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Almonte\Desktop\Trabajos\INFORMES MENSUALES\Junio-2018\Informe Junio\"/>
    </mc:Choice>
  </mc:AlternateContent>
  <bookViews>
    <workbookView xWindow="0" yWindow="0" windowWidth="20490" windowHeight="7755"/>
  </bookViews>
  <sheets>
    <sheet name="Junio-2018" sheetId="22" r:id="rId1"/>
    <sheet name="Energia" sheetId="28" state="hidden" r:id="rId2"/>
  </sheets>
  <definedNames>
    <definedName name="_xlnm.Print_Area" localSheetId="0">'Junio-2018'!$A$3:$AF$101</definedName>
    <definedName name="_xlnm.Print_Titles" localSheetId="0">'Junio-2018'!$A:$B</definedName>
  </definedNames>
  <calcPr calcId="152511"/>
</workbook>
</file>

<file path=xl/calcChain.xml><?xml version="1.0" encoding="utf-8"?>
<calcChain xmlns="http://schemas.openxmlformats.org/spreadsheetml/2006/main">
  <c r="AE27" i="22" l="1"/>
  <c r="AE80" i="22" l="1"/>
  <c r="AE84" i="22" s="1"/>
  <c r="AE15" i="22"/>
  <c r="AE19" i="22" s="1"/>
  <c r="AE16" i="22"/>
  <c r="AE18" i="22"/>
  <c r="AE28" i="22"/>
  <c r="AE30" i="22"/>
  <c r="AE31" i="22"/>
  <c r="AE47" i="22"/>
  <c r="AE51" i="22" s="1"/>
  <c r="AE48" i="22"/>
  <c r="AE50" i="22"/>
  <c r="AE59" i="22"/>
  <c r="AE63" i="22" s="1"/>
  <c r="AE60" i="22"/>
  <c r="AE62" i="22"/>
  <c r="AE81" i="22"/>
  <c r="AE83" i="22"/>
  <c r="AE88" i="22"/>
  <c r="AE89" i="22"/>
  <c r="AE91" i="22"/>
  <c r="AE96" i="22" s="1"/>
  <c r="AD91" i="22"/>
  <c r="AD89" i="22"/>
  <c r="AD88" i="22"/>
  <c r="AD87" i="22"/>
  <c r="AD92" i="22" s="1"/>
  <c r="AD95" i="22" s="1"/>
  <c r="AD83" i="22"/>
  <c r="AD81" i="22"/>
  <c r="AD80" i="22"/>
  <c r="AD84" i="22" s="1"/>
  <c r="AD63" i="22"/>
  <c r="AD62" i="22"/>
  <c r="AD60" i="22"/>
  <c r="AD59" i="22"/>
  <c r="AD50" i="22"/>
  <c r="AD48" i="22"/>
  <c r="AD47" i="22"/>
  <c r="AD51" i="22" s="1"/>
  <c r="AD30" i="22"/>
  <c r="AD28" i="22"/>
  <c r="AD27" i="22"/>
  <c r="AD31" i="22" s="1"/>
  <c r="AD18" i="22"/>
  <c r="AD16" i="22"/>
  <c r="AD15" i="22"/>
  <c r="AD19" i="22" s="1"/>
  <c r="AD52" i="22" l="1"/>
  <c r="AD64" i="22"/>
  <c r="AD20" i="22"/>
  <c r="AD32" i="22"/>
  <c r="AD85" i="22"/>
  <c r="AE64" i="22"/>
  <c r="AE52" i="22"/>
  <c r="AE93" i="22"/>
  <c r="AE97" i="22" s="1"/>
  <c r="AD98" i="22"/>
  <c r="AE87" i="22"/>
  <c r="AE85" i="22"/>
  <c r="AE32" i="22"/>
  <c r="AE20" i="22"/>
  <c r="AE98" i="22" l="1"/>
  <c r="AE92" i="22"/>
  <c r="AE95" i="22" s="1"/>
  <c r="AA18" i="22"/>
  <c r="AA16" i="22"/>
  <c r="AA15" i="22"/>
  <c r="AA19" i="22" s="1"/>
  <c r="K96" i="22"/>
  <c r="K97" i="22" s="1"/>
  <c r="K95" i="22"/>
  <c r="AB91" i="22"/>
  <c r="AA91" i="22"/>
  <c r="Z91" i="22"/>
  <c r="Y91" i="22"/>
  <c r="X91" i="22"/>
  <c r="W91" i="22"/>
  <c r="V91" i="22"/>
  <c r="U91" i="22"/>
  <c r="T91" i="22"/>
  <c r="S91" i="22"/>
  <c r="R91" i="22"/>
  <c r="Q91" i="22"/>
  <c r="P91" i="22"/>
  <c r="O91" i="22"/>
  <c r="N91" i="22"/>
  <c r="M91" i="22"/>
  <c r="L91" i="22"/>
  <c r="AB89" i="22"/>
  <c r="AA89" i="22"/>
  <c r="Z89" i="22"/>
  <c r="Y89" i="22"/>
  <c r="X89" i="22"/>
  <c r="W89" i="22"/>
  <c r="V89" i="22"/>
  <c r="U89" i="22"/>
  <c r="T89" i="22"/>
  <c r="S89" i="22"/>
  <c r="R89" i="22"/>
  <c r="Q89" i="22"/>
  <c r="P89" i="22"/>
  <c r="O89" i="22"/>
  <c r="N89" i="22"/>
  <c r="O96" i="22" s="1"/>
  <c r="M89" i="22"/>
  <c r="L89" i="22"/>
  <c r="K89" i="22"/>
  <c r="AB88" i="22"/>
  <c r="AA88" i="22"/>
  <c r="Z88" i="22"/>
  <c r="Y88" i="22"/>
  <c r="X88" i="22"/>
  <c r="W88" i="22"/>
  <c r="V88" i="22"/>
  <c r="U88" i="22"/>
  <c r="T88" i="22"/>
  <c r="S88" i="22"/>
  <c r="R88" i="22"/>
  <c r="Q88" i="22"/>
  <c r="P88" i="22"/>
  <c r="O88" i="22"/>
  <c r="N88" i="22"/>
  <c r="M88" i="22"/>
  <c r="L88" i="22"/>
  <c r="K88" i="22"/>
  <c r="AB87" i="22"/>
  <c r="AB98" i="22" s="1"/>
  <c r="AA87" i="22"/>
  <c r="AB93" i="22" s="1"/>
  <c r="Z87" i="22"/>
  <c r="Z98" i="22" s="1"/>
  <c r="Y87" i="22"/>
  <c r="X87" i="22"/>
  <c r="X98" i="22" s="1"/>
  <c r="W87" i="22"/>
  <c r="X93" i="22" s="1"/>
  <c r="V87" i="22"/>
  <c r="V98" i="22" s="1"/>
  <c r="U87" i="22"/>
  <c r="T87" i="22"/>
  <c r="S87" i="22"/>
  <c r="T93" i="22" s="1"/>
  <c r="R87" i="22"/>
  <c r="R98" i="22" s="1"/>
  <c r="Q87" i="22"/>
  <c r="P87" i="22"/>
  <c r="P98" i="22" s="1"/>
  <c r="O87" i="22"/>
  <c r="P93" i="22" s="1"/>
  <c r="N87" i="22"/>
  <c r="N98" i="22" s="1"/>
  <c r="M87" i="22"/>
  <c r="L87" i="22"/>
  <c r="K87" i="22"/>
  <c r="L93" i="22" s="1"/>
  <c r="AC87" i="22"/>
  <c r="AD93" i="22" s="1"/>
  <c r="N93" i="22" l="1"/>
  <c r="N97" i="22" s="1"/>
  <c r="R93" i="22"/>
  <c r="V93" i="22"/>
  <c r="Z93" i="22"/>
  <c r="S96" i="22"/>
  <c r="W96" i="22"/>
  <c r="L92" i="22"/>
  <c r="L95" i="22" s="1"/>
  <c r="P92" i="22"/>
  <c r="P95" i="22" s="1"/>
  <c r="T92" i="22"/>
  <c r="T95" i="22" s="1"/>
  <c r="X92" i="22"/>
  <c r="X95" i="22" s="1"/>
  <c r="AB92" i="22"/>
  <c r="AB95" i="22" s="1"/>
  <c r="AA96" i="22"/>
  <c r="M96" i="22"/>
  <c r="M97" i="22" s="1"/>
  <c r="Q96" i="22"/>
  <c r="U96" i="22"/>
  <c r="Y96" i="22"/>
  <c r="O98" i="22"/>
  <c r="W98" i="22"/>
  <c r="M93" i="22"/>
  <c r="Q93" i="22"/>
  <c r="U93" i="22"/>
  <c r="Y93" i="22"/>
  <c r="K98" i="22"/>
  <c r="S98" i="22"/>
  <c r="AA98" i="22"/>
  <c r="AA20" i="22"/>
  <c r="O92" i="22"/>
  <c r="O95" i="22" s="1"/>
  <c r="S92" i="22"/>
  <c r="S95" i="22" s="1"/>
  <c r="W92" i="22"/>
  <c r="W95" i="22" s="1"/>
  <c r="AA92" i="22"/>
  <c r="AA95" i="22" s="1"/>
  <c r="N96" i="22"/>
  <c r="R96" i="22"/>
  <c r="V96" i="22"/>
  <c r="V97" i="22" s="1"/>
  <c r="Z96" i="22"/>
  <c r="Z97" i="22" s="1"/>
  <c r="L96" i="22"/>
  <c r="P96" i="22"/>
  <c r="T96" i="22"/>
  <c r="T97" i="22" s="1"/>
  <c r="X96" i="22"/>
  <c r="X97" i="22" s="1"/>
  <c r="AB96" i="22"/>
  <c r="L98" i="22"/>
  <c r="T98" i="22"/>
  <c r="R97" i="22"/>
  <c r="L97" i="22"/>
  <c r="P97" i="22"/>
  <c r="AB97" i="22"/>
  <c r="O93" i="22"/>
  <c r="O97" i="22" s="1"/>
  <c r="S93" i="22"/>
  <c r="S97" i="22" s="1"/>
  <c r="W93" i="22"/>
  <c r="W97" i="22" s="1"/>
  <c r="AA93" i="22"/>
  <c r="M92" i="22"/>
  <c r="M95" i="22" s="1"/>
  <c r="Q92" i="22"/>
  <c r="Q95" i="22" s="1"/>
  <c r="U92" i="22"/>
  <c r="U95" i="22" s="1"/>
  <c r="Y92" i="22"/>
  <c r="Y95" i="22" s="1"/>
  <c r="N92" i="22"/>
  <c r="N95" i="22" s="1"/>
  <c r="R92" i="22"/>
  <c r="R95" i="22" s="1"/>
  <c r="V92" i="22"/>
  <c r="V95" i="22" s="1"/>
  <c r="Z92" i="22"/>
  <c r="Z95" i="22" s="1"/>
  <c r="M98" i="22"/>
  <c r="Q98" i="22"/>
  <c r="U98" i="22"/>
  <c r="Y98" i="22"/>
  <c r="AC91" i="22"/>
  <c r="AC88" i="22"/>
  <c r="AC89" i="22"/>
  <c r="AD96" i="22" s="1"/>
  <c r="AD97" i="22" s="1"/>
  <c r="Y97" i="22" l="1"/>
  <c r="AA97" i="22"/>
  <c r="Q97" i="22"/>
  <c r="U97" i="22"/>
  <c r="AC15" i="22"/>
  <c r="AC19" i="22" s="1"/>
  <c r="AC16" i="22"/>
  <c r="AC18" i="22"/>
  <c r="AC27" i="22"/>
  <c r="AC31" i="22" s="1"/>
  <c r="AC28" i="22"/>
  <c r="AC30" i="22"/>
  <c r="AC47" i="22"/>
  <c r="AC51" i="22" s="1"/>
  <c r="AC48" i="22"/>
  <c r="AC50" i="22"/>
  <c r="AC59" i="22"/>
  <c r="AC63" i="22" s="1"/>
  <c r="AC60" i="22"/>
  <c r="AC62" i="22"/>
  <c r="AC80" i="22"/>
  <c r="AC84" i="22" s="1"/>
  <c r="AC81" i="22"/>
  <c r="AC83" i="22"/>
  <c r="AC92" i="22"/>
  <c r="AC95" i="22" s="1"/>
  <c r="AC98" i="22"/>
  <c r="AC32" i="22" l="1"/>
  <c r="AC64" i="22"/>
  <c r="AC52" i="22"/>
  <c r="AC20" i="22"/>
  <c r="AC85" i="22"/>
  <c r="AB15" i="22" l="1"/>
  <c r="AB19" i="22" s="1"/>
  <c r="AB16" i="22"/>
  <c r="AB18" i="22"/>
  <c r="AB27" i="22"/>
  <c r="AB31" i="22" s="1"/>
  <c r="AB28" i="22"/>
  <c r="AB30" i="22"/>
  <c r="AB47" i="22"/>
  <c r="AB51" i="22" s="1"/>
  <c r="AB48" i="22"/>
  <c r="AB50" i="22"/>
  <c r="AB59" i="22"/>
  <c r="AB63" i="22" s="1"/>
  <c r="AB60" i="22"/>
  <c r="AB62" i="22"/>
  <c r="AB80" i="22"/>
  <c r="AB84" i="22" s="1"/>
  <c r="AB81" i="22"/>
  <c r="AB83" i="22"/>
  <c r="AC96" i="22"/>
  <c r="AC93" i="22" l="1"/>
  <c r="AC97" i="22" s="1"/>
  <c r="AB20" i="22"/>
  <c r="AB64" i="22"/>
  <c r="AB52" i="22"/>
  <c r="AB32" i="22"/>
  <c r="AB85" i="22"/>
  <c r="AA83" i="22" l="1"/>
  <c r="AA81" i="22"/>
  <c r="AA80" i="22"/>
  <c r="AA84" i="22" s="1"/>
  <c r="AA62" i="22"/>
  <c r="AA60" i="22"/>
  <c r="AA59" i="22"/>
  <c r="AA63" i="22" s="1"/>
  <c r="AA50" i="22"/>
  <c r="AA48" i="22"/>
  <c r="AA47" i="22"/>
  <c r="AA51" i="22" s="1"/>
  <c r="AA30" i="22"/>
  <c r="AA28" i="22"/>
  <c r="AA27" i="22"/>
  <c r="AA31" i="22" s="1"/>
  <c r="AA52" i="22" l="1"/>
  <c r="AA32" i="22"/>
  <c r="AA64" i="22"/>
  <c r="AA85" i="22"/>
  <c r="O10" i="28" l="1"/>
  <c r="O9" i="28" l="1"/>
  <c r="O12" i="28" s="1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E36" i="28" l="1"/>
  <c r="D36" i="28"/>
  <c r="C36" i="28"/>
  <c r="L9" i="28" l="1"/>
  <c r="N13" i="28" l="1"/>
  <c r="L12" i="28"/>
</calcChain>
</file>

<file path=xl/sharedStrings.xml><?xml version="1.0" encoding="utf-8"?>
<sst xmlns="http://schemas.openxmlformats.org/spreadsheetml/2006/main" count="175" uniqueCount="50">
  <si>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</si>
  <si>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</si>
  <si>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</si>
  <si>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</si>
  <si>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</si>
  <si>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</si>
  <si>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</si>
  <si>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</si>
  <si>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</si>
  <si>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</si>
  <si>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</si>
  <si>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</si>
  <si>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</si>
  <si>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</si>
  <si>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</si>
  <si>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</si>
  <si>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</si>
  <si>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</si>
  <si>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</si>
  <si>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</si>
  <si>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</si>
  <si>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</si>
  <si>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</si>
  <si>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</si>
  <si>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</si>
  <si>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</si>
  <si>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</si>
  <si>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</si>
  <si>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</si>
  <si>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</si>
  <si>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</si>
  <si>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</si>
  <si>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AUG</t>
  </si>
  <si>
    <t>APR</t>
  </si>
  <si>
    <t>Cobranzas Desfasada (%)</t>
  </si>
  <si>
    <t>Cobrabilidad (%)Desfasado</t>
  </si>
  <si>
    <t xml:space="preserve"> Cobrabilidad (%) Desfasada</t>
  </si>
  <si>
    <t>Cobrabilidad (%) Desfada</t>
  </si>
  <si>
    <t>Cobrabilidad (%)Desafada</t>
  </si>
  <si>
    <t>Entrega Gwh</t>
  </si>
  <si>
    <t>Facturacion Gwh</t>
  </si>
  <si>
    <t>Cobros Gwh</t>
  </si>
  <si>
    <t>% Cobros Lineal</t>
  </si>
  <si>
    <t>% Cobros Desfasado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</si>
  <si>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</si>
  <si>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</si>
  <si>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</si>
  <si>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ENE.</t>
  </si>
  <si>
    <t>JAN</t>
  </si>
  <si>
    <t>FEB.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</si>
</sst>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8" fillId="2" borderId="0" xfId="0" applyFont="1" applyFill="1" applyBorder="1" applyAlignment="1"/>
    <xf numFmtId="0" fontId="8" fillId="2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/>
    <xf numFmtId="0" fontId="9" fillId="5" borderId="11" xfId="0" applyFont="1" applyFill="1" applyBorder="1" applyAlignment="1"/>
    <xf numFmtId="0" fontId="12" fillId="4" borderId="23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1" fillId="4" borderId="18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2" fillId="4" borderId="23" xfId="0" applyFont="1" applyFill="1" applyBorder="1" applyAlignment="1">
      <alignment horizontal="left" wrapText="1"/>
    </xf>
    <xf numFmtId="0" fontId="11" fillId="4" borderId="19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165" fontId="7" fillId="3" borderId="0" xfId="0" applyNumberFormat="1" applyFont="1" applyFill="1" applyBorder="1"/>
    <xf numFmtId="10" fontId="7" fillId="3" borderId="0" xfId="4" applyNumberFormat="1" applyFont="1" applyFill="1" applyBorder="1"/>
    <xf numFmtId="10" fontId="7" fillId="3" borderId="0" xfId="0" applyNumberFormat="1" applyFont="1" applyFill="1" applyBorder="1"/>
    <xf numFmtId="164" fontId="0" fillId="0" borderId="0" xfId="5" applyFont="1"/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13" fillId="0" borderId="0" xfId="7" applyFont="1" applyAlignment="1">
      <alignment horizontal="center" wrapText="1" readingOrder="1"/>
    </xf>
    <xf numFmtId="164" fontId="1" fillId="0" borderId="0" xfId="5" applyFont="1"/>
    <xf numFmtId="0" fontId="15" fillId="3" borderId="0" xfId="0" applyFont="1" applyFill="1" applyBorder="1"/>
    <xf numFmtId="2" fontId="14" fillId="4" borderId="23" xfId="0" applyNumberFormat="1" applyFont="1" applyFill="1" applyBorder="1" applyAlignment="1"/>
    <xf numFmtId="2" fontId="14" fillId="4" borderId="25" xfId="0" applyNumberFormat="1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15" fillId="2" borderId="0" xfId="0" applyFont="1" applyFill="1" applyBorder="1" applyAlignment="1"/>
    <xf numFmtId="2" fontId="14" fillId="4" borderId="6" xfId="0" applyNumberFormat="1" applyFont="1" applyFill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center" vertical="center"/>
    </xf>
    <xf numFmtId="2" fontId="14" fillId="4" borderId="26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0" fontId="15" fillId="2" borderId="0" xfId="0" applyFont="1" applyFill="1" applyBorder="1"/>
    <xf numFmtId="0" fontId="12" fillId="4" borderId="26" xfId="0" applyFont="1" applyFill="1" applyBorder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vertical="center" textRotation="90" wrapText="1"/>
      <protection locked="0"/>
    </xf>
    <xf numFmtId="0" fontId="18" fillId="5" borderId="22" xfId="0" applyFont="1" applyFill="1" applyBorder="1" applyAlignment="1">
      <alignment horizontal="center" vertical="center" textRotation="90" wrapText="1"/>
    </xf>
    <xf numFmtId="165" fontId="19" fillId="0" borderId="13" xfId="0" applyNumberFormat="1" applyFont="1" applyFill="1" applyBorder="1" applyAlignment="1">
      <alignment horizontal="center" vertical="center"/>
    </xf>
    <xf numFmtId="165" fontId="19" fillId="0" borderId="12" xfId="0" applyNumberFormat="1" applyFont="1" applyFill="1" applyBorder="1" applyAlignment="1">
      <alignment horizontal="center" vertical="center"/>
    </xf>
    <xf numFmtId="165" fontId="19" fillId="0" borderId="15" xfId="0" applyNumberFormat="1" applyFont="1" applyFill="1" applyBorder="1" applyAlignment="1">
      <alignment horizontal="center" vertical="center"/>
    </xf>
    <xf numFmtId="165" fontId="19" fillId="0" borderId="27" xfId="0" applyNumberFormat="1" applyFont="1" applyFill="1" applyBorder="1" applyAlignment="1">
      <alignment horizontal="center" vertical="center"/>
    </xf>
    <xf numFmtId="165" fontId="19" fillId="0" borderId="4" xfId="0" applyNumberFormat="1" applyFont="1" applyFill="1" applyBorder="1" applyAlignment="1">
      <alignment horizontal="center" vertical="center"/>
    </xf>
    <xf numFmtId="165" fontId="19" fillId="0" borderId="18" xfId="0" applyNumberFormat="1" applyFont="1" applyFill="1" applyBorder="1" applyAlignment="1">
      <alignment horizontal="center" vertical="center"/>
    </xf>
    <xf numFmtId="165" fontId="19" fillId="0" borderId="9" xfId="0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165" fontId="19" fillId="0" borderId="14" xfId="0" applyNumberFormat="1" applyFont="1" applyFill="1" applyBorder="1" applyAlignment="1">
      <alignment horizontal="center" vertical="center"/>
    </xf>
    <xf numFmtId="165" fontId="19" fillId="0" borderId="28" xfId="0" applyNumberFormat="1" applyFont="1" applyFill="1" applyBorder="1" applyAlignment="1">
      <alignment horizontal="center" vertical="center"/>
    </xf>
    <xf numFmtId="165" fontId="19" fillId="3" borderId="14" xfId="0" applyNumberFormat="1" applyFont="1" applyFill="1" applyBorder="1" applyAlignment="1">
      <alignment horizontal="center" vertical="center"/>
    </xf>
    <xf numFmtId="2" fontId="19" fillId="2" borderId="9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4" xfId="0" applyNumberFormat="1" applyFont="1" applyFill="1" applyBorder="1" applyAlignment="1">
      <alignment horizontal="center" vertical="center"/>
    </xf>
    <xf numFmtId="2" fontId="19" fillId="2" borderId="28" xfId="0" applyNumberFormat="1" applyFont="1" applyFill="1" applyBorder="1" applyAlignment="1">
      <alignment horizontal="center" vertical="center"/>
    </xf>
    <xf numFmtId="2" fontId="19" fillId="3" borderId="14" xfId="0" applyNumberFormat="1" applyFont="1" applyFill="1" applyBorder="1" applyAlignment="1">
      <alignment horizontal="center" vertical="center"/>
    </xf>
    <xf numFmtId="166" fontId="19" fillId="0" borderId="9" xfId="4" applyNumberFormat="1" applyFont="1" applyFill="1" applyBorder="1" applyAlignment="1">
      <alignment horizontal="center" vertical="center"/>
    </xf>
    <xf numFmtId="166" fontId="19" fillId="0" borderId="1" xfId="4" applyNumberFormat="1" applyFont="1" applyFill="1" applyBorder="1" applyAlignment="1">
      <alignment horizontal="center" vertical="center"/>
    </xf>
    <xf numFmtId="166" fontId="19" fillId="0" borderId="14" xfId="4" applyNumberFormat="1" applyFont="1" applyFill="1" applyBorder="1" applyAlignment="1">
      <alignment horizontal="center" vertical="center"/>
    </xf>
    <xf numFmtId="166" fontId="19" fillId="0" borderId="28" xfId="4" applyNumberFormat="1" applyFont="1" applyFill="1" applyBorder="1" applyAlignment="1">
      <alignment horizontal="center" vertical="center"/>
    </xf>
    <xf numFmtId="166" fontId="19" fillId="0" borderId="17" xfId="4" applyNumberFormat="1" applyFont="1" applyFill="1" applyBorder="1" applyAlignment="1">
      <alignment horizontal="center" vertical="center"/>
    </xf>
    <xf numFmtId="166" fontId="19" fillId="0" borderId="20" xfId="4" applyNumberFormat="1" applyFont="1" applyFill="1" applyBorder="1" applyAlignment="1">
      <alignment horizontal="center" vertical="center"/>
    </xf>
    <xf numFmtId="166" fontId="19" fillId="0" borderId="16" xfId="4" applyNumberFormat="1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wrapText="1"/>
    </xf>
    <xf numFmtId="0" fontId="20" fillId="4" borderId="21" xfId="0" applyFont="1" applyFill="1" applyBorder="1" applyAlignment="1">
      <alignment wrapText="1"/>
    </xf>
    <xf numFmtId="2" fontId="19" fillId="0" borderId="14" xfId="0" applyNumberFormat="1" applyFont="1" applyFill="1" applyBorder="1" applyAlignment="1">
      <alignment horizontal="center" vertical="center"/>
    </xf>
    <xf numFmtId="166" fontId="19" fillId="0" borderId="3" xfId="4" applyNumberFormat="1" applyFont="1" applyFill="1" applyBorder="1" applyAlignment="1">
      <alignment horizontal="center" vertical="center"/>
    </xf>
    <xf numFmtId="2" fontId="20" fillId="4" borderId="23" xfId="0" applyNumberFormat="1" applyFont="1" applyFill="1" applyBorder="1" applyAlignment="1"/>
    <xf numFmtId="2" fontId="20" fillId="4" borderId="25" xfId="0" applyNumberFormat="1" applyFont="1" applyFill="1" applyBorder="1" applyAlignment="1"/>
    <xf numFmtId="0" fontId="19" fillId="3" borderId="0" xfId="0" applyFont="1" applyFill="1" applyBorder="1" applyAlignment="1"/>
    <xf numFmtId="2" fontId="19" fillId="2" borderId="2" xfId="0" applyNumberFormat="1" applyFont="1" applyFill="1" applyBorder="1" applyAlignment="1"/>
    <xf numFmtId="2" fontId="19" fillId="2" borderId="0" xfId="0" applyNumberFormat="1" applyFont="1" applyFill="1" applyBorder="1" applyAlignment="1"/>
    <xf numFmtId="0" fontId="21" fillId="5" borderId="11" xfId="0" applyFont="1" applyFill="1" applyBorder="1" applyAlignment="1"/>
    <xf numFmtId="0" fontId="19" fillId="2" borderId="0" xfId="0" applyFont="1" applyFill="1" applyBorder="1" applyAlignment="1"/>
    <xf numFmtId="2" fontId="20" fillId="4" borderId="26" xfId="0" applyNumberFormat="1" applyFont="1" applyFill="1" applyBorder="1" applyAlignment="1">
      <alignment horizontal="center" vertical="center"/>
    </xf>
    <xf numFmtId="2" fontId="20" fillId="4" borderId="6" xfId="0" applyNumberFormat="1" applyFont="1" applyFill="1" applyBorder="1" applyAlignment="1">
      <alignment horizontal="center" vertical="center"/>
    </xf>
    <xf numFmtId="2" fontId="20" fillId="4" borderId="7" xfId="0" applyNumberFormat="1" applyFont="1" applyFill="1" applyBorder="1" applyAlignment="1">
      <alignment horizontal="center" vertical="center"/>
    </xf>
    <xf numFmtId="10" fontId="19" fillId="0" borderId="14" xfId="4" applyNumberFormat="1" applyFont="1" applyFill="1" applyBorder="1" applyAlignment="1">
      <alignment horizontal="center" vertical="center"/>
    </xf>
    <xf numFmtId="164" fontId="19" fillId="0" borderId="13" xfId="5" applyFont="1" applyFill="1" applyBorder="1" applyAlignment="1">
      <alignment horizontal="center" vertical="center"/>
    </xf>
    <xf numFmtId="164" fontId="19" fillId="0" borderId="12" xfId="5" applyFont="1" applyFill="1" applyBorder="1" applyAlignment="1">
      <alignment horizontal="center" vertical="center"/>
    </xf>
    <xf numFmtId="164" fontId="19" fillId="0" borderId="15" xfId="5" applyFont="1" applyFill="1" applyBorder="1" applyAlignment="1">
      <alignment horizontal="center" vertical="center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4" fontId="19" fillId="0" borderId="14" xfId="0" applyNumberFormat="1" applyFont="1" applyFill="1" applyBorder="1" applyAlignment="1">
      <alignment horizontal="center" vertical="center"/>
    </xf>
    <xf numFmtId="166" fontId="19" fillId="0" borderId="10" xfId="4" applyNumberFormat="1" applyFont="1" applyFill="1" applyBorder="1" applyAlignment="1">
      <alignment horizontal="center" vertical="center"/>
    </xf>
    <xf numFmtId="166" fontId="19" fillId="0" borderId="19" xfId="4" applyNumberFormat="1" applyFont="1" applyFill="1" applyBorder="1" applyAlignment="1">
      <alignment horizontal="center" vertical="center"/>
    </xf>
    <xf numFmtId="164" fontId="19" fillId="2" borderId="17" xfId="5" applyFont="1" applyFill="1" applyBorder="1" applyAlignment="1">
      <alignment horizontal="center" vertical="center"/>
    </xf>
    <xf numFmtId="164" fontId="19" fillId="2" borderId="1" xfId="5" applyFont="1" applyFill="1" applyBorder="1" applyAlignment="1">
      <alignment horizontal="center" vertical="center"/>
    </xf>
    <xf numFmtId="164" fontId="19" fillId="2" borderId="3" xfId="5" applyFont="1" applyFill="1" applyBorder="1" applyAlignment="1">
      <alignment horizontal="center" vertical="center"/>
    </xf>
    <xf numFmtId="164" fontId="19" fillId="2" borderId="16" xfId="5" applyFont="1" applyFill="1" applyBorder="1" applyAlignment="1">
      <alignment horizontal="center" vertical="center"/>
    </xf>
    <xf numFmtId="2" fontId="1" fillId="0" borderId="0" xfId="7" applyNumberFormat="1"/>
    <xf numFmtId="0" fontId="22" fillId="6" borderId="29" xfId="0" applyFont="1" applyFill="1" applyBorder="1"/>
    <xf numFmtId="164" fontId="23" fillId="0" borderId="0" xfId="5" applyFont="1"/>
    <xf numFmtId="165" fontId="19" fillId="0" borderId="30" xfId="0" applyNumberFormat="1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 textRotation="90" wrapText="1"/>
    </xf>
    <xf numFmtId="0" fontId="18" fillId="5" borderId="9" xfId="0" applyFont="1" applyFill="1" applyBorder="1" applyAlignment="1">
      <alignment horizontal="center" vertical="center" textRotation="90" wrapText="1"/>
    </xf>
    <xf numFmtId="0" fontId="18" fillId="5" borderId="10" xfId="0" applyFont="1" applyFill="1" applyBorder="1" applyAlignment="1">
      <alignment horizontal="center" vertical="center" textRotation="90" wrapText="1"/>
    </xf>
    <xf numFmtId="0" fontId="12" fillId="4" borderId="5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textRotation="90" wrapText="1"/>
    </xf>
    <xf numFmtId="0" fontId="12" fillId="4" borderId="9" xfId="0" applyFont="1" applyFill="1" applyBorder="1" applyAlignment="1">
      <alignment horizontal="center" vertical="center" textRotation="90" wrapText="1"/>
    </xf>
    <xf numFmtId="0" fontId="12" fillId="4" borderId="10" xfId="0" applyFont="1" applyFill="1" applyBorder="1" applyAlignment="1">
      <alignment horizontal="center" vertical="center" textRotation="90" wrapText="1"/>
    </xf>
    <xf numFmtId="0" fontId="12" fillId="4" borderId="13" xfId="0" applyFont="1" applyFill="1" applyBorder="1" applyAlignment="1">
      <alignment horizontal="center" vertical="center" textRotation="90" wrapText="1"/>
    </xf>
    <xf numFmtId="0" fontId="14" fillId="4" borderId="5" xfId="0" applyFont="1" applyFill="1" applyBorder="1" applyAlignment="1">
      <alignment horizontal="center" wrapText="1"/>
    </xf>
    <xf numFmtId="0" fontId="14" fillId="4" borderId="7" xfId="0" applyFont="1" applyFill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textRotation="90" wrapText="1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0"/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353.51388272999998</c:v>
                </c:pt>
                <c:pt idx="11" formatCode="_-* #,##0.00_-;\-* #,##0.00_-;_-* &quot;-&quot;??_-;_-@_-">
                  <c:v>366.34735594000006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264.609376</c:v>
                </c:pt>
                <c:pt idx="11" formatCode="0.00">
                  <c:v>273.73502200000001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47799088"/>
        <c:axId val="-247784944"/>
      </c:lineChart>
      <c:dateAx>
        <c:axId val="-247799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47784944"/>
        <c:crosses val="autoZero"/>
        <c:auto val="1"/>
        <c:lblOffset val="100"/>
        <c:baseTimeUnit val="months"/>
      </c:dateAx>
      <c:valAx>
        <c:axId val="-247784944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47799088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0.75669930678311959</c:v>
                </c:pt>
                <c:pt idx="9">
                  <c:v>0.78671738536364111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47798000"/>
        <c:axId val="-247795824"/>
      </c:lineChart>
      <c:dateAx>
        <c:axId val="-247798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47795824"/>
        <c:crosses val="autoZero"/>
        <c:auto val="1"/>
        <c:lblOffset val="100"/>
        <c:baseTimeUnit val="months"/>
      </c:dateAx>
      <c:valAx>
        <c:axId val="-24779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4779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27</xdr:col>
      <xdr:colOff>1675709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27</xdr:col>
      <xdr:colOff>1093142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27</xdr:col>
      <xdr:colOff>1915183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31</xdr:col>
      <xdr:colOff>1489364</xdr:colOff>
      <xdr:row>38</xdr:row>
      <xdr:rowOff>23812</xdr:rowOff>
    </xdr:to>
    <xdr:sp macro="" textlink="">
      <xdr:nvSpPr>
        <xdr:cNvPr id="8" name="AutoShape 16"/>
        <xdr:cNvSpPr>
          <a:spLocks noChangeArrowheads="1"/>
        </xdr:cNvSpPr>
      </xdr:nvSpPr>
      <xdr:spPr bwMode="auto">
        <a:xfrm>
          <a:off x="0" y="19392034"/>
          <a:ext cx="38654182" cy="582323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Mayo-2018]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68</xdr:row>
      <xdr:rowOff>1</xdr:rowOff>
    </xdr:from>
    <xdr:to>
      <xdr:col>31</xdr:col>
      <xdr:colOff>1489364</xdr:colOff>
      <xdr:row>71</xdr:row>
      <xdr:rowOff>71438</xdr:rowOff>
    </xdr:to>
    <xdr:sp macro="" textlink="">
      <xdr:nvSpPr>
        <xdr:cNvPr id="9" name="AutoShape 16"/>
        <xdr:cNvSpPr>
          <a:spLocks noChangeArrowheads="1"/>
        </xdr:cNvSpPr>
      </xdr:nvSpPr>
      <xdr:spPr bwMode="auto">
        <a:xfrm>
          <a:off x="0" y="38706137"/>
          <a:ext cx="38654182" cy="521710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Mayo-2018]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231902</xdr:colOff>
      <xdr:row>1</xdr:row>
      <xdr:rowOff>147635</xdr:rowOff>
    </xdr:from>
    <xdr:to>
      <xdr:col>31</xdr:col>
      <xdr:colOff>1472046</xdr:colOff>
      <xdr:row>5</xdr:row>
      <xdr:rowOff>114297</xdr:rowOff>
    </xdr:to>
    <xdr:sp macro="" textlink="">
      <xdr:nvSpPr>
        <xdr:cNvPr id="11" name="AutoShape 16"/>
        <xdr:cNvSpPr>
          <a:spLocks noChangeArrowheads="1"/>
        </xdr:cNvSpPr>
      </xdr:nvSpPr>
      <xdr:spPr bwMode="auto">
        <a:xfrm>
          <a:off x="231902" y="303499"/>
          <a:ext cx="38404962" cy="572798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L219"/>
  <sheetViews>
    <sheetView showGridLines="0" tabSelected="1" view="pageBreakPreview" zoomScale="55" zoomScaleNormal="40" zoomScaleSheetLayoutView="55" workbookViewId="0">
      <selection activeCell="B1" sqref="B1"/>
    </sheetView>
  </sheetViews>
  <sheetFormatPr baseColWidth="10" defaultRowHeight="12" x14ac:dyDescent="0.2"/>
  <cols>
    <col min="1" max="1" width="5.85546875" style="5" customWidth="1"/>
    <col min="2" max="2" width="43.7109375" style="23" customWidth="1"/>
    <col min="3" max="13" width="22.7109375" style="6" hidden="1" customWidth="1"/>
    <col min="14" max="14" width="21.7109375" style="6" hidden="1" customWidth="1"/>
    <col min="15" max="26" width="29.85546875" style="6" hidden="1" customWidth="1"/>
    <col min="27" max="31" width="29.85546875" style="6" customWidth="1"/>
    <col min="32" max="32" width="22.7109375" style="6" bestFit="1" customWidth="1"/>
    <col min="33" max="16384" width="11.42578125" style="9"/>
  </cols>
  <sheetData>
    <row r="1" spans="1:38" ht="12.75" customHeight="1" x14ac:dyDescent="0.2">
      <c r="A1" s="1"/>
      <c r="B1" s="1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8" ht="12.75" customHeight="1" x14ac:dyDescent="0.2">
      <c r="A2" s="1"/>
      <c r="B2" s="1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8" ht="12.75" customHeight="1" x14ac:dyDescent="0.2">
      <c r="A3" s="3"/>
      <c r="B3" s="1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8" ht="11.25" customHeight="1" x14ac:dyDescent="0.2">
      <c r="A4" s="3"/>
      <c r="B4" s="1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8" ht="12" customHeight="1" x14ac:dyDescent="0.2">
      <c r="A5" s="3"/>
      <c r="B5" s="1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8" ht="12.75" customHeight="1" x14ac:dyDescent="0.2">
      <c r="A6" s="3"/>
      <c r="B6" s="1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8" ht="6.75" customHeight="1" thickBot="1" x14ac:dyDescent="0.4">
      <c r="A7" s="3"/>
      <c r="B7" s="1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7"/>
      <c r="AA7" s="2"/>
      <c r="AB7" s="2"/>
      <c r="AC7" s="2"/>
      <c r="AD7" s="2"/>
      <c r="AE7" s="2"/>
      <c r="AF7" s="7"/>
    </row>
    <row r="8" spans="1:38" s="10" customFormat="1" ht="21.75" customHeight="1" thickBot="1" x14ac:dyDescent="0.4">
      <c r="A8" s="4"/>
      <c r="B8" s="15"/>
      <c r="C8" s="11">
        <v>2016</v>
      </c>
      <c r="D8" s="24"/>
      <c r="E8" s="24"/>
      <c r="F8" s="25"/>
      <c r="H8" s="26"/>
      <c r="N8" s="7"/>
      <c r="O8" s="11">
        <v>2017</v>
      </c>
      <c r="Z8" s="7"/>
      <c r="AA8" s="11">
        <v>2018</v>
      </c>
      <c r="AF8" s="7"/>
    </row>
    <row r="9" spans="1:38" s="34" customFormat="1" ht="36" customHeight="1" thickBot="1" x14ac:dyDescent="0.5">
      <c r="A9" s="118" t="s">
        <v>12</v>
      </c>
      <c r="B9" s="119"/>
      <c r="C9" s="42" t="s">
        <v>0</v>
      </c>
      <c r="D9" s="40" t="s">
        <v>1</v>
      </c>
      <c r="E9" s="40" t="s">
        <v>2</v>
      </c>
      <c r="F9" s="40" t="s">
        <v>3</v>
      </c>
      <c r="G9" s="40" t="s">
        <v>4</v>
      </c>
      <c r="H9" s="40" t="s">
        <v>5</v>
      </c>
      <c r="I9" s="40" t="s">
        <v>6</v>
      </c>
      <c r="J9" s="40" t="s">
        <v>7</v>
      </c>
      <c r="K9" s="40" t="s">
        <v>8</v>
      </c>
      <c r="L9" s="40" t="s">
        <v>9</v>
      </c>
      <c r="M9" s="40" t="s">
        <v>10</v>
      </c>
      <c r="N9" s="41" t="s">
        <v>11</v>
      </c>
      <c r="O9" s="42" t="s">
        <v>0</v>
      </c>
      <c r="P9" s="40" t="s">
        <v>1</v>
      </c>
      <c r="Q9" s="40" t="s">
        <v>2</v>
      </c>
      <c r="R9" s="40" t="s">
        <v>33</v>
      </c>
      <c r="S9" s="40" t="s">
        <v>4</v>
      </c>
      <c r="T9" s="40" t="s">
        <v>5</v>
      </c>
      <c r="U9" s="40" t="s">
        <v>6</v>
      </c>
      <c r="V9" s="40" t="s">
        <v>32</v>
      </c>
      <c r="W9" s="40" t="s">
        <v>8</v>
      </c>
      <c r="X9" s="40" t="s">
        <v>9</v>
      </c>
      <c r="Y9" s="40" t="s">
        <v>10</v>
      </c>
      <c r="Z9" s="41" t="s">
        <v>11</v>
      </c>
      <c r="AA9" s="40" t="s">
        <v>47</v>
      </c>
      <c r="AB9" s="40" t="s">
        <v>49</v>
      </c>
      <c r="AC9" s="40" t="s">
        <v>2</v>
      </c>
      <c r="AD9" s="40" t="s">
        <v>33</v>
      </c>
      <c r="AE9" s="40" t="s">
        <v>4</v>
      </c>
      <c r="AF9" s="40" t="s">
        <v>5</v>
      </c>
      <c r="AG9" s="9"/>
      <c r="AH9" s="9"/>
      <c r="AI9" s="9"/>
      <c r="AJ9" s="106"/>
      <c r="AK9" s="9"/>
      <c r="AL9" s="106"/>
    </row>
    <row r="10" spans="1:38" s="34" customFormat="1" ht="60" customHeight="1" x14ac:dyDescent="0.45">
      <c r="A10" s="114" t="s">
        <v>14</v>
      </c>
      <c r="B10" s="16" t="s">
        <v>20</v>
      </c>
      <c r="C10" s="53">
        <v>117.845366</v>
      </c>
      <c r="D10" s="54">
        <v>113.117239</v>
      </c>
      <c r="E10" s="54">
        <v>123.18381031</v>
      </c>
      <c r="F10" s="54">
        <v>126.44435691</v>
      </c>
      <c r="G10" s="54">
        <v>134.13935684764641</v>
      </c>
      <c r="H10" s="54">
        <v>132.96851088</v>
      </c>
      <c r="I10" s="54">
        <v>140.61636756999999</v>
      </c>
      <c r="J10" s="54">
        <v>139.51419911000002</v>
      </c>
      <c r="K10" s="54">
        <v>136.30677191000001</v>
      </c>
      <c r="L10" s="54">
        <v>134.30349624000002</v>
      </c>
      <c r="M10" s="54">
        <v>118.83939539000001</v>
      </c>
      <c r="N10" s="55">
        <v>122.55024405</v>
      </c>
      <c r="O10" s="56">
        <v>112.57665279999999</v>
      </c>
      <c r="P10" s="57">
        <v>109.47594353</v>
      </c>
      <c r="Q10" s="57">
        <v>120.29250671</v>
      </c>
      <c r="R10" s="57">
        <v>117.45984528</v>
      </c>
      <c r="S10" s="57">
        <v>128.94053110999999</v>
      </c>
      <c r="T10" s="57">
        <v>131.73866326999999</v>
      </c>
      <c r="U10" s="57">
        <v>138.10074448</v>
      </c>
      <c r="V10" s="57">
        <v>142.80294479</v>
      </c>
      <c r="W10" s="57">
        <v>133.17622843999999</v>
      </c>
      <c r="X10" s="57">
        <v>137.80630368000001</v>
      </c>
      <c r="Y10" s="57">
        <v>125.56062043</v>
      </c>
      <c r="Z10" s="58">
        <v>124.76946785</v>
      </c>
      <c r="AA10" s="57">
        <v>118.41679479999999</v>
      </c>
      <c r="AB10" s="57">
        <v>103.61291946999999</v>
      </c>
      <c r="AC10" s="57">
        <v>121.20769337</v>
      </c>
      <c r="AD10" s="57">
        <v>127.26132123000001</v>
      </c>
      <c r="AE10" s="57">
        <v>134.16075276999999</v>
      </c>
      <c r="AF10" s="58">
        <v>137.56594794</v>
      </c>
      <c r="AG10" s="9"/>
      <c r="AH10" s="9"/>
      <c r="AI10" s="9"/>
      <c r="AJ10" s="107"/>
      <c r="AK10" s="9"/>
      <c r="AL10" s="107"/>
    </row>
    <row r="11" spans="1:38" s="34" customFormat="1" ht="60" customHeight="1" x14ac:dyDescent="0.45">
      <c r="A11" s="115"/>
      <c r="B11" s="17" t="s">
        <v>22</v>
      </c>
      <c r="C11" s="59">
        <v>87.361141000000003</v>
      </c>
      <c r="D11" s="60">
        <v>87.638568000000006</v>
      </c>
      <c r="E11" s="60">
        <v>85.034599</v>
      </c>
      <c r="F11" s="60">
        <v>92.730804000000006</v>
      </c>
      <c r="G11" s="60">
        <v>94.252307000000002</v>
      </c>
      <c r="H11" s="60">
        <v>98.129896000000002</v>
      </c>
      <c r="I11" s="60">
        <v>100.29190199999999</v>
      </c>
      <c r="J11" s="60">
        <v>104.44485400000001</v>
      </c>
      <c r="K11" s="60">
        <v>103.89042499999999</v>
      </c>
      <c r="L11" s="60">
        <v>102.573499</v>
      </c>
      <c r="M11" s="60">
        <v>99.907368000000005</v>
      </c>
      <c r="N11" s="61">
        <v>90.902062999999998</v>
      </c>
      <c r="O11" s="62">
        <v>91.144130000000004</v>
      </c>
      <c r="P11" s="60">
        <v>86.241061000000002</v>
      </c>
      <c r="Q11" s="60">
        <v>86.363527000000005</v>
      </c>
      <c r="R11" s="60">
        <v>93.756684000000007</v>
      </c>
      <c r="S11" s="60">
        <v>90.804219000000003</v>
      </c>
      <c r="T11" s="60">
        <v>101.597897</v>
      </c>
      <c r="U11" s="60">
        <v>103.516535</v>
      </c>
      <c r="V11" s="60">
        <v>109.138592</v>
      </c>
      <c r="W11" s="60">
        <v>110.529788</v>
      </c>
      <c r="X11" s="60">
        <v>103.98496900000001</v>
      </c>
      <c r="Y11" s="60">
        <v>107.22986</v>
      </c>
      <c r="Z11" s="63">
        <v>98.519927999999993</v>
      </c>
      <c r="AA11" s="60">
        <v>96.029256000000004</v>
      </c>
      <c r="AB11" s="60">
        <v>93.222476999999998</v>
      </c>
      <c r="AC11" s="60">
        <v>87.236376000000007</v>
      </c>
      <c r="AD11" s="60">
        <v>96.584665999999999</v>
      </c>
      <c r="AE11" s="60">
        <v>105.029949</v>
      </c>
      <c r="AF11" s="63">
        <v>109.62299899999999</v>
      </c>
      <c r="AG11" s="10"/>
      <c r="AH11" s="107"/>
      <c r="AI11" s="10"/>
      <c r="AJ11" s="107"/>
      <c r="AK11" s="10"/>
      <c r="AL11" s="107"/>
    </row>
    <row r="12" spans="1:38" s="34" customFormat="1" ht="60" customHeight="1" x14ac:dyDescent="0.45">
      <c r="A12" s="115"/>
      <c r="B12" s="17" t="s">
        <v>25</v>
      </c>
      <c r="C12" s="59">
        <v>690.39283806002811</v>
      </c>
      <c r="D12" s="60">
        <v>713.65392090988018</v>
      </c>
      <c r="E12" s="60">
        <v>652.59688434000554</v>
      </c>
      <c r="F12" s="60">
        <v>714.40898179985663</v>
      </c>
      <c r="G12" s="60">
        <v>731.67783003989666</v>
      </c>
      <c r="H12" s="60">
        <v>767.31456361975461</v>
      </c>
      <c r="I12" s="60">
        <v>784.4852245997904</v>
      </c>
      <c r="J12" s="60">
        <v>819.0542810697616</v>
      </c>
      <c r="K12" s="60">
        <v>823.09748550974962</v>
      </c>
      <c r="L12" s="60">
        <v>806.73380696976665</v>
      </c>
      <c r="M12" s="60">
        <v>785.37584897977854</v>
      </c>
      <c r="N12" s="61">
        <v>708.78365566993591</v>
      </c>
      <c r="O12" s="62">
        <v>714.98094607016174</v>
      </c>
      <c r="P12" s="60">
        <v>681.19555996987719</v>
      </c>
      <c r="Q12" s="60">
        <v>719.59145668983535</v>
      </c>
      <c r="R12" s="60">
        <v>745.55003569995881</v>
      </c>
      <c r="S12" s="60">
        <v>722.40702796000073</v>
      </c>
      <c r="T12" s="60">
        <v>814.05303771977003</v>
      </c>
      <c r="U12" s="60">
        <v>833.57753794060091</v>
      </c>
      <c r="V12" s="60">
        <v>879.07519866977134</v>
      </c>
      <c r="W12" s="60">
        <v>890.91555916982293</v>
      </c>
      <c r="X12" s="60">
        <v>822.02185493977743</v>
      </c>
      <c r="Y12" s="60">
        <v>835.19226143977653</v>
      </c>
      <c r="Z12" s="61">
        <v>781.86115030069038</v>
      </c>
      <c r="AA12" s="60">
        <v>768.34288887985576</v>
      </c>
      <c r="AB12" s="60">
        <v>737.82156066998994</v>
      </c>
      <c r="AC12" s="60">
        <v>692.59128484990777</v>
      </c>
      <c r="AD12" s="60">
        <v>761.73264956032779</v>
      </c>
      <c r="AE12" s="60">
        <v>876.58756706982081</v>
      </c>
      <c r="AF12" s="61">
        <v>879.80803394029363</v>
      </c>
      <c r="AG12" s="9"/>
      <c r="AH12" s="107"/>
      <c r="AI12" s="9"/>
      <c r="AJ12" s="107"/>
      <c r="AK12" s="9"/>
      <c r="AL12" s="107"/>
    </row>
    <row r="13" spans="1:38" s="34" customFormat="1" ht="60" customHeight="1" x14ac:dyDescent="0.45">
      <c r="A13" s="115"/>
      <c r="B13" s="17" t="s">
        <v>27</v>
      </c>
      <c r="C13" s="64">
        <v>7.7933357293264764</v>
      </c>
      <c r="D13" s="65">
        <v>8.0172800742234855</v>
      </c>
      <c r="E13" s="65">
        <v>7.5515079090336572</v>
      </c>
      <c r="F13" s="65">
        <v>7.6026505702447755</v>
      </c>
      <c r="G13" s="65">
        <v>7.6471817227762573</v>
      </c>
      <c r="H13" s="65">
        <v>7.7077758792259861</v>
      </c>
      <c r="I13" s="65">
        <v>7.717049027246393</v>
      </c>
      <c r="J13" s="65">
        <v>7.7432216653581012</v>
      </c>
      <c r="K13" s="65">
        <v>7.8079124883717599</v>
      </c>
      <c r="L13" s="65">
        <v>7.7615324860836292</v>
      </c>
      <c r="M13" s="65">
        <v>7.7532153469379601</v>
      </c>
      <c r="N13" s="66">
        <v>7.6795307643340935</v>
      </c>
      <c r="O13" s="67">
        <v>7.7260577998842246</v>
      </c>
      <c r="P13" s="65">
        <v>7.7715203318275172</v>
      </c>
      <c r="Q13" s="65">
        <v>8.1967608769594982</v>
      </c>
      <c r="R13" s="65">
        <v>7.8362360441412244</v>
      </c>
      <c r="S13" s="65">
        <v>7.828801267593092</v>
      </c>
      <c r="T13" s="65">
        <v>7.8960312456051129</v>
      </c>
      <c r="U13" s="65">
        <v>7.9311064257570134</v>
      </c>
      <c r="V13" s="65">
        <v>7.9222767965503094</v>
      </c>
      <c r="W13" s="65">
        <v>7.9388437026570884</v>
      </c>
      <c r="X13" s="65">
        <v>7.7702557871587903</v>
      </c>
      <c r="Y13" s="65">
        <v>7.67343574392223</v>
      </c>
      <c r="Z13" s="68">
        <v>7.8063144476789548</v>
      </c>
      <c r="AA13" s="65">
        <v>7.833369809507384</v>
      </c>
      <c r="AB13" s="65">
        <v>7.800625978539383</v>
      </c>
      <c r="AC13" s="65">
        <v>7.8089224891679097</v>
      </c>
      <c r="AD13" s="65">
        <v>7.7818879407868726</v>
      </c>
      <c r="AE13" s="65">
        <v>8.2463647838181924</v>
      </c>
      <c r="AF13" s="68">
        <v>7.9268655662329914</v>
      </c>
      <c r="AG13" s="9"/>
      <c r="AH13" s="107"/>
      <c r="AI13" s="9"/>
      <c r="AJ13" s="107"/>
      <c r="AK13" s="9"/>
      <c r="AL13" s="107"/>
    </row>
    <row r="14" spans="1:38" s="34" customFormat="1" ht="60" customHeight="1" x14ac:dyDescent="0.45">
      <c r="A14" s="115"/>
      <c r="B14" s="17" t="s">
        <v>26</v>
      </c>
      <c r="C14" s="59">
        <v>677.04632874004312</v>
      </c>
      <c r="D14" s="60">
        <v>670.60059813005375</v>
      </c>
      <c r="E14" s="60">
        <v>703.37243918010802</v>
      </c>
      <c r="F14" s="60">
        <v>664.85416425004109</v>
      </c>
      <c r="G14" s="60">
        <v>715.03078344993048</v>
      </c>
      <c r="H14" s="60">
        <v>735.19409362989472</v>
      </c>
      <c r="I14" s="60">
        <v>779.59345454981053</v>
      </c>
      <c r="J14" s="60">
        <v>812.77396576000001</v>
      </c>
      <c r="K14" s="60">
        <v>801.62597546977179</v>
      </c>
      <c r="L14" s="60">
        <v>828.77928787978465</v>
      </c>
      <c r="M14" s="60">
        <v>778.1668698399136</v>
      </c>
      <c r="N14" s="66">
        <v>801.35704125005384</v>
      </c>
      <c r="O14" s="62">
        <v>695.28299862993208</v>
      </c>
      <c r="P14" s="60">
        <v>654.85927193995508</v>
      </c>
      <c r="Q14" s="60">
        <v>699.39204343996994</v>
      </c>
      <c r="R14" s="60">
        <v>721.29228133995321</v>
      </c>
      <c r="S14" s="60">
        <v>735.36988423993864</v>
      </c>
      <c r="T14" s="60">
        <v>739.65268492992277</v>
      </c>
      <c r="U14" s="60">
        <v>819.10825775981959</v>
      </c>
      <c r="V14" s="60">
        <v>837.78251062033769</v>
      </c>
      <c r="W14" s="60">
        <v>859.99874478982883</v>
      </c>
      <c r="X14" s="60">
        <v>889.12318012983178</v>
      </c>
      <c r="Y14" s="60">
        <v>828.92853071043089</v>
      </c>
      <c r="Z14" s="61">
        <v>844.90002661983794</v>
      </c>
      <c r="AA14" s="60">
        <v>760.18842631992163</v>
      </c>
      <c r="AB14" s="60">
        <v>652.40363068001022</v>
      </c>
      <c r="AC14" s="60">
        <v>736.7139278799076</v>
      </c>
      <c r="AD14" s="60">
        <v>712.30459945008954</v>
      </c>
      <c r="AE14" s="60">
        <v>834.72290030997044</v>
      </c>
      <c r="AF14" s="61">
        <v>854.93481906008958</v>
      </c>
      <c r="AG14" s="10"/>
      <c r="AH14" s="107"/>
      <c r="AI14" s="10"/>
      <c r="AJ14" s="107"/>
      <c r="AK14" s="10"/>
      <c r="AL14" s="107"/>
    </row>
    <row r="15" spans="1:38" s="34" customFormat="1" ht="60" customHeight="1" x14ac:dyDescent="0.45">
      <c r="A15" s="115"/>
      <c r="B15" s="17" t="s">
        <v>23</v>
      </c>
      <c r="C15" s="69">
        <v>0.25867987885073052</v>
      </c>
      <c r="D15" s="70">
        <v>0.225241273790284</v>
      </c>
      <c r="E15" s="70">
        <v>0.30969338595709167</v>
      </c>
      <c r="F15" s="70">
        <v>0.26662758017739357</v>
      </c>
      <c r="G15" s="70">
        <v>0.29735530857621123</v>
      </c>
      <c r="H15" s="70">
        <v>0.26200650552100097</v>
      </c>
      <c r="I15" s="70">
        <v>0.28841490220921479</v>
      </c>
      <c r="J15" s="70">
        <v>0.2513675692776588</v>
      </c>
      <c r="K15" s="70">
        <v>0.23781904930889075</v>
      </c>
      <c r="L15" s="70">
        <v>0.23625592876077173</v>
      </c>
      <c r="M15" s="70">
        <v>0.15930767173520202</v>
      </c>
      <c r="N15" s="71">
        <v>0.25824657711075366</v>
      </c>
      <c r="O15" s="72">
        <v>0.19038159571217939</v>
      </c>
      <c r="P15" s="70">
        <v>0.21223733526108293</v>
      </c>
      <c r="Q15" s="70">
        <v>0.28205397524715026</v>
      </c>
      <c r="R15" s="70">
        <v>0.2017979950807576</v>
      </c>
      <c r="S15" s="70">
        <v>0.29576667461890366</v>
      </c>
      <c r="T15" s="70">
        <v>0.22879210644657993</v>
      </c>
      <c r="U15" s="70">
        <v>0.25042739349611937</v>
      </c>
      <c r="V15" s="70">
        <v>0.2357399060607985</v>
      </c>
      <c r="W15" s="70">
        <v>0.17004866938548957</v>
      </c>
      <c r="X15" s="70">
        <v>0.24542661530590443</v>
      </c>
      <c r="Y15" s="70">
        <v>0.14599131771747967</v>
      </c>
      <c r="Z15" s="71">
        <v>0.21038432159987774</v>
      </c>
      <c r="AA15" s="70">
        <f t="shared" ref="AA15:AE15" si="0">(AA10-AA11)/AA10</f>
        <v>0.18905712519758211</v>
      </c>
      <c r="AB15" s="70">
        <f t="shared" si="0"/>
        <v>0.10028134061996426</v>
      </c>
      <c r="AC15" s="70">
        <f t="shared" si="0"/>
        <v>0.28027360661256673</v>
      </c>
      <c r="AD15" s="70">
        <f t="shared" si="0"/>
        <v>0.24105246537994007</v>
      </c>
      <c r="AE15" s="70">
        <f t="shared" si="0"/>
        <v>0.21713357422748447</v>
      </c>
      <c r="AF15" s="71">
        <v>0.20312402421119105</v>
      </c>
      <c r="AG15" s="9"/>
      <c r="AH15" s="107"/>
      <c r="AI15" s="9"/>
      <c r="AJ15" s="107"/>
      <c r="AK15" s="9"/>
      <c r="AL15" s="107"/>
    </row>
    <row r="16" spans="1:38" s="34" customFormat="1" ht="60" customHeight="1" x14ac:dyDescent="0.45">
      <c r="A16" s="115"/>
      <c r="B16" s="17" t="s">
        <v>24</v>
      </c>
      <c r="C16" s="69">
        <v>0.28499770614611247</v>
      </c>
      <c r="D16" s="70">
        <v>0.25632571755091321</v>
      </c>
      <c r="E16" s="70">
        <v>0.24826136359286491</v>
      </c>
      <c r="F16" s="70">
        <v>0.24721597938367906</v>
      </c>
      <c r="G16" s="70">
        <v>0.25459459557308284</v>
      </c>
      <c r="H16" s="70">
        <v>0.26844814000819645</v>
      </c>
      <c r="I16" s="70">
        <v>0.24574697169835677</v>
      </c>
      <c r="J16" s="70">
        <v>0.25723544275166621</v>
      </c>
      <c r="K16" s="70">
        <v>0.25534156621515242</v>
      </c>
      <c r="L16" s="70">
        <v>0.24748053553988686</v>
      </c>
      <c r="M16" s="70">
        <v>0.25610746706499893</v>
      </c>
      <c r="N16" s="71">
        <v>0.23508477385228144</v>
      </c>
      <c r="O16" s="72">
        <v>0.25627133012633113</v>
      </c>
      <c r="P16" s="70">
        <v>0.23393475596389371</v>
      </c>
      <c r="Q16" s="70">
        <v>0.21111867854024416</v>
      </c>
      <c r="R16" s="70">
        <v>0.22059414535248062</v>
      </c>
      <c r="S16" s="70">
        <v>0.22693394680078532</v>
      </c>
      <c r="T16" s="70">
        <v>0.21205616166319197</v>
      </c>
      <c r="U16" s="70">
        <v>0.21422813598888876</v>
      </c>
      <c r="V16" s="70">
        <v>0.20971756951096199</v>
      </c>
      <c r="W16" s="70">
        <v>0.22599783805200618</v>
      </c>
      <c r="X16" s="70">
        <v>0.21919271766396017</v>
      </c>
      <c r="Y16" s="70">
        <v>0.22187986226668965</v>
      </c>
      <c r="Z16" s="71">
        <v>0.21535965924184949</v>
      </c>
      <c r="AA16" s="70">
        <f>(Z10-AA11)/Z10</f>
        <v>0.23034651301512299</v>
      </c>
      <c r="AB16" s="70">
        <f t="shared" ref="AB16:AE16" si="1">(AA10-AB11)/AA10</f>
        <v>0.21275966675632396</v>
      </c>
      <c r="AC16" s="70">
        <f t="shared" si="1"/>
        <v>0.1580550336171315</v>
      </c>
      <c r="AD16" s="70">
        <f t="shared" si="1"/>
        <v>0.20314739671544996</v>
      </c>
      <c r="AE16" s="70">
        <f t="shared" si="1"/>
        <v>0.174690723113122</v>
      </c>
      <c r="AF16" s="71">
        <v>0.18289815212997926</v>
      </c>
    </row>
    <row r="17" spans="1:32" s="34" customFormat="1" ht="60" customHeight="1" x14ac:dyDescent="0.45">
      <c r="A17" s="115"/>
      <c r="B17" s="17" t="s">
        <v>13</v>
      </c>
      <c r="C17" s="69">
        <v>0.97990074019488926</v>
      </c>
      <c r="D17" s="70">
        <v>0.9392444688491296</v>
      </c>
      <c r="E17" s="70">
        <v>1.079291260140921</v>
      </c>
      <c r="F17" s="70">
        <v>0.92816173487926557</v>
      </c>
      <c r="G17" s="70">
        <v>0.97959990687138643</v>
      </c>
      <c r="H17" s="70">
        <v>0.95597721642148126</v>
      </c>
      <c r="I17" s="70">
        <v>0.9950943192249353</v>
      </c>
      <c r="J17" s="70">
        <v>0.99225868087075764</v>
      </c>
      <c r="K17" s="70">
        <v>0.97588415231747572</v>
      </c>
      <c r="L17" s="70">
        <v>1.028413184797605</v>
      </c>
      <c r="M17" s="70">
        <v>0.99221939986882268</v>
      </c>
      <c r="N17" s="71">
        <v>1.1322198977263354</v>
      </c>
      <c r="O17" s="72">
        <v>0.97394166214569966</v>
      </c>
      <c r="P17" s="70">
        <v>0.96223018916880498</v>
      </c>
      <c r="Q17" s="70">
        <v>0.97268852686653984</v>
      </c>
      <c r="R17" s="70">
        <v>0.96872863504672002</v>
      </c>
      <c r="S17" s="70">
        <v>1.0196336417571299</v>
      </c>
      <c r="T17" s="70">
        <v>0.90854555743340171</v>
      </c>
      <c r="U17" s="70">
        <v>0.98422584233332022</v>
      </c>
      <c r="V17" s="70">
        <v>0.95274688820391507</v>
      </c>
      <c r="W17" s="70">
        <v>0.95933022226573428</v>
      </c>
      <c r="X17" s="70">
        <v>1.082966872473959</v>
      </c>
      <c r="Y17" s="70">
        <v>0.99475893724096853</v>
      </c>
      <c r="Z17" s="71">
        <v>1.083300018059949</v>
      </c>
      <c r="AA17" s="70">
        <v>0.99174720636570202</v>
      </c>
      <c r="AB17" s="70">
        <v>0.88432370817947137</v>
      </c>
      <c r="AC17" s="70">
        <v>1.0634493102913949</v>
      </c>
      <c r="AD17" s="70">
        <v>0.93511102597641294</v>
      </c>
      <c r="AE17" s="70">
        <v>0.95243785469526199</v>
      </c>
      <c r="AF17" s="71">
        <v>0.97150536707164525</v>
      </c>
    </row>
    <row r="18" spans="1:32" s="34" customFormat="1" ht="60" customHeight="1" x14ac:dyDescent="0.45">
      <c r="A18" s="115"/>
      <c r="B18" s="17" t="s">
        <v>35</v>
      </c>
      <c r="C18" s="69"/>
      <c r="D18" s="70">
        <v>0.97133191591965284</v>
      </c>
      <c r="E18" s="70">
        <v>0.98559318259379325</v>
      </c>
      <c r="F18" s="70">
        <v>1.01878231447953</v>
      </c>
      <c r="G18" s="70">
        <v>1.0008703721060552</v>
      </c>
      <c r="H18" s="70">
        <v>1.0048057539064787</v>
      </c>
      <c r="I18" s="70">
        <v>1.0160024213174466</v>
      </c>
      <c r="J18" s="70">
        <v>1.0360602599936044</v>
      </c>
      <c r="K18" s="70">
        <v>0.97872142786772709</v>
      </c>
      <c r="L18" s="70">
        <v>1.0069029519225372</v>
      </c>
      <c r="M18" s="70">
        <v>0.964589388862783</v>
      </c>
      <c r="N18" s="71">
        <v>1.0203484641029328</v>
      </c>
      <c r="O18" s="72">
        <v>0.98095235840724471</v>
      </c>
      <c r="P18" s="70">
        <v>0.91591150161320967</v>
      </c>
      <c r="Q18" s="70">
        <v>1.0267125691055552</v>
      </c>
      <c r="R18" s="70">
        <v>1.002363597614043</v>
      </c>
      <c r="S18" s="70">
        <v>0.98634544836355276</v>
      </c>
      <c r="T18" s="70">
        <v>1.0238724933485517</v>
      </c>
      <c r="U18" s="70">
        <v>1.0062099394091197</v>
      </c>
      <c r="V18" s="70">
        <v>1.0050444889507524</v>
      </c>
      <c r="W18" s="70">
        <v>0.9782994061158713</v>
      </c>
      <c r="X18" s="70">
        <v>0.99798816058206308</v>
      </c>
      <c r="Y18" s="70">
        <v>1.0084020585695492</v>
      </c>
      <c r="Z18" s="71">
        <v>1.0116233897609712</v>
      </c>
      <c r="AA18" s="70">
        <f t="shared" ref="AA18:AE18" si="2">+AA14/Z12</f>
        <v>0.97228059742777373</v>
      </c>
      <c r="AB18" s="70">
        <f t="shared" si="2"/>
        <v>0.84910479438565512</v>
      </c>
      <c r="AC18" s="70">
        <f t="shared" si="2"/>
        <v>0.9984987795842174</v>
      </c>
      <c r="AD18" s="70">
        <f t="shared" si="2"/>
        <v>1.0284631283000534</v>
      </c>
      <c r="AE18" s="70">
        <f t="shared" si="2"/>
        <v>1.0958213499077041</v>
      </c>
      <c r="AF18" s="71">
        <v>0.97529881916747907</v>
      </c>
    </row>
    <row r="19" spans="1:32" s="34" customFormat="1" ht="60" customHeight="1" x14ac:dyDescent="0.45">
      <c r="A19" s="115"/>
      <c r="B19" s="17" t="s">
        <v>19</v>
      </c>
      <c r="C19" s="69">
        <v>0.72642013543553419</v>
      </c>
      <c r="D19" s="70">
        <v>0.72768784828507294</v>
      </c>
      <c r="E19" s="70">
        <v>0.74504189535398302</v>
      </c>
      <c r="F19" s="70">
        <v>0.6806882174951554</v>
      </c>
      <c r="G19" s="70">
        <v>0.68831067428241743</v>
      </c>
      <c r="H19" s="70">
        <v>0.70550496658919526</v>
      </c>
      <c r="I19" s="70">
        <v>0.70809428845673039</v>
      </c>
      <c r="J19" s="70">
        <v>0.74283702816561914</v>
      </c>
      <c r="K19" s="70">
        <v>0.74380031097772092</v>
      </c>
      <c r="L19" s="70">
        <v>0.78544447267342365</v>
      </c>
      <c r="M19" s="70">
        <v>0.83415123742522113</v>
      </c>
      <c r="N19" s="71">
        <v>0.83982798460182173</v>
      </c>
      <c r="O19" s="72">
        <v>0.78852109437582907</v>
      </c>
      <c r="P19" s="70">
        <v>0.75800901791185005</v>
      </c>
      <c r="Q19" s="70">
        <v>0.69833786118653773</v>
      </c>
      <c r="R19" s="70">
        <v>0.77324113871697298</v>
      </c>
      <c r="S19" s="70">
        <v>0.71805999020506117</v>
      </c>
      <c r="T19" s="70">
        <v>0.70067750554553165</v>
      </c>
      <c r="U19" s="70">
        <v>0.73774873002626429</v>
      </c>
      <c r="V19" s="70">
        <v>0.72814642627900605</v>
      </c>
      <c r="W19" s="70">
        <v>0.79619739446816018</v>
      </c>
      <c r="X19" s="70">
        <v>0.81717797847425422</v>
      </c>
      <c r="Y19" s="70">
        <v>0.84953276918191989</v>
      </c>
      <c r="Z19" s="71">
        <v>0.85539067867127139</v>
      </c>
      <c r="AA19" s="70">
        <f t="shared" ref="AA19:AD20" si="3">(AA17)*(1-AA15)</f>
        <v>0.8042503306074692</v>
      </c>
      <c r="AB19" s="70">
        <f t="shared" si="3"/>
        <v>0.79564254118121591</v>
      </c>
      <c r="AC19" s="70">
        <f t="shared" si="3"/>
        <v>0.76539253664637907</v>
      </c>
      <c r="AD19" s="70">
        <f t="shared" si="3"/>
        <v>0.70970020776083342</v>
      </c>
      <c r="AE19" s="70">
        <f t="shared" ref="AE19" si="4">(AE17)*(1-AE15)</f>
        <v>0.74563161907572229</v>
      </c>
      <c r="AF19" s="71">
        <v>0.77416928736928237</v>
      </c>
    </row>
    <row r="20" spans="1:32" s="34" customFormat="1" ht="60" customHeight="1" thickBot="1" x14ac:dyDescent="0.5">
      <c r="A20" s="120"/>
      <c r="B20" s="18" t="s">
        <v>21</v>
      </c>
      <c r="C20" s="73">
        <v>0</v>
      </c>
      <c r="D20" s="74">
        <v>0.72235456559144451</v>
      </c>
      <c r="E20" s="74">
        <v>0.74090847513522673</v>
      </c>
      <c r="F20" s="74">
        <v>0.76692304682670176</v>
      </c>
      <c r="G20" s="74">
        <v>0.74605418449863314</v>
      </c>
      <c r="H20" s="74">
        <v>0.735067518200751</v>
      </c>
      <c r="I20" s="74">
        <v>0.766322903040486</v>
      </c>
      <c r="J20" s="74">
        <v>0.7695488402967432</v>
      </c>
      <c r="K20" s="74">
        <v>0.72881316558765141</v>
      </c>
      <c r="L20" s="74">
        <v>0.75771407014405479</v>
      </c>
      <c r="M20" s="74">
        <v>0.71755084372336031</v>
      </c>
      <c r="N20" s="75">
        <v>0.78048007616877213</v>
      </c>
      <c r="O20" s="72">
        <v>0.72956239272765866</v>
      </c>
      <c r="P20" s="70">
        <v>0.70164796799880003</v>
      </c>
      <c r="Q20" s="70">
        <v>0.80995436827533129</v>
      </c>
      <c r="R20" s="70">
        <v>0.78124805646593543</v>
      </c>
      <c r="S20" s="70">
        <v>0.76251018285742145</v>
      </c>
      <c r="T20" s="70">
        <v>0.80675402237653582</v>
      </c>
      <c r="U20" s="70">
        <v>0.79065145967601125</v>
      </c>
      <c r="V20" s="70">
        <v>0.7942690014776137</v>
      </c>
      <c r="W20" s="70">
        <v>0.75720585536612273</v>
      </c>
      <c r="X20" s="70">
        <v>0.7792364234676239</v>
      </c>
      <c r="Y20" s="70">
        <v>0.7846579487046913</v>
      </c>
      <c r="Z20" s="75">
        <v>0.79376052126096375</v>
      </c>
      <c r="AA20" s="70">
        <f t="shared" si="3"/>
        <v>0.74831915213802547</v>
      </c>
      <c r="AB20" s="70">
        <f t="shared" si="3"/>
        <v>0.66844954129096612</v>
      </c>
      <c r="AC20" s="70">
        <f t="shared" si="3"/>
        <v>0.84068102141036916</v>
      </c>
      <c r="AD20" s="70">
        <f t="shared" si="3"/>
        <v>0.81953352116806966</v>
      </c>
      <c r="AE20" s="70">
        <f t="shared" ref="AE20" si="5">(AE18)*(1-AE16)</f>
        <v>0.90439152588952976</v>
      </c>
      <c r="AF20" s="75">
        <v>0.79691846736719629</v>
      </c>
    </row>
    <row r="21" spans="1:32" s="34" customFormat="1" ht="20.25" customHeight="1" thickBot="1" x14ac:dyDescent="0.55000000000000004">
      <c r="A21" s="12"/>
      <c r="B21" s="19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7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7"/>
      <c r="AA21" s="76"/>
      <c r="AB21" s="76"/>
      <c r="AC21" s="76"/>
      <c r="AD21" s="76"/>
      <c r="AE21" s="76"/>
      <c r="AF21" s="77"/>
    </row>
    <row r="22" spans="1:32" s="34" customFormat="1" ht="60" customHeight="1" x14ac:dyDescent="0.45">
      <c r="A22" s="114" t="s">
        <v>15</v>
      </c>
      <c r="B22" s="16" t="s">
        <v>20</v>
      </c>
      <c r="C22" s="53">
        <v>66.912008</v>
      </c>
      <c r="D22" s="57">
        <v>63.717359999999999</v>
      </c>
      <c r="E22" s="57">
        <v>70.680525459999998</v>
      </c>
      <c r="F22" s="57">
        <v>70.992823220000005</v>
      </c>
      <c r="G22" s="57">
        <v>77.487275953623794</v>
      </c>
      <c r="H22" s="57">
        <v>74.009398950000005</v>
      </c>
      <c r="I22" s="57">
        <v>79.157773239999997</v>
      </c>
      <c r="J22" s="57">
        <v>79.142401950000007</v>
      </c>
      <c r="K22" s="57">
        <v>76.333817569999994</v>
      </c>
      <c r="L22" s="57">
        <v>75.142700989999994</v>
      </c>
      <c r="M22" s="57">
        <v>67.896354549999998</v>
      </c>
      <c r="N22" s="55">
        <v>70.320695849999993</v>
      </c>
      <c r="O22" s="57">
        <v>66.196209979999992</v>
      </c>
      <c r="P22" s="57">
        <v>62.831613420000004</v>
      </c>
      <c r="Q22" s="57">
        <v>69.227614770000002</v>
      </c>
      <c r="R22" s="57">
        <v>68.64891575</v>
      </c>
      <c r="S22" s="57">
        <v>74.756668590000004</v>
      </c>
      <c r="T22" s="57">
        <v>76.120842400000001</v>
      </c>
      <c r="U22" s="57">
        <v>79.537108650000008</v>
      </c>
      <c r="V22" s="57">
        <v>80.061081160000001</v>
      </c>
      <c r="W22" s="57">
        <v>75.736538260000003</v>
      </c>
      <c r="X22" s="57">
        <v>77.546789739999994</v>
      </c>
      <c r="Y22" s="57">
        <v>70.831972129999997</v>
      </c>
      <c r="Z22" s="55">
        <v>71.344786099999993</v>
      </c>
      <c r="AA22" s="57">
        <v>68.447280519999993</v>
      </c>
      <c r="AB22" s="57">
        <v>58.82491607</v>
      </c>
      <c r="AC22" s="57">
        <v>69.929598580000004</v>
      </c>
      <c r="AD22" s="57">
        <v>72.185650559999999</v>
      </c>
      <c r="AE22" s="57">
        <v>76.006357140000006</v>
      </c>
      <c r="AF22" s="55">
        <v>77.289916409999989</v>
      </c>
    </row>
    <row r="23" spans="1:32" s="34" customFormat="1" ht="60" customHeight="1" x14ac:dyDescent="0.45">
      <c r="A23" s="115"/>
      <c r="B23" s="17" t="s">
        <v>22</v>
      </c>
      <c r="C23" s="59">
        <v>42.445363</v>
      </c>
      <c r="D23" s="60">
        <v>41.402687999999998</v>
      </c>
      <c r="E23" s="60">
        <v>41.400644999999997</v>
      </c>
      <c r="F23" s="60">
        <v>45.344689000000002</v>
      </c>
      <c r="G23" s="60">
        <v>45.969149999999999</v>
      </c>
      <c r="H23" s="60">
        <v>48.336849999999998</v>
      </c>
      <c r="I23" s="60">
        <v>48.402577000000001</v>
      </c>
      <c r="J23" s="60">
        <v>50.567836</v>
      </c>
      <c r="K23" s="60">
        <v>50.904961999999998</v>
      </c>
      <c r="L23" s="60">
        <v>49.484943000000001</v>
      </c>
      <c r="M23" s="60">
        <v>48.625812000000003</v>
      </c>
      <c r="N23" s="61">
        <v>45.590761999999998</v>
      </c>
      <c r="O23" s="60">
        <v>46.725895999999999</v>
      </c>
      <c r="P23" s="60">
        <v>44.203811999999999</v>
      </c>
      <c r="Q23" s="60">
        <v>43.611781000000001</v>
      </c>
      <c r="R23" s="60">
        <v>47.195019000000002</v>
      </c>
      <c r="S23" s="60">
        <v>46.787498999999997</v>
      </c>
      <c r="T23" s="60">
        <v>52.551791999999999</v>
      </c>
      <c r="U23" s="60">
        <v>52.269641999999997</v>
      </c>
      <c r="V23" s="60">
        <v>54.592996999999997</v>
      </c>
      <c r="W23" s="60">
        <v>53.070844000000001</v>
      </c>
      <c r="X23" s="60">
        <v>50.772806000000003</v>
      </c>
      <c r="Y23" s="60">
        <v>52.265464000000001</v>
      </c>
      <c r="Z23" s="63">
        <v>47.22419</v>
      </c>
      <c r="AA23" s="60">
        <v>47.766108000000003</v>
      </c>
      <c r="AB23" s="60">
        <v>46.710337000000003</v>
      </c>
      <c r="AC23" s="60">
        <v>43.519216</v>
      </c>
      <c r="AD23" s="60">
        <v>47.653488000000003</v>
      </c>
      <c r="AE23" s="60">
        <v>51.644508000000002</v>
      </c>
      <c r="AF23" s="63">
        <v>52.946379</v>
      </c>
    </row>
    <row r="24" spans="1:32" s="34" customFormat="1" ht="60" customHeight="1" x14ac:dyDescent="0.45">
      <c r="A24" s="115"/>
      <c r="B24" s="17" t="s">
        <v>25</v>
      </c>
      <c r="C24" s="59">
        <v>325.41885662998658</v>
      </c>
      <c r="D24" s="60">
        <v>312.79791929002914</v>
      </c>
      <c r="E24" s="60">
        <v>315.12647322998924</v>
      </c>
      <c r="F24" s="60">
        <v>345.75675990007073</v>
      </c>
      <c r="G24" s="60">
        <v>352.3371393800229</v>
      </c>
      <c r="H24" s="60">
        <v>369.61891115997571</v>
      </c>
      <c r="I24" s="60">
        <v>371.82156964997517</v>
      </c>
      <c r="J24" s="60">
        <v>389.70299999999997</v>
      </c>
      <c r="K24" s="60">
        <v>393.08775308999958</v>
      </c>
      <c r="L24" s="60">
        <v>383.80043988004172</v>
      </c>
      <c r="M24" s="60">
        <v>373.54840025998362</v>
      </c>
      <c r="N24" s="61">
        <v>350.47574256992488</v>
      </c>
      <c r="O24" s="60">
        <v>359.76137765994372</v>
      </c>
      <c r="P24" s="60">
        <v>339.10256839008969</v>
      </c>
      <c r="Q24" s="60">
        <v>339.01864108005179</v>
      </c>
      <c r="R24" s="60">
        <v>364.84311498003234</v>
      </c>
      <c r="S24" s="60">
        <v>361.7185759899935</v>
      </c>
      <c r="T24" s="60">
        <v>408.51839302003611</v>
      </c>
      <c r="U24" s="60">
        <v>404.67271384988169</v>
      </c>
      <c r="V24" s="60">
        <v>435.13835549011236</v>
      </c>
      <c r="W24" s="60">
        <v>412.95478839999743</v>
      </c>
      <c r="X24" s="60">
        <v>394.77371718003013</v>
      </c>
      <c r="Y24" s="60">
        <v>397.35662938003412</v>
      </c>
      <c r="Z24" s="61">
        <v>357.70070921998399</v>
      </c>
      <c r="AA24" s="60">
        <v>370.71234792006555</v>
      </c>
      <c r="AB24" s="60">
        <v>360.88579465998924</v>
      </c>
      <c r="AC24" s="60">
        <v>344.77009239004587</v>
      </c>
      <c r="AD24" s="60">
        <v>368.63670430994927</v>
      </c>
      <c r="AE24" s="60">
        <v>391.53916337999539</v>
      </c>
      <c r="AF24" s="61">
        <v>411.16693176995324</v>
      </c>
    </row>
    <row r="25" spans="1:32" s="34" customFormat="1" ht="60" customHeight="1" x14ac:dyDescent="0.45">
      <c r="A25" s="115"/>
      <c r="B25" s="17" t="s">
        <v>27</v>
      </c>
      <c r="C25" s="64">
        <v>7.5309227179889264</v>
      </c>
      <c r="D25" s="65">
        <v>7.4247764753831724</v>
      </c>
      <c r="E25" s="65">
        <v>7.441615188845228</v>
      </c>
      <c r="F25" s="65">
        <v>7.4779656261413709</v>
      </c>
      <c r="G25" s="65">
        <v>7.4848598651491898</v>
      </c>
      <c r="H25" s="65">
        <v>7.4318345498305263</v>
      </c>
      <c r="I25" s="65">
        <v>7.5545698374690904</v>
      </c>
      <c r="J25" s="65">
        <v>7.6032832743366328</v>
      </c>
      <c r="K25" s="65">
        <v>7.5912532155509629</v>
      </c>
      <c r="L25" s="65">
        <v>7.6069359718175624</v>
      </c>
      <c r="M25" s="65">
        <v>7.5506823462399684</v>
      </c>
      <c r="N25" s="66">
        <v>7.5486211770254004</v>
      </c>
      <c r="O25" s="65">
        <v>7.5623951348079803</v>
      </c>
      <c r="P25" s="65">
        <v>7.5280306180401286</v>
      </c>
      <c r="Q25" s="65">
        <v>7.625752749011828</v>
      </c>
      <c r="R25" s="65">
        <v>7.5986460444063457</v>
      </c>
      <c r="S25" s="65">
        <v>7.5844108754347719</v>
      </c>
      <c r="T25" s="65">
        <v>7.6512230319384003</v>
      </c>
      <c r="U25" s="65">
        <v>7.6268775229009931</v>
      </c>
      <c r="V25" s="65">
        <v>7.6646116718983661</v>
      </c>
      <c r="W25" s="65">
        <v>7.6679606282499941</v>
      </c>
      <c r="X25" s="65">
        <v>7.6467427539858663</v>
      </c>
      <c r="Y25" s="65">
        <v>7.4751951439679969</v>
      </c>
      <c r="Z25" s="78">
        <v>7.4388168190917412</v>
      </c>
      <c r="AA25" s="65">
        <v>7.6253127686280315</v>
      </c>
      <c r="AB25" s="65">
        <v>7.5931747368893809</v>
      </c>
      <c r="AC25" s="65">
        <v>7.7761762227069049</v>
      </c>
      <c r="AD25" s="65">
        <v>7.611013250487547</v>
      </c>
      <c r="AE25" s="65">
        <v>7.4523946182234013</v>
      </c>
      <c r="AF25" s="78">
        <v>7.6469666388319624</v>
      </c>
    </row>
    <row r="26" spans="1:32" s="34" customFormat="1" ht="60" customHeight="1" x14ac:dyDescent="0.45">
      <c r="A26" s="115"/>
      <c r="B26" s="17" t="s">
        <v>26</v>
      </c>
      <c r="C26" s="59">
        <v>308.44292011998311</v>
      </c>
      <c r="D26" s="60">
        <v>307.66195053997177</v>
      </c>
      <c r="E26" s="60">
        <v>323.77571852991827</v>
      </c>
      <c r="F26" s="60">
        <v>322.09322676995646</v>
      </c>
      <c r="G26" s="60">
        <v>349.96270828002963</v>
      </c>
      <c r="H26" s="60">
        <v>353.29294730999453</v>
      </c>
      <c r="I26" s="60">
        <v>362.18555124996345</v>
      </c>
      <c r="J26" s="60">
        <v>391.51697681000002</v>
      </c>
      <c r="K26" s="60">
        <v>375.5769325099987</v>
      </c>
      <c r="L26" s="60">
        <v>386.54266333002965</v>
      </c>
      <c r="M26" s="60">
        <v>360.68012977992709</v>
      </c>
      <c r="N26" s="61">
        <v>370.22805501993253</v>
      </c>
      <c r="O26" s="60">
        <v>337.43865153004992</v>
      </c>
      <c r="P26" s="60">
        <v>317.5023492999988</v>
      </c>
      <c r="Q26" s="60">
        <v>345.38442025005702</v>
      </c>
      <c r="R26" s="60">
        <v>324.13412124002866</v>
      </c>
      <c r="S26" s="60">
        <v>358.95863895001463</v>
      </c>
      <c r="T26" s="60">
        <v>362.0477461900287</v>
      </c>
      <c r="U26" s="60">
        <v>402.87645992000876</v>
      </c>
      <c r="V26" s="60">
        <v>416.2476213998832</v>
      </c>
      <c r="W26" s="60">
        <v>394.37406011999047</v>
      </c>
      <c r="X26" s="60">
        <v>402.67841832006587</v>
      </c>
      <c r="Y26" s="60">
        <v>393.70438874993437</v>
      </c>
      <c r="Z26" s="61">
        <v>394.70183116998925</v>
      </c>
      <c r="AA26" s="60">
        <v>355.78525115004766</v>
      </c>
      <c r="AB26" s="60">
        <v>315.48336894999011</v>
      </c>
      <c r="AC26" s="60">
        <v>353.35525480003378</v>
      </c>
      <c r="AD26" s="60">
        <v>333.54111230993914</v>
      </c>
      <c r="AE26" s="60">
        <v>372.09413865999306</v>
      </c>
      <c r="AF26" s="61">
        <v>390.28147812993632</v>
      </c>
    </row>
    <row r="27" spans="1:32" s="34" customFormat="1" ht="60" customHeight="1" x14ac:dyDescent="0.45">
      <c r="A27" s="115"/>
      <c r="B27" s="17" t="s">
        <v>23</v>
      </c>
      <c r="C27" s="69">
        <v>0.36565402431204874</v>
      </c>
      <c r="D27" s="70">
        <v>0.35021337983871276</v>
      </c>
      <c r="E27" s="70">
        <v>0.41425668908715557</v>
      </c>
      <c r="F27" s="70">
        <v>0.36127784551572029</v>
      </c>
      <c r="G27" s="70">
        <v>0.40675227727049562</v>
      </c>
      <c r="H27" s="70">
        <v>0.34688227865955401</v>
      </c>
      <c r="I27" s="70">
        <v>0.38724943183221999</v>
      </c>
      <c r="J27" s="70">
        <v>0.3610525488985365</v>
      </c>
      <c r="K27" s="70">
        <v>0.333126999009071</v>
      </c>
      <c r="L27" s="70">
        <v>0.34145376266704242</v>
      </c>
      <c r="M27" s="70">
        <v>0.28382293390742869</v>
      </c>
      <c r="N27" s="71">
        <v>0.35167362255275519</v>
      </c>
      <c r="O27" s="70">
        <v>0.29413034350278666</v>
      </c>
      <c r="P27" s="70">
        <v>0.29647179828857567</v>
      </c>
      <c r="Q27" s="70">
        <v>0.37002334769304662</v>
      </c>
      <c r="R27" s="70">
        <v>0.3125161776498997</v>
      </c>
      <c r="S27" s="70">
        <v>0.37413611544671438</v>
      </c>
      <c r="T27" s="70">
        <v>0.30962676787192256</v>
      </c>
      <c r="U27" s="70">
        <v>0.3428269786621167</v>
      </c>
      <c r="V27" s="70">
        <v>0.31810817179826356</v>
      </c>
      <c r="W27" s="70">
        <v>0.29927027008007323</v>
      </c>
      <c r="X27" s="70">
        <v>0.34526230975863981</v>
      </c>
      <c r="Y27" s="70">
        <v>0.26212044605964574</v>
      </c>
      <c r="Z27" s="71">
        <v>0.33808491718219608</v>
      </c>
      <c r="AA27" s="70">
        <f t="shared" ref="AA27:AB27" si="6">(AA22-AA23)/AA22</f>
        <v>0.3021474682833753</v>
      </c>
      <c r="AB27" s="70">
        <f t="shared" si="6"/>
        <v>0.20594298945678033</v>
      </c>
      <c r="AC27" s="70">
        <f t="shared" ref="AC27:AE27" si="7">(AC22-AC23)/AC22</f>
        <v>0.37767101651221868</v>
      </c>
      <c r="AD27" s="70">
        <f t="shared" si="7"/>
        <v>0.33984818824357765</v>
      </c>
      <c r="AE27" s="70">
        <f t="shared" si="7"/>
        <v>0.32052383585660688</v>
      </c>
      <c r="AF27" s="71">
        <v>0.31496395054776322</v>
      </c>
    </row>
    <row r="28" spans="1:32" s="34" customFormat="1" ht="60" customHeight="1" x14ac:dyDescent="0.45">
      <c r="A28" s="115"/>
      <c r="B28" s="17" t="s">
        <v>24</v>
      </c>
      <c r="C28" s="69">
        <v>0.38598737232241348</v>
      </c>
      <c r="D28" s="70">
        <v>0.38123680281721634</v>
      </c>
      <c r="E28" s="70">
        <v>0.35024544331403562</v>
      </c>
      <c r="F28" s="70">
        <v>0.35845568910404074</v>
      </c>
      <c r="G28" s="70">
        <v>0.35248173103996755</v>
      </c>
      <c r="H28" s="70">
        <v>0.37619629280903294</v>
      </c>
      <c r="I28" s="70">
        <v>0.34599418875567023</v>
      </c>
      <c r="J28" s="70">
        <v>0.3611766232144708</v>
      </c>
      <c r="K28" s="70">
        <v>0.35679280959705578</v>
      </c>
      <c r="L28" s="70">
        <v>0.35172974999421341</v>
      </c>
      <c r="M28" s="70">
        <v>0.35288708870777569</v>
      </c>
      <c r="N28" s="71">
        <v>0.32852415564629162</v>
      </c>
      <c r="O28" s="70">
        <v>0.33553137614465167</v>
      </c>
      <c r="P28" s="70">
        <v>0.33223047039467374</v>
      </c>
      <c r="Q28" s="70">
        <v>0.30589430023902769</v>
      </c>
      <c r="R28" s="70">
        <v>0.31826310704479005</v>
      </c>
      <c r="S28" s="70">
        <v>0.31845246951332956</v>
      </c>
      <c r="T28" s="70">
        <v>0.2970287067202228</v>
      </c>
      <c r="U28" s="70">
        <v>0.31333337425072955</v>
      </c>
      <c r="V28" s="70">
        <v>0.31361602242502445</v>
      </c>
      <c r="W28" s="70">
        <v>0.33712056805803942</v>
      </c>
      <c r="X28" s="70">
        <v>0.32961279764729506</v>
      </c>
      <c r="Y28" s="70">
        <v>0.32601382758414099</v>
      </c>
      <c r="Z28" s="71">
        <v>0.33329274083562072</v>
      </c>
      <c r="AA28" s="70">
        <f t="shared" ref="AA28:AE28" si="8">(Z22-AA23)/Z22</f>
        <v>0.33048915539463636</v>
      </c>
      <c r="AB28" s="70">
        <f t="shared" si="8"/>
        <v>0.31757205479695505</v>
      </c>
      <c r="AC28" s="70">
        <f t="shared" si="8"/>
        <v>0.26019076766359761</v>
      </c>
      <c r="AD28" s="70">
        <f t="shared" si="8"/>
        <v>0.31855052842203802</v>
      </c>
      <c r="AE28" s="70">
        <f t="shared" si="8"/>
        <v>0.28455991461802238</v>
      </c>
      <c r="AF28" s="71">
        <v>0.30339538701380792</v>
      </c>
    </row>
    <row r="29" spans="1:32" s="34" customFormat="1" ht="60" customHeight="1" x14ac:dyDescent="0.45">
      <c r="A29" s="115"/>
      <c r="B29" s="17" t="s">
        <v>13</v>
      </c>
      <c r="C29" s="69">
        <v>0.94755473719779826</v>
      </c>
      <c r="D29" s="70">
        <v>0.98289760534726245</v>
      </c>
      <c r="E29" s="70">
        <v>1.0326712610203093</v>
      </c>
      <c r="F29" s="70">
        <v>0.93004350110495271</v>
      </c>
      <c r="G29" s="70">
        <v>0.99377248919461392</v>
      </c>
      <c r="H29" s="70">
        <v>0.96738982308725063</v>
      </c>
      <c r="I29" s="70">
        <v>0.97491220547339452</v>
      </c>
      <c r="J29" s="70">
        <v>1.0033574381726102</v>
      </c>
      <c r="K29" s="70">
        <v>0.95236795711172395</v>
      </c>
      <c r="L29" s="70">
        <v>1.0101656088520639</v>
      </c>
      <c r="M29" s="70">
        <v>0.96434875360900196</v>
      </c>
      <c r="N29" s="71">
        <v>1.0585341996103048</v>
      </c>
      <c r="O29" s="70">
        <v>0.9378544757378976</v>
      </c>
      <c r="P29" s="70">
        <v>0.93559328558789912</v>
      </c>
      <c r="Q29" s="70">
        <v>1.017992697357311</v>
      </c>
      <c r="R29" s="70">
        <v>0.8898160521595796</v>
      </c>
      <c r="S29" s="70">
        <v>0.99571489045023986</v>
      </c>
      <c r="T29" s="70">
        <v>0.88570985729417462</v>
      </c>
      <c r="U29" s="70">
        <v>0.99678104440882564</v>
      </c>
      <c r="V29" s="70">
        <v>0.9564795893252005</v>
      </c>
      <c r="W29" s="70">
        <v>0.94415976408619962</v>
      </c>
      <c r="X29" s="70">
        <v>1.0230987023315579</v>
      </c>
      <c r="Y29" s="70">
        <v>0.98942535085938577</v>
      </c>
      <c r="Z29" s="71">
        <v>1.1075192469307713</v>
      </c>
      <c r="AA29" s="70">
        <v>0.95859220368975218</v>
      </c>
      <c r="AB29" s="70">
        <v>0.87451643723081263</v>
      </c>
      <c r="AC29" s="70">
        <v>1.0270102246261488</v>
      </c>
      <c r="AD29" s="70">
        <v>0.90479626258132506</v>
      </c>
      <c r="AE29" s="70">
        <v>0.95165961513041419</v>
      </c>
      <c r="AF29" s="71">
        <v>0.9495342833371565</v>
      </c>
    </row>
    <row r="30" spans="1:32" s="34" customFormat="1" ht="60" customHeight="1" x14ac:dyDescent="0.45">
      <c r="A30" s="115"/>
      <c r="B30" s="17" t="s">
        <v>36</v>
      </c>
      <c r="C30" s="69">
        <v>0.94525153046505805</v>
      </c>
      <c r="D30" s="70">
        <v>0.94543369037091451</v>
      </c>
      <c r="E30" s="70">
        <v>1.0350954995634432</v>
      </c>
      <c r="F30" s="70">
        <v>1.0221078015710938</v>
      </c>
      <c r="G30" s="70">
        <v>1.0121644718708449</v>
      </c>
      <c r="H30" s="70">
        <v>1.0027127651988477</v>
      </c>
      <c r="I30" s="70">
        <v>0.97988912448585452</v>
      </c>
      <c r="J30" s="70">
        <v>1.0529700500661263</v>
      </c>
      <c r="K30" s="70">
        <v>0.9637517096609437</v>
      </c>
      <c r="L30" s="70">
        <v>0.98334954546785025</v>
      </c>
      <c r="M30" s="70">
        <v>0.93975955288810775</v>
      </c>
      <c r="N30" s="71">
        <v>0.99111133861705691</v>
      </c>
      <c r="O30" s="70">
        <v>0.96280173074382214</v>
      </c>
      <c r="P30" s="70">
        <v>0.88253595026009346</v>
      </c>
      <c r="Q30" s="70">
        <v>1.0185249315267377</v>
      </c>
      <c r="R30" s="70">
        <v>0.95609527608097378</v>
      </c>
      <c r="S30" s="70">
        <v>0.98387121535693567</v>
      </c>
      <c r="T30" s="70">
        <v>1.0009100174054768</v>
      </c>
      <c r="U30" s="70">
        <v>0.98618928009992768</v>
      </c>
      <c r="V30" s="70">
        <v>1.0286031332329844</v>
      </c>
      <c r="W30" s="70">
        <v>0.90631877228058288</v>
      </c>
      <c r="X30" s="70">
        <v>0.9751150238026115</v>
      </c>
      <c r="Y30" s="70">
        <v>0.99729128768314601</v>
      </c>
      <c r="Z30" s="71">
        <v>0.99331885260304587</v>
      </c>
      <c r="AA30" s="70">
        <f t="shared" ref="AA30:AE30" si="9">+AA26/Z24</f>
        <v>0.99464508171059196</v>
      </c>
      <c r="AB30" s="70">
        <f t="shared" si="9"/>
        <v>0.85101931651334117</v>
      </c>
      <c r="AC30" s="70">
        <f t="shared" si="9"/>
        <v>0.97913317738912276</v>
      </c>
      <c r="AD30" s="70">
        <f t="shared" si="9"/>
        <v>0.96743052739214064</v>
      </c>
      <c r="AE30" s="70">
        <f t="shared" si="9"/>
        <v>1.0093789747727802</v>
      </c>
      <c r="AF30" s="71">
        <v>0.99678784303669143</v>
      </c>
    </row>
    <row r="31" spans="1:32" s="34" customFormat="1" ht="60" customHeight="1" x14ac:dyDescent="0.45">
      <c r="A31" s="115"/>
      <c r="B31" s="17" t="s">
        <v>19</v>
      </c>
      <c r="C31" s="69">
        <v>0.60107753428547761</v>
      </c>
      <c r="D31" s="70">
        <v>0.6386737129432204</v>
      </c>
      <c r="E31" s="70">
        <v>0.60488028351457823</v>
      </c>
      <c r="F31" s="70">
        <v>0.59403938878985796</v>
      </c>
      <c r="G31" s="70">
        <v>0.58955326612593562</v>
      </c>
      <c r="H31" s="70">
        <v>0.63181943690268227</v>
      </c>
      <c r="I31" s="70">
        <v>0.59737800781752604</v>
      </c>
      <c r="J31" s="70">
        <v>0.64109267766408351</v>
      </c>
      <c r="K31" s="70">
        <v>0.63510847760669564</v>
      </c>
      <c r="L31" s="70">
        <v>0.66524076079268279</v>
      </c>
      <c r="M31" s="70">
        <v>0.69064446104972288</v>
      </c>
      <c r="N31" s="71">
        <v>0.68627564303736754</v>
      </c>
      <c r="O31" s="70">
        <v>0.66200301663348393</v>
      </c>
      <c r="P31" s="70">
        <v>0.65821626174293779</v>
      </c>
      <c r="Q31" s="70">
        <v>0.64131163155408444</v>
      </c>
      <c r="R31" s="70">
        <v>0.61173414072714405</v>
      </c>
      <c r="S31" s="70">
        <v>0.62318198924473633</v>
      </c>
      <c r="T31" s="70">
        <v>0.61147037690787753</v>
      </c>
      <c r="U31" s="70">
        <v>0.65505761056647871</v>
      </c>
      <c r="V31" s="70">
        <v>0.65221561580260701</v>
      </c>
      <c r="W31" s="70">
        <v>0.6616008164893844</v>
      </c>
      <c r="X31" s="70">
        <v>0.66986128125349709</v>
      </c>
      <c r="Y31" s="70">
        <v>0.73007673654940197</v>
      </c>
      <c r="Z31" s="71">
        <v>0.73308369405449336</v>
      </c>
      <c r="AA31" s="70">
        <f t="shared" ref="AA31:AB32" si="10">(AA29)*(1-AA27)</f>
        <v>0.66895599622871194</v>
      </c>
      <c r="AB31" s="70">
        <f t="shared" si="10"/>
        <v>0.69441590781840623</v>
      </c>
      <c r="AC31" s="70">
        <f t="shared" ref="AC31:AD32" si="11">(AC29)*(1-AC27)</f>
        <v>0.6391382291231491</v>
      </c>
      <c r="AD31" s="70">
        <f t="shared" si="11"/>
        <v>0.5973028920135014</v>
      </c>
      <c r="AE31" s="70">
        <f t="shared" ref="AE31" si="12">(AE29)*(1-AE27)</f>
        <v>0.64663002485899157</v>
      </c>
      <c r="AF31" s="71">
        <v>0.65046521427674653</v>
      </c>
    </row>
    <row r="32" spans="1:32" s="34" customFormat="1" ht="60" customHeight="1" thickBot="1" x14ac:dyDescent="0.5">
      <c r="A32" s="116"/>
      <c r="B32" s="20" t="s">
        <v>21</v>
      </c>
      <c r="C32" s="73">
        <v>0.58039637603711058</v>
      </c>
      <c r="D32" s="79">
        <v>0.58499957297822491</v>
      </c>
      <c r="E32" s="79">
        <v>0.6725580174464818</v>
      </c>
      <c r="F32" s="79">
        <v>0.65572744522031134</v>
      </c>
      <c r="G32" s="79">
        <v>0.65539498672865504</v>
      </c>
      <c r="H32" s="79">
        <v>0.62549594017874677</v>
      </c>
      <c r="I32" s="79">
        <v>0.6408531817888673</v>
      </c>
      <c r="J32" s="79">
        <v>0.67266188303727048</v>
      </c>
      <c r="K32" s="79">
        <v>0.61989202941704957</v>
      </c>
      <c r="L32" s="79">
        <v>0.63747625568351995</v>
      </c>
      <c r="M32" s="79">
        <v>0.6081305401841024</v>
      </c>
      <c r="N32" s="75">
        <v>0.66550732294642245</v>
      </c>
      <c r="O32" s="79">
        <v>0.63975154107289511</v>
      </c>
      <c r="P32" s="79">
        <v>0.5893306163649723</v>
      </c>
      <c r="Q32" s="79">
        <v>0.70696396032136266</v>
      </c>
      <c r="R32" s="79">
        <v>0.65180542288459664</v>
      </c>
      <c r="S32" s="79">
        <v>0.67055499714343869</v>
      </c>
      <c r="T32" s="79">
        <v>0.70361100939221233</v>
      </c>
      <c r="U32" s="79">
        <v>0.67718326531631945</v>
      </c>
      <c r="V32" s="79">
        <v>0.70601670993453836</v>
      </c>
      <c r="W32" s="79">
        <v>0.60078007292768798</v>
      </c>
      <c r="X32" s="79">
        <v>0.65370463277912394</v>
      </c>
      <c r="Y32" s="79">
        <v>0.67216053776924689</v>
      </c>
      <c r="Z32" s="75">
        <v>0.66225288969528273</v>
      </c>
      <c r="AA32" s="79">
        <f t="shared" si="10"/>
        <v>0.66592566873862946</v>
      </c>
      <c r="AB32" s="79">
        <f t="shared" si="10"/>
        <v>0.5807593634962992</v>
      </c>
      <c r="AC32" s="79">
        <f t="shared" ref="AC32" si="13">(AC30)*(1-AC28)</f>
        <v>0.72437176431934946</v>
      </c>
      <c r="AD32" s="79">
        <f t="shared" si="11"/>
        <v>0.65925502167976335</v>
      </c>
      <c r="AE32" s="79">
        <f t="shared" ref="AE32" si="14">(AE30)*(1-AE28)</f>
        <v>0.72215017989421082</v>
      </c>
      <c r="AF32" s="75">
        <v>0.69436700962791553</v>
      </c>
    </row>
    <row r="33" spans="1:32" s="34" customFormat="1" ht="18.75" customHeight="1" thickBot="1" x14ac:dyDescent="0.55000000000000004">
      <c r="A33" s="46"/>
      <c r="B33" s="1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1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1"/>
      <c r="AA33" s="80"/>
      <c r="AB33" s="80"/>
      <c r="AC33" s="80"/>
      <c r="AD33" s="80"/>
      <c r="AE33" s="80"/>
      <c r="AF33" s="81"/>
    </row>
    <row r="34" spans="1:32" s="34" customFormat="1" ht="27.75" customHeight="1" x14ac:dyDescent="0.5">
      <c r="A34" s="47"/>
      <c r="B34" s="48" t="s">
        <v>45</v>
      </c>
      <c r="C34" s="82"/>
      <c r="D34" s="83"/>
      <c r="E34" s="83"/>
      <c r="F34" s="83"/>
      <c r="G34" s="83"/>
      <c r="H34" s="83"/>
      <c r="I34" s="83"/>
      <c r="J34" s="84"/>
      <c r="K34" s="84"/>
      <c r="L34" s="84"/>
      <c r="M34" s="84"/>
      <c r="N34" s="82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2"/>
      <c r="AA34" s="84"/>
      <c r="AB34" s="84"/>
      <c r="AC34" s="84"/>
      <c r="AD34" s="84"/>
      <c r="AE34" s="84"/>
      <c r="AF34" s="82"/>
    </row>
    <row r="35" spans="1:32" s="34" customFormat="1" ht="12.75" customHeight="1" x14ac:dyDescent="0.5">
      <c r="A35" s="49"/>
      <c r="B35" s="50"/>
      <c r="C35" s="82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2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2"/>
      <c r="AA35" s="84"/>
      <c r="AB35" s="84"/>
      <c r="AC35" s="84"/>
      <c r="AD35" s="84"/>
      <c r="AE35" s="84"/>
      <c r="AF35" s="82"/>
    </row>
    <row r="36" spans="1:32" s="34" customFormat="1" ht="11.25" customHeight="1" x14ac:dyDescent="0.5">
      <c r="A36" s="49"/>
      <c r="B36" s="50"/>
      <c r="C36" s="82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2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2"/>
      <c r="AA36" s="84"/>
      <c r="AB36" s="84"/>
      <c r="AC36" s="84"/>
      <c r="AD36" s="84"/>
      <c r="AE36" s="84"/>
      <c r="AF36" s="82"/>
    </row>
    <row r="37" spans="1:32" s="34" customFormat="1" ht="12" customHeight="1" x14ac:dyDescent="0.5">
      <c r="A37" s="49"/>
      <c r="B37" s="50"/>
      <c r="C37" s="82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2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2"/>
      <c r="AA37" s="84"/>
      <c r="AB37" s="84"/>
      <c r="AC37" s="84"/>
      <c r="AD37" s="84"/>
      <c r="AE37" s="84"/>
      <c r="AF37" s="82"/>
    </row>
    <row r="38" spans="1:32" s="34" customFormat="1" ht="12.75" customHeight="1" x14ac:dyDescent="0.5">
      <c r="A38" s="49"/>
      <c r="B38" s="50"/>
      <c r="C38" s="82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2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2"/>
      <c r="AA38" s="84"/>
      <c r="AB38" s="84"/>
      <c r="AC38" s="84"/>
      <c r="AD38" s="84"/>
      <c r="AE38" s="84"/>
      <c r="AF38" s="82"/>
    </row>
    <row r="39" spans="1:32" s="34" customFormat="1" ht="6.75" customHeight="1" thickBot="1" x14ac:dyDescent="0.55000000000000004">
      <c r="A39" s="49"/>
      <c r="B39" s="50"/>
      <c r="C39" s="82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2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2"/>
      <c r="AA39" s="84"/>
      <c r="AB39" s="84"/>
      <c r="AC39" s="84"/>
      <c r="AD39" s="84"/>
      <c r="AE39" s="84"/>
      <c r="AF39" s="82"/>
    </row>
    <row r="40" spans="1:32" s="34" customFormat="1" ht="21.75" customHeight="1" thickBot="1" x14ac:dyDescent="0.55000000000000004">
      <c r="A40" s="49"/>
      <c r="B40" s="50"/>
      <c r="C40" s="85">
        <v>2016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2"/>
      <c r="O40" s="85">
        <v>2017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2"/>
      <c r="AA40" s="86"/>
      <c r="AB40" s="86"/>
      <c r="AC40" s="86"/>
      <c r="AD40" s="86"/>
      <c r="AE40" s="86"/>
      <c r="AF40" s="82"/>
    </row>
    <row r="41" spans="1:32" s="34" customFormat="1" ht="36" customHeight="1" thickBot="1" x14ac:dyDescent="0.5">
      <c r="A41" s="112" t="s">
        <v>12</v>
      </c>
      <c r="B41" s="113"/>
      <c r="C41" s="87" t="s">
        <v>0</v>
      </c>
      <c r="D41" s="88" t="s">
        <v>1</v>
      </c>
      <c r="E41" s="88" t="s">
        <v>2</v>
      </c>
      <c r="F41" s="88" t="s">
        <v>3</v>
      </c>
      <c r="G41" s="88" t="s">
        <v>4</v>
      </c>
      <c r="H41" s="88" t="s">
        <v>5</v>
      </c>
      <c r="I41" s="88" t="s">
        <v>6</v>
      </c>
      <c r="J41" s="88" t="s">
        <v>32</v>
      </c>
      <c r="K41" s="88" t="s">
        <v>8</v>
      </c>
      <c r="L41" s="88" t="s">
        <v>9</v>
      </c>
      <c r="M41" s="88" t="s">
        <v>10</v>
      </c>
      <c r="N41" s="89" t="s">
        <v>11</v>
      </c>
      <c r="O41" s="87" t="s">
        <v>0</v>
      </c>
      <c r="P41" s="88" t="s">
        <v>1</v>
      </c>
      <c r="Q41" s="88" t="s">
        <v>2</v>
      </c>
      <c r="R41" s="88" t="s">
        <v>33</v>
      </c>
      <c r="S41" s="88" t="s">
        <v>4</v>
      </c>
      <c r="T41" s="88" t="s">
        <v>5</v>
      </c>
      <c r="U41" s="88" t="s">
        <v>6</v>
      </c>
      <c r="V41" s="88" t="s">
        <v>32</v>
      </c>
      <c r="W41" s="88" t="s">
        <v>8</v>
      </c>
      <c r="X41" s="88" t="s">
        <v>9</v>
      </c>
      <c r="Y41" s="88" t="s">
        <v>10</v>
      </c>
      <c r="Z41" s="41" t="s">
        <v>11</v>
      </c>
      <c r="AA41" s="88" t="s">
        <v>48</v>
      </c>
      <c r="AB41" s="88" t="s">
        <v>1</v>
      </c>
      <c r="AC41" s="88" t="s">
        <v>2</v>
      </c>
      <c r="AD41" s="88" t="s">
        <v>33</v>
      </c>
      <c r="AE41" s="88" t="s">
        <v>4</v>
      </c>
      <c r="AF41" s="89" t="s">
        <v>5</v>
      </c>
    </row>
    <row r="42" spans="1:32" s="34" customFormat="1" ht="60" customHeight="1" x14ac:dyDescent="0.45">
      <c r="A42" s="114" t="s">
        <v>16</v>
      </c>
      <c r="B42" s="16" t="s">
        <v>20</v>
      </c>
      <c r="C42" s="59">
        <v>39.018610000000002</v>
      </c>
      <c r="D42" s="60">
        <v>36.191915999999999</v>
      </c>
      <c r="E42" s="60">
        <v>40.814189340000006</v>
      </c>
      <c r="F42" s="60">
        <v>40.158835259999996</v>
      </c>
      <c r="G42" s="60">
        <v>43.270345306074546</v>
      </c>
      <c r="H42" s="60">
        <v>43.511760119999998</v>
      </c>
      <c r="I42" s="60">
        <v>46.097846629999999</v>
      </c>
      <c r="J42" s="60">
        <v>45.090223030000004</v>
      </c>
      <c r="K42" s="60">
        <v>43.755791270000003</v>
      </c>
      <c r="L42" s="60">
        <v>42.815828140000001</v>
      </c>
      <c r="M42" s="60">
        <v>36.428355530000005</v>
      </c>
      <c r="N42" s="61">
        <v>39.885484700000006</v>
      </c>
      <c r="O42" s="60">
        <v>37.726192609999998</v>
      </c>
      <c r="P42" s="60">
        <v>36.060140259999997</v>
      </c>
      <c r="Q42" s="60">
        <v>38.89272107</v>
      </c>
      <c r="R42" s="60">
        <v>40.074244110000002</v>
      </c>
      <c r="S42" s="60">
        <v>43.333519799999998</v>
      </c>
      <c r="T42" s="60">
        <v>45.485235250000002</v>
      </c>
      <c r="U42" s="60">
        <v>48.53816003</v>
      </c>
      <c r="V42" s="60">
        <v>48.15492167</v>
      </c>
      <c r="W42" s="60">
        <v>42.266643299999998</v>
      </c>
      <c r="X42" s="60">
        <v>45.578109850000004</v>
      </c>
      <c r="Y42" s="60">
        <v>42.491464880000002</v>
      </c>
      <c r="Z42" s="61">
        <v>42.305607219999999</v>
      </c>
      <c r="AA42" s="60">
        <v>40.607989109999998</v>
      </c>
      <c r="AB42" s="60">
        <v>35.669206860000003</v>
      </c>
      <c r="AC42" s="60">
        <v>42.048360930000001</v>
      </c>
      <c r="AD42" s="60">
        <v>43.798918049999997</v>
      </c>
      <c r="AE42" s="60">
        <v>45.93386959</v>
      </c>
      <c r="AF42" s="61">
        <v>47.793041889999998</v>
      </c>
    </row>
    <row r="43" spans="1:32" s="34" customFormat="1" ht="60" customHeight="1" x14ac:dyDescent="0.45">
      <c r="A43" s="115"/>
      <c r="B43" s="17" t="s">
        <v>22</v>
      </c>
      <c r="C43" s="59">
        <v>31.907212999999999</v>
      </c>
      <c r="D43" s="60">
        <v>31.279140999999999</v>
      </c>
      <c r="E43" s="60">
        <v>29.826468999999999</v>
      </c>
      <c r="F43" s="60">
        <v>33.757199999999997</v>
      </c>
      <c r="G43" s="60">
        <v>33.363230999999999</v>
      </c>
      <c r="H43" s="60">
        <v>34.615997</v>
      </c>
      <c r="I43" s="60">
        <v>36.025838</v>
      </c>
      <c r="J43" s="60">
        <v>37.795520000000003</v>
      </c>
      <c r="K43" s="60">
        <v>37.191586999999998</v>
      </c>
      <c r="L43" s="60">
        <v>36.078505</v>
      </c>
      <c r="M43" s="60">
        <v>34.554155999999999</v>
      </c>
      <c r="N43" s="61">
        <v>30.113576999999999</v>
      </c>
      <c r="O43" s="60">
        <v>32.888669999999998</v>
      </c>
      <c r="P43" s="60">
        <v>31.472375</v>
      </c>
      <c r="Q43" s="60">
        <v>30.882670999999998</v>
      </c>
      <c r="R43" s="60">
        <v>33.239427999999997</v>
      </c>
      <c r="S43" s="60">
        <v>33.760759</v>
      </c>
      <c r="T43" s="60">
        <v>37.47531</v>
      </c>
      <c r="U43" s="60">
        <v>39.144345000000001</v>
      </c>
      <c r="V43" s="60">
        <v>41.899354000000002</v>
      </c>
      <c r="W43" s="60">
        <v>40.70187</v>
      </c>
      <c r="X43" s="60">
        <v>36.404608000000003</v>
      </c>
      <c r="Y43" s="60">
        <v>38.851581000000003</v>
      </c>
      <c r="Z43" s="63">
        <v>36.20946</v>
      </c>
      <c r="AA43" s="60">
        <v>36.16836</v>
      </c>
      <c r="AB43" s="60">
        <v>35.009576000000003</v>
      </c>
      <c r="AC43" s="60">
        <v>32.437517</v>
      </c>
      <c r="AD43" s="60">
        <v>36.375039000000001</v>
      </c>
      <c r="AE43" s="60">
        <v>38.885269999999998</v>
      </c>
      <c r="AF43" s="63">
        <v>40.050288999999999</v>
      </c>
    </row>
    <row r="44" spans="1:32" s="34" customFormat="1" ht="60" customHeight="1" x14ac:dyDescent="0.45">
      <c r="A44" s="115"/>
      <c r="B44" s="17" t="s">
        <v>25</v>
      </c>
      <c r="C44" s="59">
        <v>245.66785791999888</v>
      </c>
      <c r="D44" s="60">
        <v>238.63518761999404</v>
      </c>
      <c r="E44" s="60">
        <v>223.80467278999819</v>
      </c>
      <c r="F44" s="60">
        <v>249.51215351999963</v>
      </c>
      <c r="G44" s="60">
        <v>250.56835350999867</v>
      </c>
      <c r="H44" s="60">
        <v>262.85155679000064</v>
      </c>
      <c r="I44" s="60">
        <v>275.91874433002056</v>
      </c>
      <c r="J44" s="60">
        <v>289.50987780000207</v>
      </c>
      <c r="K44" s="60">
        <v>285.78873076999088</v>
      </c>
      <c r="L44" s="60">
        <v>276.9607590500126</v>
      </c>
      <c r="M44" s="60">
        <v>265.18150347000858</v>
      </c>
      <c r="N44" s="61">
        <v>231.42733398001172</v>
      </c>
      <c r="O44" s="60">
        <v>252.46722173996591</v>
      </c>
      <c r="P44" s="60">
        <v>240.35665397999779</v>
      </c>
      <c r="Q44" s="60">
        <v>241.08564453000002</v>
      </c>
      <c r="R44" s="60">
        <v>257.09374375000442</v>
      </c>
      <c r="S44" s="60">
        <v>259.98847100999683</v>
      </c>
      <c r="T44" s="60">
        <v>287.05379569999906</v>
      </c>
      <c r="U44" s="60">
        <v>301.62523391988481</v>
      </c>
      <c r="V44" s="60">
        <v>321.4115651200222</v>
      </c>
      <c r="W44" s="60">
        <v>316.51593181001533</v>
      </c>
      <c r="X44" s="60">
        <v>279.88736152001349</v>
      </c>
      <c r="Y44" s="60">
        <v>300.18829606998884</v>
      </c>
      <c r="Z44" s="61">
        <v>281.07428108990439</v>
      </c>
      <c r="AA44" s="60">
        <v>281.26206988999684</v>
      </c>
      <c r="AB44" s="60">
        <v>274.35819885999877</v>
      </c>
      <c r="AC44" s="60">
        <v>254.51502334000239</v>
      </c>
      <c r="AD44" s="60">
        <v>281.10812535995848</v>
      </c>
      <c r="AE44" s="60">
        <v>307.40848161000378</v>
      </c>
      <c r="AF44" s="61">
        <v>319.0650015099576</v>
      </c>
    </row>
    <row r="45" spans="1:32" s="34" customFormat="1" ht="60" customHeight="1" x14ac:dyDescent="0.45">
      <c r="A45" s="115"/>
      <c r="B45" s="17" t="s">
        <v>27</v>
      </c>
      <c r="C45" s="64">
        <v>7.588449118072421</v>
      </c>
      <c r="D45" s="65">
        <v>7.4713877609360839</v>
      </c>
      <c r="E45" s="65">
        <v>7.391618275029411</v>
      </c>
      <c r="F45" s="65">
        <v>7.3016083881364464</v>
      </c>
      <c r="G45" s="65">
        <v>7.4070042280976534</v>
      </c>
      <c r="H45" s="65">
        <v>7.4929125464738355</v>
      </c>
      <c r="I45" s="65">
        <v>7.5565007872966214</v>
      </c>
      <c r="J45" s="65">
        <v>7.5621007815745251</v>
      </c>
      <c r="K45" s="65">
        <v>7.5821402816177459</v>
      </c>
      <c r="L45" s="65">
        <v>7.5641255287604796</v>
      </c>
      <c r="M45" s="65">
        <v>7.5628342052402786</v>
      </c>
      <c r="N45" s="66">
        <v>7.5557543844762023</v>
      </c>
      <c r="O45" s="65">
        <v>7.5632284014515001</v>
      </c>
      <c r="P45" s="65">
        <v>7.5360283661464313</v>
      </c>
      <c r="Q45" s="65">
        <v>7.6581262145363018</v>
      </c>
      <c r="R45" s="65">
        <v>7.631021626786251</v>
      </c>
      <c r="S45" s="65">
        <v>7.5980981636105049</v>
      </c>
      <c r="T45" s="65">
        <v>7.5658899173882501</v>
      </c>
      <c r="U45" s="65">
        <v>7.6201239734598909</v>
      </c>
      <c r="V45" s="65">
        <v>7.5717885254274364</v>
      </c>
      <c r="W45" s="65">
        <v>7.6556022428457302</v>
      </c>
      <c r="X45" s="65">
        <v>7.4955092742658689</v>
      </c>
      <c r="Y45" s="65">
        <v>7.6241912101334783</v>
      </c>
      <c r="Z45" s="78">
        <v>7.6082646413369428</v>
      </c>
      <c r="AA45" s="65">
        <v>7.6731157273925845</v>
      </c>
      <c r="AB45" s="65">
        <v>7.6709600476166511</v>
      </c>
      <c r="AC45" s="65">
        <v>7.6587702286214556</v>
      </c>
      <c r="AD45" s="65">
        <v>7.6046509508885602</v>
      </c>
      <c r="AE45" s="65">
        <v>7.7632000166130721</v>
      </c>
      <c r="AF45" s="78">
        <v>7.7944077569567005</v>
      </c>
    </row>
    <row r="46" spans="1:32" s="34" customFormat="1" ht="60" customHeight="1" x14ac:dyDescent="0.45">
      <c r="A46" s="115"/>
      <c r="B46" s="17" t="s">
        <v>26</v>
      </c>
      <c r="C46" s="59">
        <v>233.21929109998445</v>
      </c>
      <c r="D46" s="60">
        <v>232.81605286997916</v>
      </c>
      <c r="E46" s="60">
        <v>238.89573277996729</v>
      </c>
      <c r="F46" s="60">
        <v>233.96066361998339</v>
      </c>
      <c r="G46" s="60">
        <v>249.77942301000158</v>
      </c>
      <c r="H46" s="60">
        <v>248.39247966000337</v>
      </c>
      <c r="I46" s="60">
        <v>265.01340319000855</v>
      </c>
      <c r="J46" s="60">
        <v>291.99282906000002</v>
      </c>
      <c r="K46" s="60">
        <v>280.65786686000541</v>
      </c>
      <c r="L46" s="60">
        <v>283.3666204000113</v>
      </c>
      <c r="M46" s="60">
        <v>262.69133618001098</v>
      </c>
      <c r="N46" s="61">
        <v>259.4715481500167</v>
      </c>
      <c r="O46" s="60">
        <v>238.2709130300012</v>
      </c>
      <c r="P46" s="60">
        <v>232.57646318999772</v>
      </c>
      <c r="Q46" s="60">
        <v>253.66008369000045</v>
      </c>
      <c r="R46" s="60">
        <v>244.02360549000107</v>
      </c>
      <c r="S46" s="60">
        <v>260.89274858000027</v>
      </c>
      <c r="T46" s="60">
        <v>267.96311556000109</v>
      </c>
      <c r="U46" s="60">
        <v>293.19124089000582</v>
      </c>
      <c r="V46" s="60">
        <v>308.75105008996604</v>
      </c>
      <c r="W46" s="60">
        <v>310.63225240000139</v>
      </c>
      <c r="X46" s="60">
        <v>297.94576930000471</v>
      </c>
      <c r="Y46" s="60">
        <v>290.47686541993539</v>
      </c>
      <c r="Z46" s="61">
        <v>296.8485520899975</v>
      </c>
      <c r="AA46" s="60">
        <v>278.52133543000724</v>
      </c>
      <c r="AB46" s="60">
        <v>247.21818628999665</v>
      </c>
      <c r="AC46" s="60">
        <v>273.79225921000244</v>
      </c>
      <c r="AD46" s="60">
        <v>265.96514244997707</v>
      </c>
      <c r="AE46" s="60">
        <v>288.87090563001203</v>
      </c>
      <c r="AF46" s="61">
        <v>312.42663946996453</v>
      </c>
    </row>
    <row r="47" spans="1:32" s="34" customFormat="1" ht="60" customHeight="1" x14ac:dyDescent="0.45">
      <c r="A47" s="115"/>
      <c r="B47" s="17" t="s">
        <v>23</v>
      </c>
      <c r="C47" s="69">
        <v>0.18225654373643765</v>
      </c>
      <c r="D47" s="70">
        <v>0.13574232986172935</v>
      </c>
      <c r="E47" s="70">
        <v>0.26921324465046953</v>
      </c>
      <c r="F47" s="70">
        <v>0.15940789165208472</v>
      </c>
      <c r="G47" s="70">
        <v>0.22895852196223929</v>
      </c>
      <c r="H47" s="70">
        <v>0.20444503038871778</v>
      </c>
      <c r="I47" s="70">
        <v>0.22268061456011759</v>
      </c>
      <c r="J47" s="70">
        <v>0.16178014966008475</v>
      </c>
      <c r="K47" s="70">
        <v>0.15001909643216937</v>
      </c>
      <c r="L47" s="70">
        <v>0.15735589927094659</v>
      </c>
      <c r="M47" s="70">
        <v>5.1448919467598192E-2</v>
      </c>
      <c r="N47" s="71">
        <v>0.24499909612481169</v>
      </c>
      <c r="O47" s="70">
        <v>0.12822716196167988</v>
      </c>
      <c r="P47" s="70">
        <v>0.12722538589482452</v>
      </c>
      <c r="Q47" s="70">
        <v>0.20595242116341853</v>
      </c>
      <c r="R47" s="70">
        <v>0.17055383730355794</v>
      </c>
      <c r="S47" s="70">
        <v>0.22090891402733451</v>
      </c>
      <c r="T47" s="70">
        <v>0.17609945746075925</v>
      </c>
      <c r="U47" s="70">
        <v>0.19353463386733161</v>
      </c>
      <c r="V47" s="70">
        <v>0.12990505337893946</v>
      </c>
      <c r="W47" s="70">
        <v>3.7021470782374596E-2</v>
      </c>
      <c r="X47" s="70">
        <v>0.20126990522841964</v>
      </c>
      <c r="Y47" s="70">
        <v>8.5661529680828435E-2</v>
      </c>
      <c r="Z47" s="71">
        <v>0.14409785417565268</v>
      </c>
      <c r="AA47" s="70">
        <f t="shared" ref="AA47:AE47" si="15">(AA42-AA43)/AA42</f>
        <v>0.10932895736289264</v>
      </c>
      <c r="AB47" s="70">
        <f t="shared" si="15"/>
        <v>1.8493006098762466E-2</v>
      </c>
      <c r="AC47" s="70">
        <f t="shared" si="15"/>
        <v>0.22856643439680446</v>
      </c>
      <c r="AD47" s="70">
        <f t="shared" si="15"/>
        <v>0.16949914245655656</v>
      </c>
      <c r="AE47" s="70">
        <f t="shared" si="15"/>
        <v>0.15345102977203803</v>
      </c>
      <c r="AF47" s="71">
        <v>0.16200586076568727</v>
      </c>
    </row>
    <row r="48" spans="1:32" s="34" customFormat="1" ht="60" customHeight="1" x14ac:dyDescent="0.45">
      <c r="A48" s="115"/>
      <c r="B48" s="17" t="s">
        <v>24</v>
      </c>
      <c r="C48" s="69">
        <v>0.21329674223145889</v>
      </c>
      <c r="D48" s="70">
        <v>0.19835327296384989</v>
      </c>
      <c r="E48" s="70">
        <v>0.1758803540547563</v>
      </c>
      <c r="F48" s="70">
        <v>0.17290529235340699</v>
      </c>
      <c r="G48" s="70">
        <v>0.16921816123409147</v>
      </c>
      <c r="H48" s="70">
        <v>0.20000645349274801</v>
      </c>
      <c r="I48" s="70">
        <v>0.17204365209209557</v>
      </c>
      <c r="J48" s="70">
        <v>0.18010226587453931</v>
      </c>
      <c r="K48" s="70">
        <v>0.17517402885199268</v>
      </c>
      <c r="L48" s="70">
        <v>0.17545760337474986</v>
      </c>
      <c r="M48" s="70">
        <v>0.19295836373842473</v>
      </c>
      <c r="N48" s="71">
        <v>0.17334788897620063</v>
      </c>
      <c r="O48" s="70">
        <v>0.17542258173936665</v>
      </c>
      <c r="P48" s="70">
        <v>0.16576858615577109</v>
      </c>
      <c r="Q48" s="70">
        <v>0.14357873326807741</v>
      </c>
      <c r="R48" s="70">
        <v>0.14535606957983421</v>
      </c>
      <c r="S48" s="70">
        <v>0.15754470858315089</v>
      </c>
      <c r="T48" s="70">
        <v>0.13518887519494777</v>
      </c>
      <c r="U48" s="70">
        <v>0.13940546234725698</v>
      </c>
      <c r="V48" s="70">
        <v>0.13677498335117666</v>
      </c>
      <c r="W48" s="70">
        <v>0.15477237656152543</v>
      </c>
      <c r="X48" s="70">
        <v>0.13869176358274932</v>
      </c>
      <c r="Y48" s="70">
        <v>0.14758244411927934</v>
      </c>
      <c r="Z48" s="71">
        <v>0.14784157001273057</v>
      </c>
      <c r="AA48" s="70">
        <f t="shared" ref="AA48:AE48" si="16">(Z42-AA43)/Z42</f>
        <v>0.14506935660052675</v>
      </c>
      <c r="AB48" s="70">
        <f t="shared" si="16"/>
        <v>0.13786482001940223</v>
      </c>
      <c r="AC48" s="70">
        <f t="shared" si="16"/>
        <v>9.060167423077943E-2</v>
      </c>
      <c r="AD48" s="70">
        <f t="shared" si="16"/>
        <v>0.13492373553976722</v>
      </c>
      <c r="AE48" s="70">
        <f t="shared" si="16"/>
        <v>0.11218651667127195</v>
      </c>
      <c r="AF48" s="71">
        <v>0.12808806753091148</v>
      </c>
    </row>
    <row r="49" spans="1:32" s="34" customFormat="1" ht="60" customHeight="1" x14ac:dyDescent="0.45">
      <c r="A49" s="115"/>
      <c r="B49" s="17" t="s">
        <v>13</v>
      </c>
      <c r="C49" s="69">
        <v>0.94902601254310204</v>
      </c>
      <c r="D49" s="70">
        <v>0.97496618757873299</v>
      </c>
      <c r="E49" s="70">
        <v>1.0670334100061729</v>
      </c>
      <c r="F49" s="70">
        <v>0.93549281751121782</v>
      </c>
      <c r="G49" s="70">
        <v>0.99871761420745409</v>
      </c>
      <c r="H49" s="70">
        <v>0.94210917149624185</v>
      </c>
      <c r="I49" s="70">
        <v>0.96173872656238424</v>
      </c>
      <c r="J49" s="70">
        <v>1.0079670969892418</v>
      </c>
      <c r="K49" s="70">
        <v>0.98301084527457816</v>
      </c>
      <c r="L49" s="70">
        <v>1.0237677883711926</v>
      </c>
      <c r="M49" s="70">
        <v>0.9922318597068509</v>
      </c>
      <c r="N49" s="71">
        <v>1.120895357172123</v>
      </c>
      <c r="O49" s="70">
        <v>0.94351413748204593</v>
      </c>
      <c r="P49" s="70">
        <v>0.96651567493753121</v>
      </c>
      <c r="Q49" s="70">
        <v>1.0541602363593279</v>
      </c>
      <c r="R49" s="70">
        <v>0.94769387505380909</v>
      </c>
      <c r="S49" s="70">
        <v>1.0019150273695299</v>
      </c>
      <c r="T49" s="70">
        <v>0.93245633283296592</v>
      </c>
      <c r="U49" s="70">
        <v>0.97287656887953344</v>
      </c>
      <c r="V49" s="70">
        <v>0.96100097425606101</v>
      </c>
      <c r="W49" s="70">
        <v>0.98068387966309012</v>
      </c>
      <c r="X49" s="70">
        <v>1.0741219676724614</v>
      </c>
      <c r="Y49" s="70">
        <v>0.96109327540058809</v>
      </c>
      <c r="Z49" s="71">
        <v>1.063821796351889</v>
      </c>
      <c r="AA49" s="70">
        <v>0.98490513912452238</v>
      </c>
      <c r="AB49" s="70">
        <v>0.89895771966198235</v>
      </c>
      <c r="AC49" s="70">
        <v>1.0813354316776869</v>
      </c>
      <c r="AD49" s="70">
        <v>0.94613110919298105</v>
      </c>
      <c r="AE49" s="70">
        <v>0.94116911811593995</v>
      </c>
      <c r="AF49" s="71">
        <v>0.97551829372148724</v>
      </c>
    </row>
    <row r="50" spans="1:32" s="34" customFormat="1" ht="60" customHeight="1" x14ac:dyDescent="0.45">
      <c r="A50" s="115"/>
      <c r="B50" s="17" t="s">
        <v>37</v>
      </c>
      <c r="C50" s="69">
        <v>0.96701925346093709</v>
      </c>
      <c r="D50" s="70">
        <v>0.94768625753962132</v>
      </c>
      <c r="E50" s="70">
        <v>1.0010918136699443</v>
      </c>
      <c r="F50" s="70">
        <v>1.0453788149433092</v>
      </c>
      <c r="G50" s="70">
        <v>1.0010711682225952</v>
      </c>
      <c r="H50" s="70">
        <v>0.99131624636744686</v>
      </c>
      <c r="I50" s="70">
        <v>1.0082245904357914</v>
      </c>
      <c r="J50" s="70">
        <v>1.0582565884351576</v>
      </c>
      <c r="K50" s="70">
        <v>0.96942414881570371</v>
      </c>
      <c r="L50" s="70">
        <v>0.99152482197792136</v>
      </c>
      <c r="M50" s="70">
        <v>0.94847853927413273</v>
      </c>
      <c r="N50" s="71">
        <v>0.97846774663664404</v>
      </c>
      <c r="O50" s="70">
        <v>1.0295711787034654</v>
      </c>
      <c r="P50" s="70">
        <v>0.92121449108171716</v>
      </c>
      <c r="Q50" s="70">
        <v>1.0553487057242432</v>
      </c>
      <c r="R50" s="70">
        <v>1.0121863786860004</v>
      </c>
      <c r="S50" s="70">
        <v>1.0147767299763233</v>
      </c>
      <c r="T50" s="70">
        <v>1.0306730699212336</v>
      </c>
      <c r="U50" s="70">
        <v>1.021380818794053</v>
      </c>
      <c r="V50" s="70">
        <v>1.0236247348322784</v>
      </c>
      <c r="W50" s="70">
        <v>0.96646258601181456</v>
      </c>
      <c r="X50" s="70">
        <v>0.94132945408524615</v>
      </c>
      <c r="Y50" s="70">
        <v>1.0378348770105674</v>
      </c>
      <c r="Z50" s="71">
        <v>0.98887450302455271</v>
      </c>
      <c r="AA50" s="70">
        <f t="shared" ref="AA50:AE50" si="17">+AA46/Z44</f>
        <v>0.99091718512986049</v>
      </c>
      <c r="AB50" s="70">
        <f t="shared" si="17"/>
        <v>0.87896027497303519</v>
      </c>
      <c r="AC50" s="70">
        <f t="shared" si="17"/>
        <v>0.99793722348248426</v>
      </c>
      <c r="AD50" s="70">
        <f t="shared" si="17"/>
        <v>1.0449879891556682</v>
      </c>
      <c r="AE50" s="70">
        <f t="shared" si="17"/>
        <v>1.0276149266767487</v>
      </c>
      <c r="AF50" s="71">
        <v>1.0163240709354502</v>
      </c>
    </row>
    <row r="51" spans="1:32" s="34" customFormat="1" ht="60" customHeight="1" x14ac:dyDescent="0.45">
      <c r="A51" s="115"/>
      <c r="B51" s="17" t="s">
        <v>19</v>
      </c>
      <c r="C51" s="69">
        <v>0.77605981158102311</v>
      </c>
      <c r="D51" s="70">
        <v>0.84262200574038792</v>
      </c>
      <c r="E51" s="70">
        <v>0.77977388354795629</v>
      </c>
      <c r="F51" s="70">
        <v>0.78636787981608613</v>
      </c>
      <c r="G51" s="70">
        <v>0.77005270540086146</v>
      </c>
      <c r="H51" s="70">
        <v>0.74949963330020297</v>
      </c>
      <c r="I51" s="70">
        <v>0.74757815588520771</v>
      </c>
      <c r="J51" s="70">
        <v>0.84489802918588108</v>
      </c>
      <c r="K51" s="70">
        <v>0.83554044648346293</v>
      </c>
      <c r="L51" s="70">
        <v>0.8626718873874154</v>
      </c>
      <c r="M51" s="70">
        <v>0.94118260266360787</v>
      </c>
      <c r="N51" s="71">
        <v>0.84627700781445492</v>
      </c>
      <c r="O51" s="70">
        <v>0.82252999736200083</v>
      </c>
      <c r="P51" s="70">
        <v>0.84355034522020711</v>
      </c>
      <c r="Q51" s="70">
        <v>0.83705338338692281</v>
      </c>
      <c r="R51" s="70">
        <v>0.78606104807430333</v>
      </c>
      <c r="S51" s="70">
        <v>0.78058306672565991</v>
      </c>
      <c r="T51" s="70">
        <v>0.76825127851523145</v>
      </c>
      <c r="U51" s="70">
        <v>0.7845912583233271</v>
      </c>
      <c r="V51" s="70">
        <v>0.83616209139811459</v>
      </c>
      <c r="W51" s="70">
        <v>0.94437752006539721</v>
      </c>
      <c r="X51" s="70">
        <v>0.85793354103526143</v>
      </c>
      <c r="Y51" s="70">
        <v>0.87876455526381603</v>
      </c>
      <c r="Z51" s="71">
        <v>0.91052735827229359</v>
      </c>
      <c r="AA51" s="70">
        <f t="shared" ref="AA51:AB52" si="18">(AA49)*(1-AA47)</f>
        <v>0.8772264871626837</v>
      </c>
      <c r="AB51" s="70">
        <f t="shared" si="18"/>
        <v>0.88233328906974373</v>
      </c>
      <c r="AC51" s="70">
        <f t="shared" ref="AC51:AD52" si="19">(AC49)*(1-AC47)</f>
        <v>0.83417844767218863</v>
      </c>
      <c r="AD51" s="70">
        <f t="shared" si="19"/>
        <v>0.78576269753330008</v>
      </c>
      <c r="AE51" s="70">
        <f t="shared" ref="AE51" si="20">(AE49)*(1-AE47)</f>
        <v>0.79674574775140805</v>
      </c>
      <c r="AF51" s="71">
        <v>0.81747861285446322</v>
      </c>
    </row>
    <row r="52" spans="1:32" s="34" customFormat="1" ht="60" customHeight="1" thickBot="1" x14ac:dyDescent="0.5">
      <c r="A52" s="116"/>
      <c r="B52" s="20" t="s">
        <v>21</v>
      </c>
      <c r="C52" s="73">
        <v>0.76075719702262179</v>
      </c>
      <c r="D52" s="79">
        <v>0.75970958661377552</v>
      </c>
      <c r="E52" s="79">
        <v>0.82501943104035635</v>
      </c>
      <c r="F52" s="79">
        <v>0.86462728532547817</v>
      </c>
      <c r="G52" s="79">
        <v>0.83167174587150372</v>
      </c>
      <c r="H52" s="79">
        <v>0.7930465996417505</v>
      </c>
      <c r="I52" s="79">
        <v>0.83476594976816054</v>
      </c>
      <c r="J52" s="79">
        <v>0.86766217898132592</v>
      </c>
      <c r="K52" s="79">
        <v>0.79960621500124318</v>
      </c>
      <c r="L52" s="79">
        <v>0.81755425302709972</v>
      </c>
      <c r="M52" s="79">
        <v>0.7654616722947849</v>
      </c>
      <c r="N52" s="75">
        <v>0.80885242832588189</v>
      </c>
      <c r="O52" s="79">
        <v>0.84896114445086068</v>
      </c>
      <c r="P52" s="79">
        <v>0.76850606734889271</v>
      </c>
      <c r="Q52" s="79">
        <v>0.90382307540025142</v>
      </c>
      <c r="R52" s="79">
        <v>0.86505894499795777</v>
      </c>
      <c r="S52" s="79">
        <v>0.85490402577524061</v>
      </c>
      <c r="T52" s="79">
        <v>0.8913375369048584</v>
      </c>
      <c r="U52" s="79">
        <v>0.87899475351744816</v>
      </c>
      <c r="V52" s="79">
        <v>0.88361847876774091</v>
      </c>
      <c r="W52" s="79">
        <v>0.81688087471696835</v>
      </c>
      <c r="X52" s="79">
        <v>0.81077481198577661</v>
      </c>
      <c r="Y52" s="79">
        <v>0.88466866926911625</v>
      </c>
      <c r="Z52" s="75">
        <v>0.84267774395184414</v>
      </c>
      <c r="AA52" s="79">
        <f t="shared" si="18"/>
        <v>0.84716546663866654</v>
      </c>
      <c r="AB52" s="79">
        <f t="shared" si="18"/>
        <v>0.75778257485967337</v>
      </c>
      <c r="AC52" s="79">
        <f t="shared" ref="AC52" si="21">(AC50)*(1-AC48)</f>
        <v>0.90752244025775564</v>
      </c>
      <c r="AD52" s="79">
        <f t="shared" si="19"/>
        <v>0.90399430606459563</v>
      </c>
      <c r="AE52" s="79">
        <f t="shared" ref="AE52" si="22">(AE50)*(1-AE48)</f>
        <v>0.91233038757347973</v>
      </c>
      <c r="AF52" s="75">
        <v>0.8861450847041793</v>
      </c>
    </row>
    <row r="53" spans="1:32" s="34" customFormat="1" ht="18.75" customHeight="1" thickBot="1" x14ac:dyDescent="0.55000000000000004">
      <c r="A53" s="46"/>
      <c r="B53" s="19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1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1"/>
      <c r="AA53" s="80"/>
      <c r="AB53" s="80"/>
      <c r="AC53" s="80"/>
      <c r="AD53" s="80"/>
      <c r="AE53" s="80"/>
      <c r="AF53" s="81"/>
    </row>
    <row r="54" spans="1:32" s="34" customFormat="1" ht="60" customHeight="1" x14ac:dyDescent="0.45">
      <c r="A54" s="117" t="s">
        <v>17</v>
      </c>
      <c r="B54" s="21" t="s">
        <v>20</v>
      </c>
      <c r="C54" s="53">
        <v>59.463194999999999</v>
      </c>
      <c r="D54" s="54">
        <v>55.365257</v>
      </c>
      <c r="E54" s="54">
        <v>61.246275049999994</v>
      </c>
      <c r="F54" s="54">
        <v>63.085036420000002</v>
      </c>
      <c r="G54" s="54">
        <v>70.351542333308572</v>
      </c>
      <c r="H54" s="54">
        <v>66.62890471</v>
      </c>
      <c r="I54" s="54">
        <v>69.99339565999999</v>
      </c>
      <c r="J54" s="54">
        <v>69.667002790000012</v>
      </c>
      <c r="K54" s="54">
        <v>67.516073760000012</v>
      </c>
      <c r="L54" s="54">
        <v>67.399130939999992</v>
      </c>
      <c r="M54" s="54">
        <v>58.758271790000002</v>
      </c>
      <c r="N54" s="55">
        <v>61.840397960000004</v>
      </c>
      <c r="O54" s="54">
        <v>57.399365240000002</v>
      </c>
      <c r="P54" s="54">
        <v>53.926447950000004</v>
      </c>
      <c r="Q54" s="54">
        <v>58.293498599999999</v>
      </c>
      <c r="R54" s="54">
        <v>60.180505709999998</v>
      </c>
      <c r="S54" s="54">
        <v>66.029729709999998</v>
      </c>
      <c r="T54" s="54">
        <v>66.251003909999994</v>
      </c>
      <c r="U54" s="54">
        <v>69.599241430000006</v>
      </c>
      <c r="V54" s="54">
        <v>71.873124160000003</v>
      </c>
      <c r="W54" s="54">
        <v>67.520809659999998</v>
      </c>
      <c r="X54" s="54">
        <v>69.177223900000001</v>
      </c>
      <c r="Y54" s="54">
        <v>63.723222710000002</v>
      </c>
      <c r="Z54" s="55">
        <v>65.371919399999996</v>
      </c>
      <c r="AA54" s="54">
        <v>62.063614270000002</v>
      </c>
      <c r="AB54" s="54">
        <v>52.233005590000005</v>
      </c>
      <c r="AC54" s="54">
        <v>62.924957120000002</v>
      </c>
      <c r="AD54" s="54">
        <v>65.557565920000002</v>
      </c>
      <c r="AE54" s="54">
        <v>67.923363559999999</v>
      </c>
      <c r="AF54" s="55">
        <v>70.389596489999988</v>
      </c>
    </row>
    <row r="55" spans="1:32" s="34" customFormat="1" ht="60" customHeight="1" x14ac:dyDescent="0.45">
      <c r="A55" s="115"/>
      <c r="B55" s="17" t="s">
        <v>22</v>
      </c>
      <c r="C55" s="59">
        <v>38.631635000000003</v>
      </c>
      <c r="D55" s="60">
        <v>37.768141</v>
      </c>
      <c r="E55" s="60">
        <v>36.266587000000001</v>
      </c>
      <c r="F55" s="60">
        <v>39.670081000000003</v>
      </c>
      <c r="G55" s="60">
        <v>40.772258000000001</v>
      </c>
      <c r="H55" s="60">
        <v>43.998553999999999</v>
      </c>
      <c r="I55" s="60">
        <v>42.819298000000003</v>
      </c>
      <c r="J55" s="60">
        <v>43.903399999999998</v>
      </c>
      <c r="K55" s="60">
        <v>44.245888999999998</v>
      </c>
      <c r="L55" s="60">
        <v>43.137391000000001</v>
      </c>
      <c r="M55" s="60">
        <v>42.275990999999998</v>
      </c>
      <c r="N55" s="61">
        <v>38.316391000000003</v>
      </c>
      <c r="O55" s="60">
        <v>40.086013000000001</v>
      </c>
      <c r="P55" s="60">
        <v>37.611528</v>
      </c>
      <c r="Q55" s="60">
        <v>36.641409000000003</v>
      </c>
      <c r="R55" s="60">
        <v>39.277119999999996</v>
      </c>
      <c r="S55" s="60">
        <v>40.346066</v>
      </c>
      <c r="T55" s="60">
        <v>45.340203000000002</v>
      </c>
      <c r="U55" s="60">
        <v>45.087392999999999</v>
      </c>
      <c r="V55" s="60">
        <v>46.799588999999997</v>
      </c>
      <c r="W55" s="60">
        <v>47.689430999999999</v>
      </c>
      <c r="X55" s="60">
        <v>45.532882999999998</v>
      </c>
      <c r="Y55" s="60">
        <v>46.549190000000003</v>
      </c>
      <c r="Z55" s="61">
        <v>43.108601</v>
      </c>
      <c r="AA55" s="60">
        <v>43.516571999999996</v>
      </c>
      <c r="AB55" s="60">
        <v>41.829712000000001</v>
      </c>
      <c r="AC55" s="60">
        <v>38.137873999999996</v>
      </c>
      <c r="AD55" s="60">
        <v>42.715224999999997</v>
      </c>
      <c r="AE55" s="60">
        <v>46.426388000000003</v>
      </c>
      <c r="AF55" s="61">
        <v>47.435189000000001</v>
      </c>
    </row>
    <row r="56" spans="1:32" s="34" customFormat="1" ht="60" customHeight="1" x14ac:dyDescent="0.45">
      <c r="A56" s="115"/>
      <c r="B56" s="17" t="s">
        <v>25</v>
      </c>
      <c r="C56" s="59">
        <v>293.78219828001755</v>
      </c>
      <c r="D56" s="60">
        <v>284.11547455989239</v>
      </c>
      <c r="E56" s="60">
        <v>258.54907496998993</v>
      </c>
      <c r="F56" s="60">
        <v>292.34868291996338</v>
      </c>
      <c r="G56" s="60">
        <v>301.75821329999064</v>
      </c>
      <c r="H56" s="60">
        <v>336.01615750998042</v>
      </c>
      <c r="I56" s="60">
        <v>326.37676626001257</v>
      </c>
      <c r="J56" s="60">
        <v>318.82729999999998</v>
      </c>
      <c r="K56" s="60">
        <v>340.2395326499967</v>
      </c>
      <c r="L56" s="60">
        <v>330.67090101999707</v>
      </c>
      <c r="M56" s="60">
        <v>323.09294183999316</v>
      </c>
      <c r="N56" s="61">
        <v>292.13996833997982</v>
      </c>
      <c r="O56" s="60">
        <v>305.75427506993015</v>
      </c>
      <c r="P56" s="60">
        <v>286.28990291995149</v>
      </c>
      <c r="Q56" s="60">
        <v>280.29977882996718</v>
      </c>
      <c r="R56" s="60">
        <v>299.88099090999566</v>
      </c>
      <c r="S56" s="60">
        <v>307.53740729000356</v>
      </c>
      <c r="T56" s="60">
        <v>351.34655623997594</v>
      </c>
      <c r="U56" s="60">
        <v>347.66190270004171</v>
      </c>
      <c r="V56" s="60">
        <v>361.86348691998671</v>
      </c>
      <c r="W56" s="60">
        <v>369.85494584001043</v>
      </c>
      <c r="X56" s="60">
        <v>350.21607515000193</v>
      </c>
      <c r="Y56" s="60">
        <v>357.27680921998825</v>
      </c>
      <c r="Z56" s="61">
        <v>332.58321820995224</v>
      </c>
      <c r="AA56" s="60">
        <v>335.05867332996479</v>
      </c>
      <c r="AB56" s="60">
        <v>319.95864580000676</v>
      </c>
      <c r="AC56" s="60">
        <v>291.81237392995837</v>
      </c>
      <c r="AD56" s="60">
        <v>327.23878480998621</v>
      </c>
      <c r="AE56" s="60">
        <v>359.86642681002496</v>
      </c>
      <c r="AF56" s="61">
        <v>368.97474703996869</v>
      </c>
    </row>
    <row r="57" spans="1:32" s="34" customFormat="1" ht="60" customHeight="1" x14ac:dyDescent="0.45">
      <c r="A57" s="115"/>
      <c r="B57" s="17" t="s">
        <v>27</v>
      </c>
      <c r="C57" s="64">
        <v>7.484685846457638</v>
      </c>
      <c r="D57" s="65">
        <v>7.3966200518021896</v>
      </c>
      <c r="E57" s="65">
        <v>6.9918340835323134</v>
      </c>
      <c r="F57" s="65">
        <v>7.2511882862039867</v>
      </c>
      <c r="G57" s="65">
        <v>7.2734171730197188</v>
      </c>
      <c r="H57" s="65">
        <v>7.5178373589273049</v>
      </c>
      <c r="I57" s="65">
        <v>7.5055506489156478</v>
      </c>
      <c r="J57" s="65">
        <v>7.1384412170811373</v>
      </c>
      <c r="K57" s="65">
        <v>7.5386151185706032</v>
      </c>
      <c r="L57" s="65">
        <v>7.5190095903110379</v>
      </c>
      <c r="M57" s="65">
        <v>7.5163875586025446</v>
      </c>
      <c r="N57" s="66">
        <v>7.4616685384064434</v>
      </c>
      <c r="O57" s="65">
        <v>7.4891541461090219</v>
      </c>
      <c r="P57" s="65">
        <v>7.4838841227070461</v>
      </c>
      <c r="Q57" s="65">
        <v>7.4877956333493385</v>
      </c>
      <c r="R57" s="65">
        <v>7.4996027921598047</v>
      </c>
      <c r="S57" s="65">
        <v>7.4804515986763995</v>
      </c>
      <c r="T57" s="65">
        <v>7.6076641877844251</v>
      </c>
      <c r="U57" s="65">
        <v>7.5506096360470805</v>
      </c>
      <c r="V57" s="65">
        <v>7.5884092732093578</v>
      </c>
      <c r="W57" s="65">
        <v>7.6128217208129492</v>
      </c>
      <c r="X57" s="65">
        <v>7.5547262961583597</v>
      </c>
      <c r="Y57" s="65">
        <v>7.5384300302537648</v>
      </c>
      <c r="Z57" s="78">
        <v>7.5409477934566276</v>
      </c>
      <c r="AA57" s="65">
        <v>7.5552367675000882</v>
      </c>
      <c r="AB57" s="65">
        <v>7.5200538731896307</v>
      </c>
      <c r="AC57" s="65">
        <v>7.5047550757537866</v>
      </c>
      <c r="AD57" s="65">
        <v>7.5301626218751334</v>
      </c>
      <c r="AE57" s="65">
        <v>7.6104061752558678</v>
      </c>
      <c r="AF57" s="78">
        <v>7.6351021491654354</v>
      </c>
    </row>
    <row r="58" spans="1:32" s="34" customFormat="1" ht="60" customHeight="1" x14ac:dyDescent="0.45">
      <c r="A58" s="115"/>
      <c r="B58" s="17" t="s">
        <v>26</v>
      </c>
      <c r="C58" s="59">
        <v>266.45324509994799</v>
      </c>
      <c r="D58" s="60">
        <v>262.66048817992851</v>
      </c>
      <c r="E58" s="60">
        <v>283.46891162995297</v>
      </c>
      <c r="F58" s="60">
        <v>271.88590253994698</v>
      </c>
      <c r="G58" s="60">
        <v>287.47552673996671</v>
      </c>
      <c r="H58" s="60">
        <v>291.1843430599809</v>
      </c>
      <c r="I58" s="60">
        <v>323.85179241999612</v>
      </c>
      <c r="J58" s="60">
        <v>330.64989886000001</v>
      </c>
      <c r="K58" s="60">
        <v>323.51336804999119</v>
      </c>
      <c r="L58" s="60">
        <v>329.57747226999231</v>
      </c>
      <c r="M58" s="60">
        <v>318.02230234993499</v>
      </c>
      <c r="N58" s="61">
        <v>322.88404746998395</v>
      </c>
      <c r="O58" s="60">
        <v>289.72176954996422</v>
      </c>
      <c r="P58" s="60">
        <v>267.3268194199282</v>
      </c>
      <c r="Q58" s="60">
        <v>293.7830391599532</v>
      </c>
      <c r="R58" s="60">
        <v>272.29158020995811</v>
      </c>
      <c r="S58" s="60">
        <v>300.12136461996784</v>
      </c>
      <c r="T58" s="60">
        <v>311.15754370997473</v>
      </c>
      <c r="U58" s="60">
        <v>342.07938621998682</v>
      </c>
      <c r="V58" s="60">
        <v>350.19592416994618</v>
      </c>
      <c r="W58" s="60">
        <v>333.44295080999734</v>
      </c>
      <c r="X58" s="60">
        <v>372.78825600999988</v>
      </c>
      <c r="Y58" s="60">
        <v>341.51403813993801</v>
      </c>
      <c r="Z58" s="61">
        <v>341.92886268999814</v>
      </c>
      <c r="AA58" s="60">
        <v>317.39536615997525</v>
      </c>
      <c r="AB58" s="60">
        <v>252.94182988001012</v>
      </c>
      <c r="AC58" s="60">
        <v>308.15034323997321</v>
      </c>
      <c r="AD58" s="60">
        <v>296.21982194997423</v>
      </c>
      <c r="AE58" s="60">
        <v>327.47862042001725</v>
      </c>
      <c r="AF58" s="61">
        <v>355.06667775996084</v>
      </c>
    </row>
    <row r="59" spans="1:32" s="34" customFormat="1" ht="60" customHeight="1" x14ac:dyDescent="0.45">
      <c r="A59" s="115"/>
      <c r="B59" s="17" t="s">
        <v>23</v>
      </c>
      <c r="C59" s="69">
        <v>0.3503269543454568</v>
      </c>
      <c r="D59" s="70">
        <v>0.31783679790378289</v>
      </c>
      <c r="E59" s="70">
        <v>0.40785644563048401</v>
      </c>
      <c r="F59" s="70">
        <v>0.37116496634971741</v>
      </c>
      <c r="G59" s="70">
        <v>0.4204496923915198</v>
      </c>
      <c r="H59" s="70">
        <v>0.3396476470459453</v>
      </c>
      <c r="I59" s="70">
        <v>0.39010790695609709</v>
      </c>
      <c r="J59" s="70">
        <v>0.36981069599994498</v>
      </c>
      <c r="K59" s="70">
        <v>0.34466140378243476</v>
      </c>
      <c r="L59" s="70">
        <v>0.35997110944350691</v>
      </c>
      <c r="M59" s="70">
        <v>0.28050996545485707</v>
      </c>
      <c r="N59" s="71">
        <v>0.38039869949116351</v>
      </c>
      <c r="O59" s="70">
        <v>0.30162968122746436</v>
      </c>
      <c r="P59" s="70">
        <v>0.30254022970559852</v>
      </c>
      <c r="Q59" s="70">
        <v>0.37143232298635781</v>
      </c>
      <c r="R59" s="70">
        <v>0.3473447998381734</v>
      </c>
      <c r="S59" s="70">
        <v>0.38897120770903726</v>
      </c>
      <c r="T59" s="70">
        <v>0.31562994786323073</v>
      </c>
      <c r="U59" s="70">
        <v>0.35218556878458218</v>
      </c>
      <c r="V59" s="70">
        <v>0.34885828956290643</v>
      </c>
      <c r="W59" s="70">
        <v>0.29370765486759715</v>
      </c>
      <c r="X59" s="70">
        <v>0.34179372294816823</v>
      </c>
      <c r="Y59" s="70">
        <v>0.26950979532466268</v>
      </c>
      <c r="Z59" s="71">
        <v>0.34056393944584096</v>
      </c>
      <c r="AA59" s="70">
        <f t="shared" ref="AA59:AB59" si="23">(AA54-AA55)/AA54</f>
        <v>0.29883922308026428</v>
      </c>
      <c r="AB59" s="70">
        <f t="shared" si="23"/>
        <v>0.19917087811603382</v>
      </c>
      <c r="AC59" s="70">
        <f t="shared" ref="AC59:AD59" si="24">(AC54-AC55)/AC54</f>
        <v>0.39391497832458128</v>
      </c>
      <c r="AD59" s="70">
        <f t="shared" si="24"/>
        <v>0.34843180339969532</v>
      </c>
      <c r="AE59" s="70">
        <f t="shared" ref="AE59" si="25">(AE54-AE55)/AE54</f>
        <v>0.31648867831774374</v>
      </c>
      <c r="AF59" s="71">
        <v>0.32610511545212567</v>
      </c>
    </row>
    <row r="60" spans="1:32" s="34" customFormat="1" ht="60" customHeight="1" x14ac:dyDescent="0.45">
      <c r="A60" s="115"/>
      <c r="B60" s="17" t="s">
        <v>24</v>
      </c>
      <c r="C60" s="69">
        <v>0.37209766951146017</v>
      </c>
      <c r="D60" s="70">
        <v>0.36484844112395909</v>
      </c>
      <c r="E60" s="70">
        <v>0.34495766903059799</v>
      </c>
      <c r="F60" s="70">
        <v>0.35228581709476536</v>
      </c>
      <c r="G60" s="70">
        <v>0.35369367581003924</v>
      </c>
      <c r="H60" s="70">
        <v>0.37459005814619523</v>
      </c>
      <c r="I60" s="70">
        <v>0.35734651220263164</v>
      </c>
      <c r="J60" s="70">
        <v>0.3727493917674003</v>
      </c>
      <c r="K60" s="70">
        <v>0.36489460967092091</v>
      </c>
      <c r="L60" s="70">
        <v>0.36107968669296636</v>
      </c>
      <c r="M60" s="70">
        <v>0.37275168966740979</v>
      </c>
      <c r="N60" s="71">
        <v>0.34789792427964122</v>
      </c>
      <c r="O60" s="70">
        <v>0.35178274522216546</v>
      </c>
      <c r="P60" s="70">
        <v>0.34473965273418067</v>
      </c>
      <c r="Q60" s="70">
        <v>0.32052989965195733</v>
      </c>
      <c r="R60" s="70">
        <v>0.32621782971866442</v>
      </c>
      <c r="S60" s="70">
        <v>0.32958246987120571</v>
      </c>
      <c r="T60" s="70">
        <v>0.31333653493460584</v>
      </c>
      <c r="U60" s="70">
        <v>0.31944589003889101</v>
      </c>
      <c r="V60" s="70">
        <v>0.32758478341938457</v>
      </c>
      <c r="W60" s="70">
        <v>0.33647755600777274</v>
      </c>
      <c r="X60" s="70">
        <v>0.32564666760839905</v>
      </c>
      <c r="Y60" s="70">
        <v>0.32710237017765031</v>
      </c>
      <c r="Z60" s="71">
        <v>0.32350249772858675</v>
      </c>
      <c r="AA60" s="70">
        <f t="shared" ref="AA60:AE60" si="26">(Z54-AA55)/Z54</f>
        <v>0.33432317118104998</v>
      </c>
      <c r="AB60" s="70">
        <f t="shared" si="26"/>
        <v>0.32601875523998547</v>
      </c>
      <c r="AC60" s="70">
        <f t="shared" si="26"/>
        <v>0.26985105357786493</v>
      </c>
      <c r="AD60" s="70">
        <f t="shared" si="26"/>
        <v>0.32117196490828542</v>
      </c>
      <c r="AE60" s="70">
        <f t="shared" si="26"/>
        <v>0.29182257839386233</v>
      </c>
      <c r="AF60" s="71">
        <v>0.30163663114094458</v>
      </c>
    </row>
    <row r="61" spans="1:32" s="34" customFormat="1" ht="60" customHeight="1" x14ac:dyDescent="0.45">
      <c r="A61" s="115"/>
      <c r="B61" s="17" t="s">
        <v>13</v>
      </c>
      <c r="C61" s="69">
        <v>0.90630232254974308</v>
      </c>
      <c r="D61" s="70">
        <v>0.9228668947447366</v>
      </c>
      <c r="E61" s="70">
        <v>1.0989260783531931</v>
      </c>
      <c r="F61" s="70">
        <v>0.92837947041939206</v>
      </c>
      <c r="G61" s="70">
        <v>0.95537462641769044</v>
      </c>
      <c r="H61" s="70">
        <v>0.86657586079179783</v>
      </c>
      <c r="I61" s="70">
        <v>0.99431199109297219</v>
      </c>
      <c r="J61" s="70">
        <v>1.0362720002705941</v>
      </c>
      <c r="K61" s="70">
        <v>0.95303264609561933</v>
      </c>
      <c r="L61" s="70">
        <v>1.0004256306941253</v>
      </c>
      <c r="M61" s="70">
        <v>0.98360891825013252</v>
      </c>
      <c r="N61" s="71">
        <v>1.110624570744122</v>
      </c>
      <c r="O61" s="70">
        <v>0.94751881993591536</v>
      </c>
      <c r="P61" s="70">
        <v>0.93363375839610752</v>
      </c>
      <c r="Q61" s="70">
        <v>1.0512075304353603</v>
      </c>
      <c r="R61" s="70">
        <v>0.90797296335915501</v>
      </c>
      <c r="S61" s="70">
        <v>0.97660793467048035</v>
      </c>
      <c r="T61" s="70">
        <v>0.8854209282271791</v>
      </c>
      <c r="U61" s="70">
        <v>0.98704191168954136</v>
      </c>
      <c r="V61" s="70">
        <v>0.96783545280474925</v>
      </c>
      <c r="W61" s="70">
        <v>0.89341391348272126</v>
      </c>
      <c r="X61" s="70">
        <v>1.066108732413376</v>
      </c>
      <c r="Y61" s="70">
        <v>0.95596548403505366</v>
      </c>
      <c r="Z61" s="71">
        <v>1.0331823932464204</v>
      </c>
      <c r="AA61" s="70">
        <v>0.94665165188814382</v>
      </c>
      <c r="AB61" s="70">
        <v>0.78641452411862867</v>
      </c>
      <c r="AC61" s="70">
        <v>1.0579667201285923</v>
      </c>
      <c r="AD61" s="70">
        <v>0.90521000474310098</v>
      </c>
      <c r="AE61" s="70">
        <v>0.91134048744537366</v>
      </c>
      <c r="AF61" s="71">
        <v>0.96378293290682504</v>
      </c>
    </row>
    <row r="62" spans="1:32" s="34" customFormat="1" ht="60" customHeight="1" x14ac:dyDescent="0.45">
      <c r="A62" s="115"/>
      <c r="B62" s="17" t="s">
        <v>38</v>
      </c>
      <c r="C62" s="69">
        <v>0.93600900884121874</v>
      </c>
      <c r="D62" s="70">
        <v>0.89406536446968277</v>
      </c>
      <c r="E62" s="70">
        <v>0.99772429526782735</v>
      </c>
      <c r="F62" s="70">
        <v>1.051583350555422</v>
      </c>
      <c r="G62" s="70">
        <v>0.9833310137356398</v>
      </c>
      <c r="H62" s="70">
        <v>0.96495913027726665</v>
      </c>
      <c r="I62" s="70">
        <v>0.96379827333266554</v>
      </c>
      <c r="J62" s="70">
        <v>1.0130926372270728</v>
      </c>
      <c r="K62" s="70">
        <v>1.0146978255939538</v>
      </c>
      <c r="L62" s="70">
        <v>0.96866307598954871</v>
      </c>
      <c r="M62" s="70">
        <v>0.96174867933330133</v>
      </c>
      <c r="N62" s="71">
        <v>0.99935345424502442</v>
      </c>
      <c r="O62" s="70">
        <v>0.99172246507810458</v>
      </c>
      <c r="P62" s="70">
        <v>0.87431915501030011</v>
      </c>
      <c r="Q62" s="70">
        <v>1.0261732466411742</v>
      </c>
      <c r="R62" s="70">
        <v>0.97142987891950161</v>
      </c>
      <c r="S62" s="70">
        <v>1.0008015636777867</v>
      </c>
      <c r="T62" s="70">
        <v>1.0117713693819284</v>
      </c>
      <c r="U62" s="70">
        <v>0.97362384843282912</v>
      </c>
      <c r="V62" s="70">
        <v>1.0072887522337781</v>
      </c>
      <c r="W62" s="70">
        <v>0.92146061391302081</v>
      </c>
      <c r="X62" s="70">
        <v>1.0079309745698475</v>
      </c>
      <c r="Y62" s="70">
        <v>0.97515237698230517</v>
      </c>
      <c r="Z62" s="71">
        <v>0.95704186184516715</v>
      </c>
      <c r="AA62" s="70">
        <f t="shared" ref="AA62:AE62" si="27">+AA58/Z56</f>
        <v>0.95433367885571052</v>
      </c>
      <c r="AB62" s="70">
        <f t="shared" si="27"/>
        <v>0.75491801888355758</v>
      </c>
      <c r="AC62" s="70">
        <f t="shared" si="27"/>
        <v>0.96309428510516182</v>
      </c>
      <c r="AD62" s="70">
        <f t="shared" si="27"/>
        <v>1.0151037050302525</v>
      </c>
      <c r="AE62" s="70">
        <f t="shared" si="27"/>
        <v>1.0007329070426976</v>
      </c>
      <c r="AF62" s="71">
        <v>0.98666241501711982</v>
      </c>
    </row>
    <row r="63" spans="1:32" s="34" customFormat="1" ht="60" customHeight="1" x14ac:dyDescent="0.45">
      <c r="A63" s="115"/>
      <c r="B63" s="17" t="s">
        <v>19</v>
      </c>
      <c r="C63" s="69">
        <v>0.58880019017467777</v>
      </c>
      <c r="D63" s="70">
        <v>0.62954583602766212</v>
      </c>
      <c r="E63" s="70">
        <v>0.65072199402541298</v>
      </c>
      <c r="F63" s="70">
        <v>0.58379753552140989</v>
      </c>
      <c r="G63" s="70">
        <v>0.55368765862170943</v>
      </c>
      <c r="H63" s="70">
        <v>0.5722454086870491</v>
      </c>
      <c r="I63" s="70">
        <v>0.60642302138634341</v>
      </c>
      <c r="J63" s="70">
        <v>0.65304753060527054</v>
      </c>
      <c r="K63" s="70">
        <v>0.62455907644181485</v>
      </c>
      <c r="L63" s="70">
        <v>0.64030130649744077</v>
      </c>
      <c r="M63" s="70">
        <v>0.70769681457069855</v>
      </c>
      <c r="N63" s="71">
        <v>0.68814442841012635</v>
      </c>
      <c r="O63" s="70">
        <v>0.661719020321622</v>
      </c>
      <c r="P63" s="70">
        <v>0.65117198667004783</v>
      </c>
      <c r="Q63" s="70">
        <v>0.6607550754650019</v>
      </c>
      <c r="R63" s="70">
        <v>0.59259327614269619</v>
      </c>
      <c r="S63" s="70">
        <v>0.59673556686347506</v>
      </c>
      <c r="T63" s="70">
        <v>0.60595556681382123</v>
      </c>
      <c r="U63" s="70">
        <v>0.63941999460693888</v>
      </c>
      <c r="V63" s="70">
        <v>0.63019803216094339</v>
      </c>
      <c r="W63" s="70">
        <v>0.63101140812762879</v>
      </c>
      <c r="X63" s="70">
        <v>0.70171945969425575</v>
      </c>
      <c r="Y63" s="70">
        <v>0.69832342209532428</v>
      </c>
      <c r="Z63" s="71">
        <v>0.68131772723633743</v>
      </c>
      <c r="AA63" s="70">
        <f t="shared" ref="AA63:AB64" si="28">(AA61)*(1-AA59)</f>
        <v>0.6637550077102421</v>
      </c>
      <c r="AB63" s="70">
        <f t="shared" si="28"/>
        <v>0.62978365278671855</v>
      </c>
      <c r="AC63" s="70">
        <f t="shared" ref="AC63:AD64" si="29">(AC61)*(1-AC59)</f>
        <v>0.64121778250100958</v>
      </c>
      <c r="AD63" s="70">
        <f t="shared" si="29"/>
        <v>0.58980605033501554</v>
      </c>
      <c r="AE63" s="70">
        <f t="shared" ref="AE63" si="30">(AE61)*(1-AE59)</f>
        <v>0.62291154107633906</v>
      </c>
      <c r="AF63" s="71">
        <v>0.64948838830045652</v>
      </c>
    </row>
    <row r="64" spans="1:32" s="34" customFormat="1" ht="60" customHeight="1" thickBot="1" x14ac:dyDescent="0.5">
      <c r="A64" s="116"/>
      <c r="B64" s="20" t="s">
        <v>21</v>
      </c>
      <c r="C64" s="73">
        <v>0.5877222380096695</v>
      </c>
      <c r="D64" s="74">
        <v>0.56786700997999473</v>
      </c>
      <c r="E64" s="74">
        <v>0.65355164803704158</v>
      </c>
      <c r="F64" s="74">
        <v>0.68112545066175401</v>
      </c>
      <c r="G64" s="74">
        <v>0.63553305294946916</v>
      </c>
      <c r="H64" s="74">
        <v>0.60349503355800338</v>
      </c>
      <c r="I64" s="74">
        <v>0.61938832189031889</v>
      </c>
      <c r="J64" s="74">
        <v>0.63546297289664988</v>
      </c>
      <c r="K64" s="74">
        <v>0.64444005858991582</v>
      </c>
      <c r="L64" s="74">
        <v>0.6188985160001973</v>
      </c>
      <c r="M64" s="74">
        <v>0.60325523407641335</v>
      </c>
      <c r="N64" s="75">
        <v>0.65168046189149109</v>
      </c>
      <c r="O64" s="74">
        <v>0.64285161381443578</v>
      </c>
      <c r="P64" s="74">
        <v>0.57290667313320698</v>
      </c>
      <c r="Q64" s="74">
        <v>0.69725403886975534</v>
      </c>
      <c r="R64" s="74">
        <v>0.65453213209451688</v>
      </c>
      <c r="S64" s="74">
        <v>0.67095491246989691</v>
      </c>
      <c r="T64" s="74">
        <v>0.69474643435375383</v>
      </c>
      <c r="U64" s="74">
        <v>0.66260371160711373</v>
      </c>
      <c r="V64" s="74">
        <v>0.67731628449249381</v>
      </c>
      <c r="W64" s="74">
        <v>0.61140979858614575</v>
      </c>
      <c r="X64" s="74">
        <v>0.67970161152189057</v>
      </c>
      <c r="Y64" s="74">
        <v>0.65617772318702361</v>
      </c>
      <c r="Z64" s="75">
        <v>0.64743642910743848</v>
      </c>
      <c r="AA64" s="74">
        <f t="shared" si="28"/>
        <v>0.63527781697579166</v>
      </c>
      <c r="AB64" s="74">
        <f t="shared" si="28"/>
        <v>0.50880058605890432</v>
      </c>
      <c r="AC64" s="74">
        <f t="shared" ref="AC64" si="31">(AC62)*(1-AC60)</f>
        <v>0.70320227757471332</v>
      </c>
      <c r="AD64" s="74">
        <f t="shared" si="29"/>
        <v>0.68908085350000581</v>
      </c>
      <c r="AE64" s="74">
        <f t="shared" ref="AE64" si="32">(AE62)*(1-AE60)</f>
        <v>0.70869644982591218</v>
      </c>
      <c r="AF64" s="75">
        <v>0.68904888807796727</v>
      </c>
    </row>
    <row r="65" spans="1:32" s="34" customFormat="1" ht="18.75" customHeight="1" thickBot="1" x14ac:dyDescent="0.55000000000000004">
      <c r="A65" s="46"/>
      <c r="B65" s="19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1"/>
      <c r="AA65" s="80"/>
      <c r="AB65" s="80"/>
      <c r="AC65" s="80"/>
      <c r="AD65" s="80"/>
      <c r="AE65" s="80"/>
      <c r="AF65" s="81"/>
    </row>
    <row r="66" spans="1:32" s="34" customFormat="1" ht="31.5" x14ac:dyDescent="0.5">
      <c r="A66" s="51"/>
      <c r="B66" s="48" t="s">
        <v>46</v>
      </c>
      <c r="C66" s="82"/>
      <c r="D66" s="83"/>
      <c r="E66" s="83"/>
      <c r="F66" s="83"/>
      <c r="G66" s="83"/>
      <c r="H66" s="83"/>
      <c r="I66" s="83"/>
      <c r="J66" s="84"/>
      <c r="K66" s="84"/>
      <c r="L66" s="84"/>
      <c r="M66" s="84"/>
      <c r="N66" s="82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2"/>
      <c r="AA66" s="84"/>
      <c r="AB66" s="84"/>
      <c r="AC66" s="84"/>
      <c r="AD66" s="84"/>
      <c r="AE66" s="84"/>
      <c r="AF66" s="82"/>
    </row>
    <row r="67" spans="1:32" s="34" customFormat="1" ht="12.75" customHeight="1" x14ac:dyDescent="0.5">
      <c r="A67" s="49"/>
      <c r="B67" s="50"/>
      <c r="C67" s="82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2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2"/>
      <c r="AA67" s="84"/>
      <c r="AB67" s="84"/>
      <c r="AC67" s="84"/>
      <c r="AD67" s="84"/>
      <c r="AE67" s="84"/>
      <c r="AF67" s="82"/>
    </row>
    <row r="68" spans="1:32" s="34" customFormat="1" ht="11.25" customHeight="1" x14ac:dyDescent="0.5">
      <c r="A68" s="49"/>
      <c r="B68" s="50"/>
      <c r="C68" s="82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2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2"/>
      <c r="AA68" s="84"/>
      <c r="AB68" s="84"/>
      <c r="AC68" s="84"/>
      <c r="AD68" s="84"/>
      <c r="AE68" s="84"/>
      <c r="AF68" s="82"/>
    </row>
    <row r="69" spans="1:32" s="34" customFormat="1" ht="12" customHeight="1" x14ac:dyDescent="0.5">
      <c r="A69" s="49"/>
      <c r="B69" s="50"/>
      <c r="C69" s="82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2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2"/>
      <c r="AA69" s="84"/>
      <c r="AB69" s="84"/>
      <c r="AC69" s="84"/>
      <c r="AD69" s="84"/>
      <c r="AE69" s="84"/>
      <c r="AF69" s="82"/>
    </row>
    <row r="70" spans="1:32" s="34" customFormat="1" ht="15.75" customHeight="1" x14ac:dyDescent="0.5">
      <c r="A70" s="49"/>
      <c r="B70" s="50"/>
      <c r="C70" s="82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2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2"/>
      <c r="AA70" s="84"/>
      <c r="AB70" s="84"/>
      <c r="AC70" s="84"/>
      <c r="AD70" s="84"/>
      <c r="AE70" s="84"/>
      <c r="AF70" s="82"/>
    </row>
    <row r="71" spans="1:32" s="34" customFormat="1" ht="6.75" customHeight="1" x14ac:dyDescent="0.5">
      <c r="A71" s="49"/>
      <c r="B71" s="50"/>
      <c r="C71" s="82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2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2"/>
      <c r="AA71" s="84"/>
      <c r="AB71" s="84"/>
      <c r="AC71" s="84"/>
      <c r="AD71" s="84"/>
      <c r="AE71" s="84"/>
      <c r="AF71" s="82"/>
    </row>
    <row r="72" spans="1:32" s="34" customFormat="1" ht="14.25" customHeight="1" thickBot="1" x14ac:dyDescent="0.55000000000000004">
      <c r="A72" s="49"/>
      <c r="B72" s="50"/>
      <c r="C72" s="82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2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2"/>
      <c r="AA72" s="84"/>
      <c r="AB72" s="84"/>
      <c r="AC72" s="84"/>
      <c r="AD72" s="84"/>
      <c r="AE72" s="84"/>
      <c r="AF72" s="82"/>
    </row>
    <row r="73" spans="1:32" s="34" customFormat="1" ht="21.75" customHeight="1" thickBot="1" x14ac:dyDescent="0.55000000000000004">
      <c r="A73" s="49"/>
      <c r="B73" s="50"/>
      <c r="C73" s="85">
        <v>2016</v>
      </c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5">
        <v>2017</v>
      </c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2"/>
      <c r="AA73" s="86"/>
      <c r="AB73" s="86"/>
      <c r="AC73" s="86"/>
      <c r="AD73" s="86"/>
      <c r="AE73" s="86"/>
      <c r="AF73" s="82"/>
    </row>
    <row r="74" spans="1:32" s="34" customFormat="1" ht="36" customHeight="1" thickBot="1" x14ac:dyDescent="0.5">
      <c r="A74" s="112" t="s">
        <v>12</v>
      </c>
      <c r="B74" s="113"/>
      <c r="C74" s="87" t="s">
        <v>0</v>
      </c>
      <c r="D74" s="88" t="s">
        <v>1</v>
      </c>
      <c r="E74" s="88" t="s">
        <v>2</v>
      </c>
      <c r="F74" s="88" t="s">
        <v>3</v>
      </c>
      <c r="G74" s="88" t="s">
        <v>4</v>
      </c>
      <c r="H74" s="88" t="s">
        <v>5</v>
      </c>
      <c r="I74" s="88" t="s">
        <v>6</v>
      </c>
      <c r="J74" s="88" t="s">
        <v>32</v>
      </c>
      <c r="K74" s="88" t="s">
        <v>8</v>
      </c>
      <c r="L74" s="88" t="s">
        <v>9</v>
      </c>
      <c r="M74" s="88" t="s">
        <v>10</v>
      </c>
      <c r="N74" s="89" t="s">
        <v>11</v>
      </c>
      <c r="O74" s="87" t="s">
        <v>0</v>
      </c>
      <c r="P74" s="88" t="s">
        <v>1</v>
      </c>
      <c r="Q74" s="88" t="s">
        <v>2</v>
      </c>
      <c r="R74" s="88" t="s">
        <v>33</v>
      </c>
      <c r="S74" s="88" t="s">
        <v>4</v>
      </c>
      <c r="T74" s="88" t="s">
        <v>5</v>
      </c>
      <c r="U74" s="88" t="s">
        <v>6</v>
      </c>
      <c r="V74" s="88" t="s">
        <v>32</v>
      </c>
      <c r="W74" s="88" t="s">
        <v>8</v>
      </c>
      <c r="X74" s="88" t="s">
        <v>9</v>
      </c>
      <c r="Y74" s="88" t="s">
        <v>10</v>
      </c>
      <c r="Z74" s="41" t="s">
        <v>11</v>
      </c>
      <c r="AA74" s="88" t="s">
        <v>47</v>
      </c>
      <c r="AB74" s="88" t="s">
        <v>49</v>
      </c>
      <c r="AC74" s="88" t="s">
        <v>2</v>
      </c>
      <c r="AD74" s="88" t="s">
        <v>33</v>
      </c>
      <c r="AE74" s="88" t="s">
        <v>4</v>
      </c>
      <c r="AF74" s="41" t="s">
        <v>5</v>
      </c>
    </row>
    <row r="75" spans="1:32" s="34" customFormat="1" ht="60" customHeight="1" x14ac:dyDescent="0.45">
      <c r="A75" s="114" t="s">
        <v>18</v>
      </c>
      <c r="B75" s="16" t="s">
        <v>20</v>
      </c>
      <c r="C75" s="59">
        <v>31.050619999999999</v>
      </c>
      <c r="D75" s="60">
        <v>27.964458</v>
      </c>
      <c r="E75" s="60">
        <v>31.943587100000002</v>
      </c>
      <c r="F75" s="60">
        <v>32.380678570000001</v>
      </c>
      <c r="G75" s="60">
        <v>33.714261859346664</v>
      </c>
      <c r="H75" s="60">
        <v>33.299705009999997</v>
      </c>
      <c r="I75" s="60">
        <v>35.941190210000002</v>
      </c>
      <c r="J75" s="60">
        <v>35.849178880000004</v>
      </c>
      <c r="K75" s="60">
        <v>34.636032530000001</v>
      </c>
      <c r="L75" s="60">
        <v>33.688678369999998</v>
      </c>
      <c r="M75" s="60">
        <v>29.116418039999999</v>
      </c>
      <c r="N75" s="61">
        <v>30.450817670000003</v>
      </c>
      <c r="O75" s="60">
        <v>28.355521550000002</v>
      </c>
      <c r="P75" s="60">
        <v>27.85906773</v>
      </c>
      <c r="Q75" s="60">
        <v>30.602770679999999</v>
      </c>
      <c r="R75" s="60">
        <v>31.96354943</v>
      </c>
      <c r="S75" s="60">
        <v>33.872346110000002</v>
      </c>
      <c r="T75" s="60">
        <v>35.266324939999997</v>
      </c>
      <c r="U75" s="60">
        <v>36.583182170000001</v>
      </c>
      <c r="V75" s="60">
        <v>37.852106659999997</v>
      </c>
      <c r="W75" s="60">
        <v>34.813663069999997</v>
      </c>
      <c r="X75" s="60">
        <v>36.238928770000001</v>
      </c>
      <c r="Y75" s="60">
        <v>32.341621420000003</v>
      </c>
      <c r="Z75" s="61">
        <v>32.67479548</v>
      </c>
      <c r="AA75" s="60">
        <v>30.867987850000002</v>
      </c>
      <c r="AB75" s="60">
        <v>27.554058690000002</v>
      </c>
      <c r="AC75" s="60">
        <v>32.629839910000001</v>
      </c>
      <c r="AD75" s="60">
        <v>34.216669450000005</v>
      </c>
      <c r="AE75" s="60">
        <v>35.88927889</v>
      </c>
      <c r="AF75" s="61">
        <v>36.733188349999999</v>
      </c>
    </row>
    <row r="76" spans="1:32" s="34" customFormat="1" ht="60" customHeight="1" x14ac:dyDescent="0.45">
      <c r="A76" s="115"/>
      <c r="B76" s="17" t="s">
        <v>22</v>
      </c>
      <c r="C76" s="59">
        <v>23.176943999999999</v>
      </c>
      <c r="D76" s="60">
        <v>23.130120999999999</v>
      </c>
      <c r="E76" s="60">
        <v>21.516549000000001</v>
      </c>
      <c r="F76" s="60">
        <v>24.450396000000001</v>
      </c>
      <c r="G76" s="60">
        <v>24.573941000000001</v>
      </c>
      <c r="H76" s="60">
        <v>24.997944</v>
      </c>
      <c r="I76" s="60">
        <v>26.174883000000001</v>
      </c>
      <c r="J76" s="60">
        <v>27.220738000000001</v>
      </c>
      <c r="K76" s="60">
        <v>27.204270000000001</v>
      </c>
      <c r="L76" s="60">
        <v>26.337109999999999</v>
      </c>
      <c r="M76" s="60">
        <v>25.394856999999998</v>
      </c>
      <c r="N76" s="61">
        <v>22.525541</v>
      </c>
      <c r="O76" s="60">
        <v>23.464171</v>
      </c>
      <c r="P76" s="60">
        <v>22.207007000000001</v>
      </c>
      <c r="Q76" s="60">
        <v>22.310126</v>
      </c>
      <c r="R76" s="60">
        <v>24.396037</v>
      </c>
      <c r="S76" s="60">
        <v>25.339787999999999</v>
      </c>
      <c r="T76" s="60">
        <v>27.435942000000001</v>
      </c>
      <c r="U76" s="60">
        <v>28.051492</v>
      </c>
      <c r="V76" s="60">
        <v>29.339397999999999</v>
      </c>
      <c r="W76" s="60">
        <v>29.828282000000002</v>
      </c>
      <c r="X76" s="60">
        <v>27.914110000000001</v>
      </c>
      <c r="Y76" s="60">
        <v>28.838927000000002</v>
      </c>
      <c r="Z76" s="63">
        <v>25.929271</v>
      </c>
      <c r="AA76" s="60">
        <v>25.819445000000002</v>
      </c>
      <c r="AB76" s="60">
        <v>24.945682000000001</v>
      </c>
      <c r="AC76" s="60">
        <v>24.012328</v>
      </c>
      <c r="AD76" s="60">
        <v>26.217696</v>
      </c>
      <c r="AE76" s="60">
        <v>28.764130999999999</v>
      </c>
      <c r="AF76" s="63">
        <v>29.651903000000001</v>
      </c>
    </row>
    <row r="77" spans="1:32" s="34" customFormat="1" ht="60" customHeight="1" x14ac:dyDescent="0.45">
      <c r="A77" s="115"/>
      <c r="B77" s="17" t="s">
        <v>25</v>
      </c>
      <c r="C77" s="59">
        <v>167.99441423999838</v>
      </c>
      <c r="D77" s="60">
        <v>164.98318489000087</v>
      </c>
      <c r="E77" s="60">
        <v>152.24313555999626</v>
      </c>
      <c r="F77" s="60">
        <v>173.82479851999179</v>
      </c>
      <c r="G77" s="60">
        <v>177.0739826399988</v>
      </c>
      <c r="H77" s="60">
        <v>179.88416894000559</v>
      </c>
      <c r="I77" s="60">
        <v>190.04265991000864</v>
      </c>
      <c r="J77" s="60">
        <v>199.30359999999999</v>
      </c>
      <c r="K77" s="60">
        <v>200.32976253000245</v>
      </c>
      <c r="L77" s="60">
        <v>192.81520615000235</v>
      </c>
      <c r="M77" s="60">
        <v>184.82711526001617</v>
      </c>
      <c r="N77" s="61">
        <v>163.36305769000774</v>
      </c>
      <c r="O77" s="60">
        <v>171.1193120899699</v>
      </c>
      <c r="P77" s="60">
        <v>160.50085937998972</v>
      </c>
      <c r="Q77" s="60">
        <v>163.18923812999427</v>
      </c>
      <c r="R77" s="60">
        <v>178.96712576999644</v>
      </c>
      <c r="S77" s="60">
        <v>185.39481937999952</v>
      </c>
      <c r="T77" s="60">
        <v>202.28140825000202</v>
      </c>
      <c r="U77" s="60">
        <v>206.90161016993969</v>
      </c>
      <c r="V77" s="60">
        <v>214.89653833000145</v>
      </c>
      <c r="W77" s="60">
        <v>220.89752275000865</v>
      </c>
      <c r="X77" s="60">
        <v>204.3125528099996</v>
      </c>
      <c r="Y77" s="60">
        <v>211.84448037000425</v>
      </c>
      <c r="Z77" s="61">
        <v>189.69266107993141</v>
      </c>
      <c r="AA77" s="60">
        <v>188.80095783000209</v>
      </c>
      <c r="AB77" s="60">
        <v>182.77755793999967</v>
      </c>
      <c r="AC77" s="60">
        <v>177.6026300599913</v>
      </c>
      <c r="AD77" s="60">
        <v>193.50106325995716</v>
      </c>
      <c r="AE77" s="60">
        <v>216.16723761000608</v>
      </c>
      <c r="AF77" s="61">
        <v>224.03253548995707</v>
      </c>
    </row>
    <row r="78" spans="1:32" s="34" customFormat="1" ht="60" customHeight="1" x14ac:dyDescent="0.45">
      <c r="A78" s="115"/>
      <c r="B78" s="17" t="s">
        <v>27</v>
      </c>
      <c r="C78" s="64">
        <v>7.1403112118663445</v>
      </c>
      <c r="D78" s="65">
        <v>7.0001778970374122</v>
      </c>
      <c r="E78" s="65">
        <v>6.9404725390673132</v>
      </c>
      <c r="F78" s="65">
        <v>6.9915692036231958</v>
      </c>
      <c r="G78" s="65">
        <v>7.0635935640115202</v>
      </c>
      <c r="H78" s="65">
        <v>7.0512286246423148</v>
      </c>
      <c r="I78" s="65">
        <v>7.1080086810706522</v>
      </c>
      <c r="J78" s="65">
        <v>7.1969478554923265</v>
      </c>
      <c r="K78" s="65">
        <v>7.2209396432987347</v>
      </c>
      <c r="L78" s="65">
        <v>7.1697347856314675</v>
      </c>
      <c r="M78" s="65">
        <v>7.1412767104778805</v>
      </c>
      <c r="N78" s="66">
        <v>7.1193354632418258</v>
      </c>
      <c r="O78" s="65">
        <v>7.1396816324757397</v>
      </c>
      <c r="P78" s="65">
        <v>7.0917339576643403</v>
      </c>
      <c r="Q78" s="65">
        <v>7.1514991242090824</v>
      </c>
      <c r="R78" s="65">
        <v>7.21096224112123</v>
      </c>
      <c r="S78" s="65">
        <v>7.1985248077055557</v>
      </c>
      <c r="T78" s="65">
        <v>7.2526980097859228</v>
      </c>
      <c r="U78" s="65">
        <v>7.2671612465368947</v>
      </c>
      <c r="V78" s="65">
        <v>7.2162003491005997</v>
      </c>
      <c r="W78" s="65">
        <v>7.2703364022107824</v>
      </c>
      <c r="X78" s="65">
        <v>7.1953725814650582</v>
      </c>
      <c r="Y78" s="65">
        <v>7.2366988744069509</v>
      </c>
      <c r="Z78" s="78">
        <v>7.1755969853503174</v>
      </c>
      <c r="AA78" s="65">
        <v>7.6731157273925845</v>
      </c>
      <c r="AB78" s="65">
        <v>7.2153746315694889</v>
      </c>
      <c r="AC78" s="65">
        <v>7.2618639096547124</v>
      </c>
      <c r="AD78" s="65">
        <v>7.2547046735135368</v>
      </c>
      <c r="AE78" s="65">
        <v>7.3942332563429805</v>
      </c>
      <c r="AF78" s="78">
        <v>7.4347999381340575</v>
      </c>
    </row>
    <row r="79" spans="1:32" s="34" customFormat="1" ht="60" customHeight="1" x14ac:dyDescent="0.45">
      <c r="A79" s="115"/>
      <c r="B79" s="17" t="s">
        <v>26</v>
      </c>
      <c r="C79" s="59">
        <v>158.79055604999695</v>
      </c>
      <c r="D79" s="60">
        <v>155.69501035999988</v>
      </c>
      <c r="E79" s="60">
        <v>163.28157338999239</v>
      </c>
      <c r="F79" s="60">
        <v>159.73138758000175</v>
      </c>
      <c r="G79" s="60">
        <v>173.32368637999713</v>
      </c>
      <c r="H79" s="60">
        <v>175.61036853000226</v>
      </c>
      <c r="I79" s="60">
        <v>182.62852654001259</v>
      </c>
      <c r="J79" s="60">
        <v>196.10637095000001</v>
      </c>
      <c r="K79" s="60">
        <v>192.40468489000492</v>
      </c>
      <c r="L79" s="60">
        <v>198.8471197800028</v>
      </c>
      <c r="M79" s="60">
        <v>182.4583912300125</v>
      </c>
      <c r="N79" s="61">
        <v>185.02930811001306</v>
      </c>
      <c r="O79" s="60">
        <v>162.70948679999131</v>
      </c>
      <c r="P79" s="60">
        <v>156.06776967999915</v>
      </c>
      <c r="Q79" s="60">
        <v>168.83066604999402</v>
      </c>
      <c r="R79" s="60">
        <v>162.2990711499919</v>
      </c>
      <c r="S79" s="60">
        <v>179.46458621999082</v>
      </c>
      <c r="T79" s="60">
        <v>188.45676189999139</v>
      </c>
      <c r="U79" s="60">
        <v>205.03726528000507</v>
      </c>
      <c r="V79" s="60">
        <v>210.73325776998146</v>
      </c>
      <c r="W79" s="60">
        <v>213.02392752000108</v>
      </c>
      <c r="X79" s="60">
        <v>216.29197519000334</v>
      </c>
      <c r="Y79" s="60">
        <v>203.35903232994863</v>
      </c>
      <c r="Z79" s="61">
        <v>205.5733188100032</v>
      </c>
      <c r="AA79" s="60">
        <v>183.38903372999613</v>
      </c>
      <c r="AB79" s="60">
        <v>168.18055832000013</v>
      </c>
      <c r="AC79" s="60">
        <v>179.9597213499913</v>
      </c>
      <c r="AD79" s="60">
        <v>177.47186297998357</v>
      </c>
      <c r="AE79" s="60">
        <v>198.61455012000025</v>
      </c>
      <c r="AF79" s="61">
        <v>214.46587122998196</v>
      </c>
    </row>
    <row r="80" spans="1:32" s="34" customFormat="1" ht="60" customHeight="1" x14ac:dyDescent="0.45">
      <c r="A80" s="115"/>
      <c r="B80" s="17" t="s">
        <v>23</v>
      </c>
      <c r="C80" s="69">
        <v>0.25357548416102482</v>
      </c>
      <c r="D80" s="70">
        <v>0.17287433212544298</v>
      </c>
      <c r="E80" s="70">
        <v>0.32642038814732866</v>
      </c>
      <c r="F80" s="70">
        <v>0.24490785617282385</v>
      </c>
      <c r="G80" s="70">
        <v>0.2711114037578336</v>
      </c>
      <c r="H80" s="70">
        <v>0.24930434090953521</v>
      </c>
      <c r="I80" s="70">
        <v>0.26761464491498721</v>
      </c>
      <c r="J80" s="70">
        <v>0.24068726675393248</v>
      </c>
      <c r="K80" s="70">
        <v>0.21456737354554042</v>
      </c>
      <c r="L80" s="70">
        <v>0.21822074137959124</v>
      </c>
      <c r="M80" s="70">
        <v>0.1278165822075826</v>
      </c>
      <c r="N80" s="71">
        <v>0.26026482296427617</v>
      </c>
      <c r="O80" s="70">
        <v>0.17250081404339401</v>
      </c>
      <c r="P80" s="70">
        <v>0.2028804691089352</v>
      </c>
      <c r="Q80" s="70">
        <v>0.27097692449852384</v>
      </c>
      <c r="R80" s="70">
        <v>0.23675444576556842</v>
      </c>
      <c r="S80" s="70">
        <v>0.2519033692644328</v>
      </c>
      <c r="T80" s="70">
        <v>0.22203569420182392</v>
      </c>
      <c r="U80" s="70">
        <v>0.23321345120699763</v>
      </c>
      <c r="V80" s="70">
        <v>0.22489392034276801</v>
      </c>
      <c r="W80" s="70">
        <v>0.14320185324870485</v>
      </c>
      <c r="X80" s="70">
        <v>0.22972033259690638</v>
      </c>
      <c r="Y80" s="70">
        <v>0.10830299367223255</v>
      </c>
      <c r="Z80" s="71">
        <v>0.20644427550063429</v>
      </c>
      <c r="AA80" s="70">
        <f t="shared" ref="AA80:AB80" si="33">(AA75-AA76)/AA75</f>
        <v>0.16355270303114364</v>
      </c>
      <c r="AB80" s="70">
        <f t="shared" si="33"/>
        <v>9.4663973803127577E-2</v>
      </c>
      <c r="AC80" s="70">
        <f t="shared" ref="AC80:AD80" si="34">(AC75-AC76)/AC75</f>
        <v>0.26409911705876954</v>
      </c>
      <c r="AD80" s="70">
        <f t="shared" si="34"/>
        <v>0.23377416851422994</v>
      </c>
      <c r="AE80" s="70">
        <f t="shared" ref="AE80" si="35">(AE75-AE76)/AE75</f>
        <v>0.1985313751173004</v>
      </c>
      <c r="AF80" s="71">
        <v>0.19277622411995168</v>
      </c>
    </row>
    <row r="81" spans="1:32" s="34" customFormat="1" ht="60" customHeight="1" x14ac:dyDescent="0.45">
      <c r="A81" s="115"/>
      <c r="B81" s="17" t="s">
        <v>24</v>
      </c>
      <c r="C81" s="69">
        <v>0.26845119092785125</v>
      </c>
      <c r="D81" s="70">
        <v>0.25508344116800241</v>
      </c>
      <c r="E81" s="70">
        <v>0.23057514649488287</v>
      </c>
      <c r="F81" s="70">
        <v>0.23457575620866949</v>
      </c>
      <c r="G81" s="70">
        <v>0.24109246361602726</v>
      </c>
      <c r="H81" s="70">
        <v>0.25853503468978434</v>
      </c>
      <c r="I81" s="70">
        <v>0.21396051430066396</v>
      </c>
      <c r="J81" s="70">
        <v>0.24263114713362188</v>
      </c>
      <c r="K81" s="70">
        <v>0.24114663571340358</v>
      </c>
      <c r="L81" s="70">
        <v>0.23960372836617155</v>
      </c>
      <c r="M81" s="70">
        <v>0.24619016747732395</v>
      </c>
      <c r="N81" s="71">
        <v>0.22636290737911108</v>
      </c>
      <c r="O81" s="70">
        <v>0.22944036333327145</v>
      </c>
      <c r="P81" s="70">
        <v>0.21683658821644919</v>
      </c>
      <c r="Q81" s="70">
        <v>0.19917901717955294</v>
      </c>
      <c r="R81" s="70">
        <v>0.20281606998598728</v>
      </c>
      <c r="S81" s="70">
        <v>0.20722859469990976</v>
      </c>
      <c r="T81" s="70">
        <v>0.19001943618247946</v>
      </c>
      <c r="U81" s="70">
        <v>0.20458136628284573</v>
      </c>
      <c r="V81" s="70">
        <v>0.19800858592176432</v>
      </c>
      <c r="W81" s="70">
        <v>0.21197828517373188</v>
      </c>
      <c r="X81" s="70">
        <v>0.1981852083800269</v>
      </c>
      <c r="Y81" s="70">
        <v>0.2042003453514335</v>
      </c>
      <c r="Z81" s="90">
        <v>0.19826929320354411</v>
      </c>
      <c r="AA81" s="70">
        <f t="shared" ref="AA81:AE81" si="36">(Z75-AA76)/Z75</f>
        <v>0.20980545950765347</v>
      </c>
      <c r="AB81" s="70">
        <f t="shared" si="36"/>
        <v>0.19185914802023613</v>
      </c>
      <c r="AC81" s="70">
        <f t="shared" si="36"/>
        <v>0.12853753161545586</v>
      </c>
      <c r="AD81" s="70">
        <f t="shared" si="36"/>
        <v>0.19651165705029661</v>
      </c>
      <c r="AE81" s="70">
        <f t="shared" si="36"/>
        <v>0.15935327831855958</v>
      </c>
      <c r="AF81" s="90">
        <v>0.17379496281096773</v>
      </c>
    </row>
    <row r="82" spans="1:32" s="34" customFormat="1" ht="60" customHeight="1" x14ac:dyDescent="0.45">
      <c r="A82" s="115"/>
      <c r="B82" s="17" t="s">
        <v>13</v>
      </c>
      <c r="C82" s="69">
        <v>0.94274880243932402</v>
      </c>
      <c r="D82" s="70">
        <v>0.9460568718666752</v>
      </c>
      <c r="E82" s="70">
        <v>1.0733420203482862</v>
      </c>
      <c r="F82" s="70">
        <v>0.91703380167299564</v>
      </c>
      <c r="G82" s="70">
        <v>0.98063770565966835</v>
      </c>
      <c r="H82" s="70">
        <v>0.97833768638684271</v>
      </c>
      <c r="I82" s="70">
        <v>0.96104018030613858</v>
      </c>
      <c r="J82" s="70">
        <v>0.98405837109768468</v>
      </c>
      <c r="K82" s="70">
        <v>0.96215711394542569</v>
      </c>
      <c r="L82" s="70">
        <v>1.0327175907096742</v>
      </c>
      <c r="M82" s="70">
        <v>0.9889318359271797</v>
      </c>
      <c r="N82" s="71">
        <v>1.1315441094973768</v>
      </c>
      <c r="O82" s="70">
        <v>0.95376652154659869</v>
      </c>
      <c r="P82" s="70">
        <v>0.97153430523589868</v>
      </c>
      <c r="Q82" s="70">
        <v>1.0377465096564853</v>
      </c>
      <c r="R82" s="70">
        <v>0.90298853067574836</v>
      </c>
      <c r="S82" s="70">
        <v>0.96675530399517251</v>
      </c>
      <c r="T82" s="70">
        <v>0.932854630259083</v>
      </c>
      <c r="U82" s="70">
        <v>0.99170000000000003</v>
      </c>
      <c r="V82" s="70">
        <v>0.98033338935295455</v>
      </c>
      <c r="W82" s="70">
        <v>0.96196313100314301</v>
      </c>
      <c r="X82" s="70">
        <v>1.0597210837523705</v>
      </c>
      <c r="Y82" s="70">
        <v>0.95942629787586931</v>
      </c>
      <c r="Z82" s="90">
        <v>1.0875822754916471</v>
      </c>
      <c r="AA82" s="70">
        <v>0.96863892034583532</v>
      </c>
      <c r="AB82" s="70">
        <v>0.91929470607962827</v>
      </c>
      <c r="AC82" s="70">
        <v>1.0152803042673013</v>
      </c>
      <c r="AD82" s="70">
        <v>0.91716221084305194</v>
      </c>
      <c r="AE82" s="70">
        <v>0.91933556648015613</v>
      </c>
      <c r="AF82" s="90">
        <v>0.95812257153762292</v>
      </c>
    </row>
    <row r="83" spans="1:32" s="34" customFormat="1" ht="60" customHeight="1" x14ac:dyDescent="0.45">
      <c r="A83" s="115"/>
      <c r="B83" s="17" t="s">
        <v>37</v>
      </c>
      <c r="C83" s="69">
        <v>0.94738362221695449</v>
      </c>
      <c r="D83" s="70">
        <v>0.92678682838568993</v>
      </c>
      <c r="E83" s="70">
        <v>0.98968615194849707</v>
      </c>
      <c r="F83" s="70">
        <v>1.0491861389511024</v>
      </c>
      <c r="G83" s="70">
        <v>0.99711714240855553</v>
      </c>
      <c r="H83" s="70">
        <v>0.99173444857242443</v>
      </c>
      <c r="I83" s="70">
        <v>1.0152562485969641</v>
      </c>
      <c r="J83" s="70">
        <v>1.0319071046619888</v>
      </c>
      <c r="K83" s="70">
        <v>0.96538489465320709</v>
      </c>
      <c r="L83" s="70">
        <v>0.9925989891303465</v>
      </c>
      <c r="M83" s="70">
        <v>0.94628631669261254</v>
      </c>
      <c r="N83" s="71">
        <v>1.0010939566400332</v>
      </c>
      <c r="O83" s="70">
        <v>0.99599927364694274</v>
      </c>
      <c r="P83" s="70">
        <v>0.91204065615891994</v>
      </c>
      <c r="Q83" s="70">
        <v>1.0518988290915208</v>
      </c>
      <c r="R83" s="70">
        <v>0.99454518575977868</v>
      </c>
      <c r="S83" s="70">
        <v>1.0027796191499085</v>
      </c>
      <c r="T83" s="70">
        <v>1.0165157933227675</v>
      </c>
      <c r="U83" s="70">
        <v>1.0136238770228307</v>
      </c>
      <c r="V83" s="70">
        <v>1.0185191772886379</v>
      </c>
      <c r="W83" s="70">
        <v>0.99128598894820386</v>
      </c>
      <c r="X83" s="70">
        <v>0.97915075052599188</v>
      </c>
      <c r="Y83" s="70">
        <v>0.99533303036481713</v>
      </c>
      <c r="Z83" s="90">
        <v>0.97039733322743205</v>
      </c>
      <c r="AA83" s="70">
        <f t="shared" ref="AA83:AE83" si="37">+AA79/Z77</f>
        <v>0.96676926079243997</v>
      </c>
      <c r="AB83" s="70">
        <f t="shared" si="37"/>
        <v>0.8907823363450903</v>
      </c>
      <c r="AC83" s="70">
        <f t="shared" si="37"/>
        <v>0.98458324631444427</v>
      </c>
      <c r="AD83" s="70">
        <f t="shared" si="37"/>
        <v>0.99926370977747592</v>
      </c>
      <c r="AE83" s="70">
        <f t="shared" si="37"/>
        <v>1.0264261434738136</v>
      </c>
      <c r="AF83" s="90">
        <v>0.99212939759588537</v>
      </c>
    </row>
    <row r="84" spans="1:32" s="34" customFormat="1" ht="60" customHeight="1" x14ac:dyDescent="0.45">
      <c r="A84" s="115"/>
      <c r="B84" s="17" t="s">
        <v>19</v>
      </c>
      <c r="C84" s="69">
        <v>0.70369081841854608</v>
      </c>
      <c r="D84" s="70">
        <v>0.78250792199003794</v>
      </c>
      <c r="E84" s="70">
        <v>0.72298130145136064</v>
      </c>
      <c r="F84" s="70">
        <v>0.69244501926724777</v>
      </c>
      <c r="G84" s="70">
        <v>0.71477564070041444</v>
      </c>
      <c r="H84" s="70">
        <v>0.73443385429521135</v>
      </c>
      <c r="I84" s="70">
        <v>0.70385175370447606</v>
      </c>
      <c r="J84" s="70">
        <v>0.74720805143185598</v>
      </c>
      <c r="K84" s="70">
        <v>0.75570958906799846</v>
      </c>
      <c r="L84" s="70">
        <v>0.80735719242926385</v>
      </c>
      <c r="M84" s="70">
        <v>0.86252994862269772</v>
      </c>
      <c r="N84" s="71">
        <v>0.83704298216277262</v>
      </c>
      <c r="O84" s="70">
        <v>0.78924102017247411</v>
      </c>
      <c r="P84" s="70">
        <v>0.77442896963421615</v>
      </c>
      <c r="Q84" s="70">
        <v>0.75654115206069328</v>
      </c>
      <c r="R84" s="70">
        <v>0.68920198156294665</v>
      </c>
      <c r="S84" s="70">
        <v>0.72322638566452757</v>
      </c>
      <c r="T84" s="70">
        <v>0.72572760484012178</v>
      </c>
      <c r="U84" s="70">
        <v>0.76042222043802044</v>
      </c>
      <c r="V84" s="70">
        <v>0.75986237017845537</v>
      </c>
      <c r="W84" s="70">
        <v>0.82420822788656634</v>
      </c>
      <c r="X84" s="70">
        <v>0.8162816039328219</v>
      </c>
      <c r="Y84" s="70">
        <v>0.8555175576080456</v>
      </c>
      <c r="Z84" s="71">
        <v>0.86305714058044281</v>
      </c>
      <c r="AA84" s="70">
        <f t="shared" ref="AA84:AB85" si="38">(AA82)*(1-AA80)</f>
        <v>0.81021540666210534</v>
      </c>
      <c r="AB84" s="70">
        <f t="shared" si="38"/>
        <v>0.83227061610595243</v>
      </c>
      <c r="AC84" s="70">
        <f t="shared" ref="AC84:AD85" si="39">(AC82)*(1-AC80)</f>
        <v>0.7471456723431481</v>
      </c>
      <c r="AD84" s="70">
        <f t="shared" si="39"/>
        <v>0.70275337761054457</v>
      </c>
      <c r="AE84" s="70">
        <f t="shared" ref="AE84" si="40">(AE82)*(1-AE80)</f>
        <v>0.73681861227260848</v>
      </c>
      <c r="AF84" s="71">
        <v>0.77341931995250168</v>
      </c>
    </row>
    <row r="85" spans="1:32" s="34" customFormat="1" ht="60" customHeight="1" thickBot="1" x14ac:dyDescent="0.5">
      <c r="A85" s="116"/>
      <c r="B85" s="20" t="s">
        <v>21</v>
      </c>
      <c r="C85" s="73">
        <v>0.69305736056727152</v>
      </c>
      <c r="D85" s="74">
        <v>0.69037885497188922</v>
      </c>
      <c r="E85" s="74">
        <v>0.76148912247901546</v>
      </c>
      <c r="F85" s="74">
        <v>0.80307250700299337</v>
      </c>
      <c r="G85" s="74">
        <v>0.75671971403150384</v>
      </c>
      <c r="H85" s="74">
        <v>0.73533634850769858</v>
      </c>
      <c r="I85" s="74">
        <v>0.79803149950019492</v>
      </c>
      <c r="J85" s="74">
        <v>0.78153430012251601</v>
      </c>
      <c r="K85" s="74">
        <v>0.73258557513904765</v>
      </c>
      <c r="L85" s="74">
        <v>0.75476857056222246</v>
      </c>
      <c r="M85" s="74">
        <v>0.71331992990455828</v>
      </c>
      <c r="N85" s="75">
        <v>0.77448341805533749</v>
      </c>
      <c r="O85" s="74">
        <v>0.76747683842171377</v>
      </c>
      <c r="P85" s="74">
        <v>0.71427687196272815</v>
      </c>
      <c r="Q85" s="74">
        <v>0.8423826541407492</v>
      </c>
      <c r="R85" s="74">
        <v>0.79283543976049664</v>
      </c>
      <c r="S85" s="74">
        <v>0.79497500787976227</v>
      </c>
      <c r="T85" s="74">
        <v>0.82335803540498953</v>
      </c>
      <c r="U85" s="74">
        <v>0.80625531936458483</v>
      </c>
      <c r="V85" s="74">
        <v>0.81684363525951598</v>
      </c>
      <c r="W85" s="74">
        <v>0.78115488489421669</v>
      </c>
      <c r="X85" s="74">
        <v>0.78509755499753853</v>
      </c>
      <c r="Y85" s="74">
        <v>0.79208568182463257</v>
      </c>
      <c r="Z85" s="75">
        <v>0.77799733984182495</v>
      </c>
      <c r="AA85" s="74">
        <f t="shared" si="38"/>
        <v>0.76393579179400761</v>
      </c>
      <c r="AB85" s="74">
        <f t="shared" si="38"/>
        <v>0.71987759622244596</v>
      </c>
      <c r="AC85" s="74">
        <f t="shared" ref="AC85" si="41">(AC83)*(1-AC81)</f>
        <v>0.85802734616325316</v>
      </c>
      <c r="AD85" s="74">
        <f t="shared" si="39"/>
        <v>0.80289674233887742</v>
      </c>
      <c r="AE85" s="74">
        <f t="shared" ref="AE85" si="42">(AE83)*(1-AE81)</f>
        <v>0.86286177255938512</v>
      </c>
      <c r="AF85" s="75">
        <v>0.81970230583704062</v>
      </c>
    </row>
    <row r="86" spans="1:32" s="34" customFormat="1" ht="18.75" customHeight="1" thickBot="1" x14ac:dyDescent="0.55000000000000004">
      <c r="A86" s="46"/>
      <c r="B86" s="19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1"/>
      <c r="AA86" s="80"/>
      <c r="AB86" s="80"/>
      <c r="AC86" s="80"/>
      <c r="AD86" s="80"/>
      <c r="AE86" s="80"/>
      <c r="AF86" s="81"/>
    </row>
    <row r="87" spans="1:32" s="34" customFormat="1" ht="60" customHeight="1" x14ac:dyDescent="0.45">
      <c r="A87" s="109" t="s">
        <v>28</v>
      </c>
      <c r="B87" s="21" t="s">
        <v>20</v>
      </c>
      <c r="C87" s="91">
        <v>314.28979899999996</v>
      </c>
      <c r="D87" s="92">
        <v>296.35622999999998</v>
      </c>
      <c r="E87" s="92">
        <v>327.86838726000002</v>
      </c>
      <c r="F87" s="92">
        <v>333.06173037999997</v>
      </c>
      <c r="G87" s="92">
        <v>358.96278230000001</v>
      </c>
      <c r="H87" s="92">
        <v>350.41827966999995</v>
      </c>
      <c r="I87" s="92">
        <v>371.80657330999998</v>
      </c>
      <c r="J87" s="92">
        <v>369.26300576000006</v>
      </c>
      <c r="K87" s="92">
        <f t="shared" ref="K87:AB89" si="43">+K75+K54+K42+K22+K10</f>
        <v>358.54848704</v>
      </c>
      <c r="L87" s="92">
        <f t="shared" si="43"/>
        <v>353.34983468000001</v>
      </c>
      <c r="M87" s="92">
        <f t="shared" si="43"/>
        <v>311.0387953</v>
      </c>
      <c r="N87" s="93">
        <f t="shared" si="43"/>
        <v>325.04764023000001</v>
      </c>
      <c r="O87" s="60">
        <f t="shared" si="43"/>
        <v>302.25394217999997</v>
      </c>
      <c r="P87" s="60">
        <f t="shared" si="43"/>
        <v>290.15321288999996</v>
      </c>
      <c r="Q87" s="60">
        <f t="shared" si="43"/>
        <v>317.30911183000001</v>
      </c>
      <c r="R87" s="60">
        <f t="shared" si="43"/>
        <v>318.32706027999996</v>
      </c>
      <c r="S87" s="60">
        <f t="shared" si="43"/>
        <v>346.93279531999997</v>
      </c>
      <c r="T87" s="60">
        <f t="shared" si="43"/>
        <v>354.86206976999995</v>
      </c>
      <c r="U87" s="60">
        <f t="shared" si="43"/>
        <v>372.35843676000002</v>
      </c>
      <c r="V87" s="60">
        <f t="shared" si="43"/>
        <v>380.74417844000004</v>
      </c>
      <c r="W87" s="60">
        <f t="shared" si="43"/>
        <v>353.51388272999998</v>
      </c>
      <c r="X87" s="60">
        <f t="shared" si="43"/>
        <v>366.34735594000006</v>
      </c>
      <c r="Y87" s="60">
        <f t="shared" si="43"/>
        <v>334.94890156999998</v>
      </c>
      <c r="Z87" s="61">
        <f t="shared" si="43"/>
        <v>336.46657604999996</v>
      </c>
      <c r="AA87" s="60">
        <f t="shared" si="43"/>
        <v>320.40366655000003</v>
      </c>
      <c r="AB87" s="60">
        <f t="shared" si="43"/>
        <v>277.89410667999999</v>
      </c>
      <c r="AC87" s="60">
        <f>+AC75+AC54+AC42+AC22+AC10</f>
        <v>328.74044991</v>
      </c>
      <c r="AD87" s="60">
        <f>+AD75+AD54+AD42+AD22+AD10</f>
        <v>343.02012521</v>
      </c>
      <c r="AE87" s="60">
        <f>+AE75+AE54+AE42+AE22+AE10</f>
        <v>359.91362194999999</v>
      </c>
      <c r="AF87" s="108">
        <v>369.77169107999998</v>
      </c>
    </row>
    <row r="88" spans="1:32" s="34" customFormat="1" ht="60" customHeight="1" x14ac:dyDescent="0.45">
      <c r="A88" s="110"/>
      <c r="B88" s="17" t="s">
        <v>22</v>
      </c>
      <c r="C88" s="94">
        <v>223.52229600000004</v>
      </c>
      <c r="D88" s="95">
        <v>221.21865900000003</v>
      </c>
      <c r="E88" s="95">
        <v>214.044849</v>
      </c>
      <c r="F88" s="95">
        <v>235.95317000000003</v>
      </c>
      <c r="G88" s="95">
        <v>238.93088699999996</v>
      </c>
      <c r="H88" s="95">
        <v>250.079241</v>
      </c>
      <c r="I88" s="95">
        <v>253.71449799999999</v>
      </c>
      <c r="J88" s="95">
        <v>263.93234800000005</v>
      </c>
      <c r="K88" s="95">
        <f t="shared" si="43"/>
        <v>263.43713300000002</v>
      </c>
      <c r="L88" s="95">
        <f t="shared" si="43"/>
        <v>257.611448</v>
      </c>
      <c r="M88" s="95">
        <f t="shared" si="43"/>
        <v>250.75818399999997</v>
      </c>
      <c r="N88" s="78">
        <f t="shared" si="43"/>
        <v>227.44833399999999</v>
      </c>
      <c r="O88" s="60">
        <f t="shared" si="43"/>
        <v>234.30887999999999</v>
      </c>
      <c r="P88" s="60">
        <f t="shared" si="43"/>
        <v>221.735783</v>
      </c>
      <c r="Q88" s="60">
        <f t="shared" si="43"/>
        <v>219.80951400000001</v>
      </c>
      <c r="R88" s="60">
        <f t="shared" si="43"/>
        <v>237.86428799999999</v>
      </c>
      <c r="S88" s="60">
        <f t="shared" si="43"/>
        <v>237.03833100000003</v>
      </c>
      <c r="T88" s="60">
        <f t="shared" si="43"/>
        <v>264.40114399999999</v>
      </c>
      <c r="U88" s="60">
        <f t="shared" si="43"/>
        <v>268.06940700000001</v>
      </c>
      <c r="V88" s="60">
        <f t="shared" si="43"/>
        <v>281.76992999999999</v>
      </c>
      <c r="W88" s="60">
        <f t="shared" si="43"/>
        <v>281.82021499999996</v>
      </c>
      <c r="X88" s="60">
        <f t="shared" si="43"/>
        <v>264.609376</v>
      </c>
      <c r="Y88" s="60">
        <f t="shared" si="43"/>
        <v>273.73502200000001</v>
      </c>
      <c r="Z88" s="63">
        <f t="shared" si="43"/>
        <v>250.99144999999999</v>
      </c>
      <c r="AA88" s="60">
        <f t="shared" si="43"/>
        <v>249.29974100000001</v>
      </c>
      <c r="AB88" s="60">
        <f t="shared" si="43"/>
        <v>241.71778400000002</v>
      </c>
      <c r="AC88" s="60">
        <f t="shared" ref="AC88:AD89" si="44">+AC76+AC55+AC43+AC23+AC11</f>
        <v>225.343311</v>
      </c>
      <c r="AD88" s="60">
        <f t="shared" si="44"/>
        <v>249.54611399999999</v>
      </c>
      <c r="AE88" s="60">
        <f t="shared" ref="AE88" si="45">+AE76+AE55+AE43+AE23+AE11</f>
        <v>270.750246</v>
      </c>
      <c r="AF88" s="78">
        <v>279.70675900000003</v>
      </c>
    </row>
    <row r="89" spans="1:32" s="34" customFormat="1" ht="60" customHeight="1" x14ac:dyDescent="0.45">
      <c r="A89" s="110"/>
      <c r="B89" s="17" t="s">
        <v>25</v>
      </c>
      <c r="C89" s="96">
        <v>1723.2561651300296</v>
      </c>
      <c r="D89" s="97">
        <v>1714.1856872697967</v>
      </c>
      <c r="E89" s="97">
        <v>1602.3202408899792</v>
      </c>
      <c r="F89" s="97">
        <v>1775.8513766598821</v>
      </c>
      <c r="G89" s="97">
        <v>1813.4155188699076</v>
      </c>
      <c r="H89" s="97">
        <v>1915.6853580197167</v>
      </c>
      <c r="I89" s="97">
        <v>1948.6449647498075</v>
      </c>
      <c r="J89" s="97">
        <v>2016.3980588697634</v>
      </c>
      <c r="K89" s="97">
        <f t="shared" si="43"/>
        <v>2042.543264549739</v>
      </c>
      <c r="L89" s="97">
        <f t="shared" si="43"/>
        <v>1990.9811130698204</v>
      </c>
      <c r="M89" s="97">
        <f t="shared" si="43"/>
        <v>1932.02580980978</v>
      </c>
      <c r="N89" s="98">
        <f t="shared" si="43"/>
        <v>1746.18975824986</v>
      </c>
      <c r="O89" s="60">
        <f t="shared" si="43"/>
        <v>1804.0831326299713</v>
      </c>
      <c r="P89" s="60">
        <f t="shared" si="43"/>
        <v>1707.4455446399058</v>
      </c>
      <c r="Q89" s="60">
        <f t="shared" si="43"/>
        <v>1743.1847592598488</v>
      </c>
      <c r="R89" s="60">
        <f t="shared" si="43"/>
        <v>1846.3350111099876</v>
      </c>
      <c r="S89" s="60">
        <f t="shared" si="43"/>
        <v>1837.0463016299941</v>
      </c>
      <c r="T89" s="60">
        <f t="shared" si="43"/>
        <v>2063.2531909297832</v>
      </c>
      <c r="U89" s="60">
        <f t="shared" si="43"/>
        <v>2094.4389985803487</v>
      </c>
      <c r="V89" s="60">
        <f t="shared" si="43"/>
        <v>2212.3851445298942</v>
      </c>
      <c r="W89" s="60">
        <f t="shared" si="43"/>
        <v>2211.1387479698551</v>
      </c>
      <c r="X89" s="60">
        <f t="shared" si="43"/>
        <v>2051.2115615998227</v>
      </c>
      <c r="Y89" s="60">
        <f t="shared" si="43"/>
        <v>2101.858476479792</v>
      </c>
      <c r="Z89" s="61">
        <f t="shared" si="43"/>
        <v>1942.9120199004624</v>
      </c>
      <c r="AA89" s="60">
        <f t="shared" si="43"/>
        <v>1944.176937849885</v>
      </c>
      <c r="AB89" s="60">
        <f t="shared" si="43"/>
        <v>1875.8017579299844</v>
      </c>
      <c r="AC89" s="60">
        <f t="shared" si="44"/>
        <v>1761.2914045699058</v>
      </c>
      <c r="AD89" s="60">
        <f t="shared" si="44"/>
        <v>1932.217327300179</v>
      </c>
      <c r="AE89" s="60">
        <f t="shared" ref="AE89" si="46">+AE77+AE56+AE44+AE24+AE12</f>
        <v>2151.568876479851</v>
      </c>
      <c r="AF89" s="98">
        <v>2203.0472497501305</v>
      </c>
    </row>
    <row r="90" spans="1:32" s="34" customFormat="1" ht="60" customHeight="1" x14ac:dyDescent="0.45">
      <c r="A90" s="110"/>
      <c r="B90" s="17" t="s">
        <v>30</v>
      </c>
      <c r="C90" s="64">
        <v>7.5932020542633882</v>
      </c>
      <c r="D90" s="65">
        <v>7.6168927093119789</v>
      </c>
      <c r="E90" s="65">
        <v>7.3517207855860978</v>
      </c>
      <c r="F90" s="65">
        <v>7.4132067927346714</v>
      </c>
      <c r="G90" s="65">
        <v>7.4586117925447581</v>
      </c>
      <c r="H90" s="65">
        <v>7.5494474069974808</v>
      </c>
      <c r="I90" s="65">
        <v>7.5647279396763096</v>
      </c>
      <c r="J90" s="65">
        <v>7.5333883929230838</v>
      </c>
      <c r="K90" s="65">
        <v>7.6283276004261991</v>
      </c>
      <c r="L90" s="65">
        <v>7.6030752667929322</v>
      </c>
      <c r="M90" s="65">
        <v>7.5858069926889113</v>
      </c>
      <c r="N90" s="66">
        <v>7.5447220660288457</v>
      </c>
      <c r="O90" s="65">
        <v>7.5514686739721499</v>
      </c>
      <c r="P90" s="65">
        <v>7.5726840299383937</v>
      </c>
      <c r="Q90" s="65">
        <v>7.7835186850921314</v>
      </c>
      <c r="R90" s="65">
        <v>7.6407024385695097</v>
      </c>
      <c r="S90" s="65">
        <v>7.6210342894710115</v>
      </c>
      <c r="T90" s="65">
        <v>7.6843743201485237</v>
      </c>
      <c r="U90" s="65">
        <v>7.6929016931499001</v>
      </c>
      <c r="V90" s="65">
        <v>7.6912632732001924</v>
      </c>
      <c r="W90" s="65">
        <v>7.72100028946112</v>
      </c>
      <c r="X90" s="65">
        <v>7.6110241864269987</v>
      </c>
      <c r="Y90" s="65">
        <v>7.5596257023017133</v>
      </c>
      <c r="Z90" s="78">
        <v>7.5978623924504163</v>
      </c>
      <c r="AA90" s="65">
        <v>7.6566802747706735</v>
      </c>
      <c r="AB90" s="65">
        <v>7.6328046029079228</v>
      </c>
      <c r="AC90" s="65">
        <v>7.6712121362676111</v>
      </c>
      <c r="AD90" s="65">
        <v>7.6249477622050659</v>
      </c>
      <c r="AE90" s="65">
        <v>7.825946790943525</v>
      </c>
      <c r="AF90" s="66">
        <v>7.825946790943525</v>
      </c>
    </row>
    <row r="91" spans="1:32" s="34" customFormat="1" ht="60" customHeight="1" x14ac:dyDescent="0.45">
      <c r="A91" s="110"/>
      <c r="B91" s="17" t="s">
        <v>26</v>
      </c>
      <c r="C91" s="96">
        <v>1643.9523411099556</v>
      </c>
      <c r="D91" s="97">
        <v>1629.4341000799332</v>
      </c>
      <c r="E91" s="97">
        <v>1712.7943755099391</v>
      </c>
      <c r="F91" s="97">
        <v>1652.5253447599298</v>
      </c>
      <c r="G91" s="97">
        <v>1775.5721278599256</v>
      </c>
      <c r="H91" s="97">
        <v>1803.6742321898757</v>
      </c>
      <c r="I91" s="97">
        <v>1913.2727279497915</v>
      </c>
      <c r="J91" s="97">
        <v>2023.0400414400001</v>
      </c>
      <c r="K91" s="97">
        <v>1973.7788277797722</v>
      </c>
      <c r="L91" s="97">
        <f t="shared" ref="L91:AB91" si="47">+L79+L58+L46+L26+L14</f>
        <v>2027.1131636598207</v>
      </c>
      <c r="M91" s="97">
        <f t="shared" si="47"/>
        <v>1902.0190293797991</v>
      </c>
      <c r="N91" s="98">
        <f t="shared" si="47"/>
        <v>1938.9700000000003</v>
      </c>
      <c r="O91" s="60">
        <f t="shared" si="47"/>
        <v>1723.4238195399389</v>
      </c>
      <c r="P91" s="60">
        <f t="shared" si="47"/>
        <v>1628.332673529879</v>
      </c>
      <c r="Q91" s="60">
        <f t="shared" si="47"/>
        <v>1761.0502525899747</v>
      </c>
      <c r="R91" s="60">
        <f t="shared" si="47"/>
        <v>1724.0406594299329</v>
      </c>
      <c r="S91" s="60">
        <f t="shared" si="47"/>
        <v>1834.8072226099121</v>
      </c>
      <c r="T91" s="60">
        <f t="shared" si="47"/>
        <v>1869.2778522899187</v>
      </c>
      <c r="U91" s="60">
        <f t="shared" si="47"/>
        <v>2062.292610069826</v>
      </c>
      <c r="V91" s="60">
        <f t="shared" si="47"/>
        <v>2123.7103640501145</v>
      </c>
      <c r="W91" s="60">
        <f t="shared" si="47"/>
        <v>2111.4719356398191</v>
      </c>
      <c r="X91" s="60">
        <f t="shared" si="47"/>
        <v>2178.8275989499057</v>
      </c>
      <c r="Y91" s="60">
        <f t="shared" si="47"/>
        <v>2057.9828553501875</v>
      </c>
      <c r="Z91" s="61">
        <f t="shared" si="47"/>
        <v>2083.9525913798261</v>
      </c>
      <c r="AA91" s="60">
        <f t="shared" si="47"/>
        <v>1895.2794127899479</v>
      </c>
      <c r="AB91" s="60">
        <f t="shared" si="47"/>
        <v>1636.2275741200074</v>
      </c>
      <c r="AC91" s="60">
        <f>+AC79+AC58+AC46+AC26+AC14</f>
        <v>1851.9715064799084</v>
      </c>
      <c r="AD91" s="60">
        <f>+AD79+AD58+AD46+AD26+AD14</f>
        <v>1785.5025391399636</v>
      </c>
      <c r="AE91" s="60">
        <f>+AE79+AE58+AE46+AE26+AE14</f>
        <v>2021.7811151399933</v>
      </c>
      <c r="AF91" s="98">
        <v>2127.1754856499333</v>
      </c>
    </row>
    <row r="92" spans="1:32" s="34" customFormat="1" ht="60" customHeight="1" x14ac:dyDescent="0.45">
      <c r="A92" s="110"/>
      <c r="B92" s="17" t="s">
        <v>23</v>
      </c>
      <c r="C92" s="69">
        <v>0.28880193785735925</v>
      </c>
      <c r="D92" s="70">
        <v>0.25353801740560661</v>
      </c>
      <c r="E92" s="70">
        <v>0.3471622842666372</v>
      </c>
      <c r="F92" s="70">
        <v>0.29156324945890938</v>
      </c>
      <c r="G92" s="70">
        <v>0.33438534917440116</v>
      </c>
      <c r="H92" s="70">
        <v>0.28634076613951881</v>
      </c>
      <c r="I92" s="70">
        <v>0.31838826918326835</v>
      </c>
      <c r="J92" s="70">
        <v>0.28524562741727488</v>
      </c>
      <c r="K92" s="70">
        <v>0.26526776008788278</v>
      </c>
      <c r="L92" s="70">
        <f t="shared" ref="L92:AB92" si="48">(L87-L88)/L87</f>
        <v>0.27094504449592405</v>
      </c>
      <c r="M92" s="70">
        <f t="shared" si="48"/>
        <v>0.19380415630101314</v>
      </c>
      <c r="N92" s="71">
        <f t="shared" si="48"/>
        <v>0.30026154369537911</v>
      </c>
      <c r="O92" s="70">
        <f t="shared" si="48"/>
        <v>0.22479462696151356</v>
      </c>
      <c r="P92" s="70">
        <f t="shared" si="48"/>
        <v>0.23579759537571521</v>
      </c>
      <c r="Q92" s="70">
        <f t="shared" si="48"/>
        <v>0.30727008521027255</v>
      </c>
      <c r="R92" s="70">
        <f t="shared" si="48"/>
        <v>0.25276761645467727</v>
      </c>
      <c r="S92" s="70">
        <f t="shared" si="48"/>
        <v>0.31676009245144071</v>
      </c>
      <c r="T92" s="70">
        <f t="shared" si="48"/>
        <v>0.25491855421074233</v>
      </c>
      <c r="U92" s="70">
        <f t="shared" si="48"/>
        <v>0.28007698890200916</v>
      </c>
      <c r="V92" s="70">
        <f t="shared" si="48"/>
        <v>0.25994947275496427</v>
      </c>
      <c r="W92" s="70">
        <f t="shared" si="48"/>
        <v>0.20280297672144554</v>
      </c>
      <c r="X92" s="70">
        <f t="shared" si="48"/>
        <v>0.27770906024134806</v>
      </c>
      <c r="Y92" s="70">
        <f t="shared" si="48"/>
        <v>0.18275587495009907</v>
      </c>
      <c r="Z92" s="71">
        <f t="shared" si="48"/>
        <v>0.25403749475935494</v>
      </c>
      <c r="AA92" s="70">
        <f t="shared" si="48"/>
        <v>0.22191982481231692</v>
      </c>
      <c r="AB92" s="70">
        <f t="shared" si="48"/>
        <v>0.13018024423834812</v>
      </c>
      <c r="AC92" s="70">
        <f>(AC87-AC88)/AC87</f>
        <v>0.31452514875582627</v>
      </c>
      <c r="AD92" s="70">
        <f>(AD87-AD88)/AD87</f>
        <v>0.2725029942566034</v>
      </c>
      <c r="AE92" s="70">
        <f>(AE87-AE88)/AE87</f>
        <v>0.24773548571714454</v>
      </c>
      <c r="AF92" s="90">
        <v>0.24356902989773338</v>
      </c>
    </row>
    <row r="93" spans="1:32" s="34" customFormat="1" ht="60" customHeight="1" x14ac:dyDescent="0.45">
      <c r="A93" s="110"/>
      <c r="B93" s="17" t="s">
        <v>24</v>
      </c>
      <c r="C93" s="69">
        <v>0.31239970631229508</v>
      </c>
      <c r="D93" s="70">
        <v>0.29613159668602523</v>
      </c>
      <c r="E93" s="70">
        <v>0.27774472971261643</v>
      </c>
      <c r="F93" s="70">
        <v>0.28034181040794004</v>
      </c>
      <c r="G93" s="70">
        <v>0.28262281371265124</v>
      </c>
      <c r="H93" s="70">
        <v>0.30332821860345832</v>
      </c>
      <c r="I93" s="70">
        <v>0.27596671543810153</v>
      </c>
      <c r="J93" s="70">
        <v>0.29013533663391683</v>
      </c>
      <c r="K93" s="70">
        <v>0.28658671762202154</v>
      </c>
      <c r="L93" s="70">
        <f t="shared" ref="L93:AB93" si="49">(K87-L88)/K87</f>
        <v>0.28151572991783219</v>
      </c>
      <c r="M93" s="70">
        <f t="shared" si="49"/>
        <v>0.2903401688949675</v>
      </c>
      <c r="N93" s="71">
        <f t="shared" si="49"/>
        <v>0.26874609393781951</v>
      </c>
      <c r="O93" s="70">
        <f t="shared" si="49"/>
        <v>0.27915526525833045</v>
      </c>
      <c r="P93" s="70">
        <f t="shared" si="49"/>
        <v>0.26639242022540549</v>
      </c>
      <c r="Q93" s="70">
        <f t="shared" si="49"/>
        <v>0.24243639485966323</v>
      </c>
      <c r="R93" s="70">
        <f t="shared" si="49"/>
        <v>0.25037044594093782</v>
      </c>
      <c r="S93" s="70">
        <f t="shared" si="49"/>
        <v>0.25536229690463164</v>
      </c>
      <c r="T93" s="70">
        <f t="shared" si="49"/>
        <v>0.23788944842725337</v>
      </c>
      <c r="U93" s="70">
        <f t="shared" si="49"/>
        <v>0.24458140264541001</v>
      </c>
      <c r="V93" s="70">
        <f t="shared" si="49"/>
        <v>0.24328307839144778</v>
      </c>
      <c r="W93" s="70">
        <f t="shared" si="49"/>
        <v>0.25981740244936957</v>
      </c>
      <c r="X93" s="70">
        <f t="shared" si="49"/>
        <v>0.25148802090440603</v>
      </c>
      <c r="Y93" s="70">
        <f t="shared" si="49"/>
        <v>0.25279924213556487</v>
      </c>
      <c r="Z93" s="90">
        <f t="shared" si="49"/>
        <v>0.25065749186358793</v>
      </c>
      <c r="AA93" s="70">
        <f t="shared" si="49"/>
        <v>0.25906536118180928</v>
      </c>
      <c r="AB93" s="70">
        <f t="shared" si="49"/>
        <v>0.2455835895926641</v>
      </c>
      <c r="AC93" s="70">
        <f>(AB87-AC88)/AB87</f>
        <v>0.18910367084723093</v>
      </c>
      <c r="AD93" s="70">
        <f>(AC87-AD88)/AC87</f>
        <v>0.24090231649826244</v>
      </c>
      <c r="AE93" s="70">
        <f>(AD87-AE88)/AD87</f>
        <v>0.21068699443146588</v>
      </c>
      <c r="AF93" s="71">
        <v>0.22285031201498251</v>
      </c>
    </row>
    <row r="94" spans="1:32" s="34" customFormat="1" ht="60" customHeight="1" x14ac:dyDescent="0.45">
      <c r="A94" s="110"/>
      <c r="B94" s="17" t="s">
        <v>13</v>
      </c>
      <c r="C94" s="69">
        <v>0.95324348230141565</v>
      </c>
      <c r="D94" s="70">
        <v>0.95010215167811007</v>
      </c>
      <c r="E94" s="70">
        <v>1.0710457523676795</v>
      </c>
      <c r="F94" s="70">
        <v>0.92850784738942571</v>
      </c>
      <c r="G94" s="70">
        <v>0.98105709395644847</v>
      </c>
      <c r="H94" s="70">
        <v>0.93965480054448469</v>
      </c>
      <c r="I94" s="70">
        <v>0.98308596042188023</v>
      </c>
      <c r="J94" s="70">
        <v>1.002792421875303</v>
      </c>
      <c r="K94" s="70">
        <v>0.96722682034002561</v>
      </c>
      <c r="L94" s="70">
        <v>1.0200391938720623</v>
      </c>
      <c r="M94" s="70">
        <v>0.98499405382396832</v>
      </c>
      <c r="N94" s="71">
        <v>1.1122823954164767</v>
      </c>
      <c r="O94" s="70">
        <v>0.95611062643375877</v>
      </c>
      <c r="P94" s="70">
        <v>0.95363555868755123</v>
      </c>
      <c r="Q94" s="70">
        <v>1.0114157409009268</v>
      </c>
      <c r="R94" s="70">
        <v>0.93401172143474154</v>
      </c>
      <c r="S94" s="70">
        <v>0.9998914726661815</v>
      </c>
      <c r="T94" s="70">
        <v>0.90581801645789017</v>
      </c>
      <c r="U94" s="70">
        <v>0.98621970402377179</v>
      </c>
      <c r="V94" s="70">
        <v>0.95984351716273864</v>
      </c>
      <c r="W94" s="70">
        <v>0.94881528202795495</v>
      </c>
      <c r="X94" s="70">
        <v>1.0650294164617622</v>
      </c>
      <c r="Y94" s="70">
        <v>0.97879161322913477</v>
      </c>
      <c r="Z94" s="90">
        <v>1.0768220220272404</v>
      </c>
      <c r="AA94" s="70">
        <v>0.97440629489116592</v>
      </c>
      <c r="AB94" s="70">
        <v>0.87128710285893918</v>
      </c>
      <c r="AC94" s="70">
        <v>1.0531195391821373</v>
      </c>
      <c r="AD94" s="70">
        <v>0.92406920997587005</v>
      </c>
      <c r="AE94" s="70">
        <v>0.94051530325227561</v>
      </c>
      <c r="AF94" s="71">
        <v>0.96533095366613286</v>
      </c>
    </row>
    <row r="95" spans="1:32" s="34" customFormat="1" ht="41.25" customHeight="1" x14ac:dyDescent="0.45">
      <c r="A95" s="110"/>
      <c r="B95" s="17" t="s">
        <v>19</v>
      </c>
      <c r="C95" s="69">
        <v>0.67794491736286955</v>
      </c>
      <c r="D95" s="70">
        <v>0.70921513580884121</v>
      </c>
      <c r="E95" s="70">
        <v>0.69921906242163689</v>
      </c>
      <c r="F95" s="70">
        <v>0.65778908225646771</v>
      </c>
      <c r="G95" s="70">
        <v>0.6530059750337982</v>
      </c>
      <c r="H95" s="70">
        <v>0.67059332504990021</v>
      </c>
      <c r="I95" s="70">
        <v>0.67008292302478678</v>
      </c>
      <c r="J95" s="70">
        <v>0.71675026832819366</v>
      </c>
      <c r="K95" s="70">
        <f t="shared" ref="K95:AB95" si="50">(K94)*(1-K92)</f>
        <v>0.71065272821150205</v>
      </c>
      <c r="L95" s="70">
        <f t="shared" si="50"/>
        <v>0.74366462910080988</v>
      </c>
      <c r="M95" s="70">
        <f t="shared" si="50"/>
        <v>0.7940981122610995</v>
      </c>
      <c r="N95" s="71">
        <f t="shared" si="50"/>
        <v>0.77830676634353135</v>
      </c>
      <c r="O95" s="70">
        <f t="shared" si="50"/>
        <v>0.7411820948306429</v>
      </c>
      <c r="P95" s="70">
        <f t="shared" si="50"/>
        <v>0.72877058708424991</v>
      </c>
      <c r="Q95" s="70">
        <f t="shared" si="50"/>
        <v>0.7006379400112881</v>
      </c>
      <c r="R95" s="70">
        <f t="shared" si="50"/>
        <v>0.69792380486695194</v>
      </c>
      <c r="S95" s="70">
        <f t="shared" si="50"/>
        <v>0.68316575734303475</v>
      </c>
      <c r="T95" s="70">
        <f t="shared" si="50"/>
        <v>0.67490819732440233</v>
      </c>
      <c r="U95" s="70">
        <f t="shared" si="50"/>
        <v>0.71000225892496305</v>
      </c>
      <c r="V95" s="70">
        <f t="shared" si="50"/>
        <v>0.71033270094901424</v>
      </c>
      <c r="W95" s="70">
        <f t="shared" si="50"/>
        <v>0.75639271847388778</v>
      </c>
      <c r="X95" s="70">
        <f t="shared" si="50"/>
        <v>0.7692610980867749</v>
      </c>
      <c r="Y95" s="70">
        <f t="shared" si="50"/>
        <v>0.79991169555962527</v>
      </c>
      <c r="Z95" s="90">
        <f t="shared" si="50"/>
        <v>0.8032688532497374</v>
      </c>
      <c r="AA95" s="70">
        <f t="shared" si="50"/>
        <v>0.75816622063289962</v>
      </c>
      <c r="AB95" s="70">
        <f t="shared" si="50"/>
        <v>0.75786273500703971</v>
      </c>
      <c r="AC95" s="70">
        <f>(AC94)*(1-AC92)</f>
        <v>0.72188695946320836</v>
      </c>
      <c r="AD95" s="70">
        <f>(AD94)*(1-AD92)</f>
        <v>0.6722575833571115</v>
      </c>
      <c r="AE95" s="70">
        <f>(AE94)*(1-AE92)</f>
        <v>0.70751628777666564</v>
      </c>
      <c r="AF95" s="90">
        <v>0.73020622975141913</v>
      </c>
    </row>
    <row r="96" spans="1:32" s="34" customFormat="1" ht="41.25" customHeight="1" x14ac:dyDescent="0.45">
      <c r="A96" s="111"/>
      <c r="B96" s="17" t="s">
        <v>34</v>
      </c>
      <c r="C96" s="69">
        <v>0.94854690729395652</v>
      </c>
      <c r="D96" s="70">
        <v>0.94555535796210721</v>
      </c>
      <c r="E96" s="70">
        <v>0.99918835411461537</v>
      </c>
      <c r="F96" s="70">
        <v>1.0313327527099483</v>
      </c>
      <c r="G96" s="70">
        <v>0.99984275215616192</v>
      </c>
      <c r="H96" s="70">
        <v>0.99462821036951177</v>
      </c>
      <c r="I96" s="70">
        <v>0.99874059168441987</v>
      </c>
      <c r="J96" s="70">
        <v>1.0381778507814245</v>
      </c>
      <c r="K96" s="70">
        <f t="shared" ref="K96" si="51">+K91/J89</f>
        <v>0.97886368175047722</v>
      </c>
      <c r="L96" s="70">
        <f t="shared" ref="L96" si="52">+L91/K89</f>
        <v>0.99244564305798455</v>
      </c>
      <c r="M96" s="70">
        <f t="shared" ref="M96" si="53">+M91/L89</f>
        <v>0.9553174647885766</v>
      </c>
      <c r="N96" s="71">
        <f t="shared" ref="N96" si="54">+N91/M89</f>
        <v>1.0035942533246509</v>
      </c>
      <c r="O96" s="70">
        <f t="shared" ref="O96" si="55">+O91/N89</f>
        <v>0.98696250587751788</v>
      </c>
      <c r="P96" s="70">
        <f t="shared" ref="P96" si="56">+P91/O89</f>
        <v>0.90258184009298659</v>
      </c>
      <c r="Q96" s="70">
        <f t="shared" ref="Q96" si="57">+Q91/P89</f>
        <v>1.0313946808543015</v>
      </c>
      <c r="R96" s="70">
        <f t="shared" ref="R96" si="58">+R91/Q89</f>
        <v>0.98901774483271387</v>
      </c>
      <c r="S96" s="70">
        <f t="shared" ref="S96" si="59">+S91/R89</f>
        <v>0.99375639392054571</v>
      </c>
      <c r="T96" s="70">
        <f t="shared" ref="T96" si="60">+T91/S89</f>
        <v>1.017545312075872</v>
      </c>
      <c r="U96" s="70">
        <f t="shared" ref="U96" si="61">+U91/T89</f>
        <v>0.99953443384254537</v>
      </c>
      <c r="V96" s="70">
        <f t="shared" ref="V96" si="62">+V91/U89</f>
        <v>1.0139757546004475</v>
      </c>
      <c r="W96" s="70">
        <f t="shared" ref="W96" si="63">+W91/V89</f>
        <v>0.95438714224800225</v>
      </c>
      <c r="X96" s="70">
        <f t="shared" ref="X96" si="64">+X91/W89</f>
        <v>0.985387100176497</v>
      </c>
      <c r="Y96" s="70">
        <f t="shared" ref="Y96" si="65">+Y91/X89</f>
        <v>1.0033011191420369</v>
      </c>
      <c r="Z96" s="71">
        <f t="shared" ref="Z96" si="66">+Z91/Y89</f>
        <v>0.99148092733153248</v>
      </c>
      <c r="AA96" s="70">
        <f t="shared" ref="AA96" si="67">+AA91/Z89</f>
        <v>0.97548390939855589</v>
      </c>
      <c r="AB96" s="70">
        <f t="shared" ref="AB96" si="68">+AB91/AA89</f>
        <v>0.84160425024357777</v>
      </c>
      <c r="AC96" s="70">
        <f t="shared" ref="AC96:AE96" si="69">+AC91/AB89</f>
        <v>0.98729596485911519</v>
      </c>
      <c r="AD96" s="70">
        <f t="shared" si="69"/>
        <v>1.0137462401208788</v>
      </c>
      <c r="AE96" s="70">
        <f t="shared" si="69"/>
        <v>1.0463528540886022</v>
      </c>
      <c r="AF96" s="90">
        <v>0.98866250990308646</v>
      </c>
    </row>
    <row r="97" spans="1:32" s="34" customFormat="1" ht="60" customHeight="1" x14ac:dyDescent="0.45">
      <c r="A97" s="111"/>
      <c r="B97" s="17" t="s">
        <v>21</v>
      </c>
      <c r="C97" s="99">
        <v>0.6522211320318887</v>
      </c>
      <c r="D97" s="79">
        <v>0.66554654005376235</v>
      </c>
      <c r="E97" s="79">
        <v>0.72166905476905741</v>
      </c>
      <c r="F97" s="79">
        <v>0.74220706168223705</v>
      </c>
      <c r="G97" s="79">
        <v>0.71726438027158645</v>
      </c>
      <c r="H97" s="79">
        <v>0.69292940714538198</v>
      </c>
      <c r="I97" s="79">
        <v>0.72312143102256432</v>
      </c>
      <c r="J97" s="79">
        <v>0.73696577055907975</v>
      </c>
      <c r="K97" s="79">
        <f t="shared" ref="K97:AB97" si="70">(K96)*(1-K93)</f>
        <v>0.69833435219820084</v>
      </c>
      <c r="L97" s="79">
        <f t="shared" si="70"/>
        <v>0.71305658344874379</v>
      </c>
      <c r="M97" s="79">
        <f t="shared" si="70"/>
        <v>0.6779504307135491</v>
      </c>
      <c r="N97" s="100">
        <f t="shared" si="70"/>
        <v>0.73388221784520846</v>
      </c>
      <c r="O97" s="79">
        <f t="shared" si="70"/>
        <v>0.71144672574925283</v>
      </c>
      <c r="P97" s="79">
        <f t="shared" si="70"/>
        <v>0.66214087925911591</v>
      </c>
      <c r="Q97" s="79">
        <f t="shared" si="70"/>
        <v>0.78134707275055171</v>
      </c>
      <c r="R97" s="79">
        <f t="shared" si="70"/>
        <v>0.74139693101544668</v>
      </c>
      <c r="S97" s="79">
        <f t="shared" si="70"/>
        <v>0.73998847860533123</v>
      </c>
      <c r="T97" s="79">
        <f t="shared" si="70"/>
        <v>0.77548201903640535</v>
      </c>
      <c r="U97" s="79">
        <f t="shared" si="70"/>
        <v>0.75506690002094978</v>
      </c>
      <c r="V97" s="79">
        <f t="shared" si="70"/>
        <v>0.76729261160695938</v>
      </c>
      <c r="W97" s="79">
        <f t="shared" si="70"/>
        <v>0.70642075401804938</v>
      </c>
      <c r="X97" s="79">
        <f t="shared" si="70"/>
        <v>0.73757404852837805</v>
      </c>
      <c r="Y97" s="79">
        <f t="shared" si="70"/>
        <v>0.74966735658916583</v>
      </c>
      <c r="Z97" s="71">
        <f t="shared" si="70"/>
        <v>0.74295880485602617</v>
      </c>
      <c r="AA97" s="79">
        <f t="shared" si="70"/>
        <v>0.72276981808317575</v>
      </c>
      <c r="AB97" s="79">
        <f t="shared" si="70"/>
        <v>0.63492005745231717</v>
      </c>
      <c r="AC97" s="79">
        <f t="shared" ref="AC97:AD97" si="71">(AC96)*(1-AC93)</f>
        <v>0.80059467369159787</v>
      </c>
      <c r="AD97" s="79">
        <f t="shared" si="71"/>
        <v>0.76953242253435528</v>
      </c>
      <c r="AE97" s="79">
        <f t="shared" ref="AE97" si="72">(AE96)*(1-AE93)</f>
        <v>0.82589991614588842</v>
      </c>
      <c r="AF97" s="100">
        <v>0.76833876109366794</v>
      </c>
    </row>
    <row r="98" spans="1:32" s="34" customFormat="1" ht="75" customHeight="1" x14ac:dyDescent="0.45">
      <c r="A98" s="52"/>
      <c r="B98" s="17" t="s">
        <v>29</v>
      </c>
      <c r="C98" s="64">
        <v>4.3999985298327928</v>
      </c>
      <c r="D98" s="65">
        <v>4.6423544159722123</v>
      </c>
      <c r="E98" s="65">
        <v>4.5170259090138298</v>
      </c>
      <c r="F98" s="65">
        <v>4.8401185556913457</v>
      </c>
      <c r="G98" s="65">
        <v>4.7981374695820014</v>
      </c>
      <c r="H98" s="65">
        <v>5.2953941608000195</v>
      </c>
      <c r="I98" s="65">
        <v>5.4438240040473831</v>
      </c>
      <c r="J98" s="65">
        <v>5.1682810986355108</v>
      </c>
      <c r="K98" s="65">
        <f t="shared" ref="K98:AB98" si="73">+K99/K87</f>
        <v>5.2708344025121043</v>
      </c>
      <c r="L98" s="65">
        <f t="shared" si="73"/>
        <v>5.2635372015507853</v>
      </c>
      <c r="M98" s="65">
        <f t="shared" si="73"/>
        <v>5.6388464284924522</v>
      </c>
      <c r="N98" s="66">
        <f t="shared" si="73"/>
        <v>5.2953776215143815</v>
      </c>
      <c r="O98" s="65">
        <f t="shared" si="73"/>
        <v>6.019163333525146</v>
      </c>
      <c r="P98" s="65">
        <f t="shared" si="73"/>
        <v>6.2996566234671354</v>
      </c>
      <c r="Q98" s="65">
        <f t="shared" si="73"/>
        <v>5.9409841924998341</v>
      </c>
      <c r="R98" s="65">
        <f t="shared" si="73"/>
        <v>5.756848333656662</v>
      </c>
      <c r="S98" s="65">
        <f t="shared" si="73"/>
        <v>5.6654873960072853</v>
      </c>
      <c r="T98" s="65">
        <f t="shared" si="73"/>
        <v>5.7235130932845655</v>
      </c>
      <c r="U98" s="65">
        <f t="shared" si="73"/>
        <v>5.591702513554039</v>
      </c>
      <c r="V98" s="65">
        <f t="shared" si="73"/>
        <v>5.5796006725089535</v>
      </c>
      <c r="W98" s="65">
        <f t="shared" si="73"/>
        <v>5.6528519021963506</v>
      </c>
      <c r="X98" s="65">
        <f t="shared" si="73"/>
        <v>5.7402339296830824</v>
      </c>
      <c r="Y98" s="65">
        <f t="shared" si="73"/>
        <v>5.9176660270394112</v>
      </c>
      <c r="Z98" s="78">
        <f t="shared" si="73"/>
        <v>6.0656834740337588</v>
      </c>
      <c r="AA98" s="65">
        <f t="shared" si="73"/>
        <v>6.0269028530814639</v>
      </c>
      <c r="AB98" s="65">
        <f t="shared" si="73"/>
        <v>6.0796553465342118</v>
      </c>
      <c r="AC98" s="65">
        <f>+AC99/AC87</f>
        <v>6.4054115429892695</v>
      </c>
      <c r="AD98" s="65">
        <f>+AD99/AD87</f>
        <v>6.2543606553800286</v>
      </c>
      <c r="AE98" s="65">
        <f>+AE99/AE87</f>
        <v>6.5438973506765157</v>
      </c>
      <c r="AF98" s="78">
        <v>6.9660551690062062</v>
      </c>
    </row>
    <row r="99" spans="1:32" s="34" customFormat="1" ht="60" customHeight="1" thickBot="1" x14ac:dyDescent="0.5">
      <c r="A99" s="52"/>
      <c r="B99" s="22" t="s">
        <v>31</v>
      </c>
      <c r="C99" s="101">
        <v>1382.8746535414436</v>
      </c>
      <c r="D99" s="102">
        <v>1375.7906530413766</v>
      </c>
      <c r="E99" s="102">
        <v>1480.99</v>
      </c>
      <c r="F99" s="102">
        <v>1612.0582614029058</v>
      </c>
      <c r="G99" s="102">
        <v>1722.3527759390367</v>
      </c>
      <c r="H99" s="102">
        <v>1855.6029120021058</v>
      </c>
      <c r="I99" s="102">
        <v>2024.0495486475809</v>
      </c>
      <c r="J99" s="103">
        <v>1908.4550130947441</v>
      </c>
      <c r="K99" s="103">
        <v>1889.8497004590974</v>
      </c>
      <c r="L99" s="103">
        <v>1859.87</v>
      </c>
      <c r="M99" s="103">
        <v>1753.9</v>
      </c>
      <c r="N99" s="104">
        <v>1721.25</v>
      </c>
      <c r="O99" s="103">
        <v>1819.3158461832854</v>
      </c>
      <c r="P99" s="103">
        <v>1827.8656094027581</v>
      </c>
      <c r="Q99" s="103">
        <v>1885.1284175181922</v>
      </c>
      <c r="R99" s="103">
        <v>1832.5606065307416</v>
      </c>
      <c r="S99" s="103">
        <v>1965.543379147035</v>
      </c>
      <c r="T99" s="103">
        <v>2031.0577026386557</v>
      </c>
      <c r="U99" s="103">
        <v>2082.1176067739448</v>
      </c>
      <c r="V99" s="103">
        <v>2124.4004740776932</v>
      </c>
      <c r="W99" s="103">
        <v>1998.361624443098</v>
      </c>
      <c r="X99" s="103">
        <v>2102.9195226164734</v>
      </c>
      <c r="Y99" s="103">
        <v>1982.1157356149565</v>
      </c>
      <c r="Z99" s="104">
        <v>2040.8997499112077</v>
      </c>
      <c r="AA99" s="103">
        <v>1931.0417720679573</v>
      </c>
      <c r="AB99" s="103">
        <v>1689.5003914474105</v>
      </c>
      <c r="AC99" s="103">
        <v>2105.7178725009999</v>
      </c>
      <c r="AD99" s="103">
        <v>2145.3715751169552</v>
      </c>
      <c r="AE99" s="103">
        <v>2355.2377971509941</v>
      </c>
      <c r="AF99" s="104">
        <v>2575.85</v>
      </c>
    </row>
    <row r="100" spans="1:32" s="34" customFormat="1" ht="18.75" customHeight="1" thickBot="1" x14ac:dyDescent="0.5">
      <c r="A100" s="46"/>
      <c r="B100" s="19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6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6"/>
      <c r="AA100" s="35"/>
      <c r="AB100" s="35"/>
      <c r="AC100" s="35"/>
      <c r="AD100" s="35"/>
      <c r="AE100" s="35"/>
      <c r="AF100" s="36"/>
    </row>
    <row r="101" spans="1:32" s="34" customFormat="1" ht="21.75" customHeight="1" x14ac:dyDescent="0.45">
      <c r="A101" s="37"/>
      <c r="B101" s="38" t="s">
        <v>44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</row>
    <row r="102" spans="1:32" s="34" customFormat="1" ht="12.75" customHeight="1" x14ac:dyDescent="0.45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</row>
    <row r="103" spans="1:32" s="34" customFormat="1" ht="12.75" customHeight="1" x14ac:dyDescent="0.45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</row>
    <row r="104" spans="1:32" s="34" customFormat="1" ht="12.75" customHeight="1" x14ac:dyDescent="0.45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</row>
    <row r="105" spans="1:32" s="34" customFormat="1" ht="12.75" customHeight="1" x14ac:dyDescent="0.45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:32" s="34" customFormat="1" ht="12.75" customHeight="1" x14ac:dyDescent="0.45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</row>
    <row r="107" spans="1:32" s="34" customFormat="1" ht="41.25" customHeight="1" x14ac:dyDescent="0.45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1:32" s="34" customFormat="1" ht="54.75" customHeight="1" x14ac:dyDescent="0.45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1:32" s="34" customFormat="1" ht="54.75" customHeight="1" x14ac:dyDescent="0.45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</row>
    <row r="110" spans="1:32" s="34" customFormat="1" ht="54.75" customHeight="1" x14ac:dyDescent="0.45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</row>
    <row r="111" spans="1:32" s="34" customFormat="1" ht="54.75" customHeight="1" x14ac:dyDescent="0.45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</row>
    <row r="112" spans="1:32" s="34" customFormat="1" ht="54.75" customHeight="1" x14ac:dyDescent="0.45">
      <c r="A112" s="43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</row>
    <row r="113" spans="1:32" s="34" customFormat="1" ht="54.75" customHeight="1" x14ac:dyDescent="0.45">
      <c r="A113" s="43"/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</row>
    <row r="114" spans="1:32" s="34" customFormat="1" ht="54.75" customHeight="1" x14ac:dyDescent="0.45">
      <c r="A114" s="43"/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</row>
    <row r="115" spans="1:32" s="34" customFormat="1" ht="54.75" customHeight="1" x14ac:dyDescent="0.45">
      <c r="A115" s="43"/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</row>
    <row r="116" spans="1:32" s="34" customFormat="1" ht="28.5" x14ac:dyDescent="0.45">
      <c r="A116" s="43"/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</row>
    <row r="117" spans="1:32" s="34" customFormat="1" ht="28.5" x14ac:dyDescent="0.45">
      <c r="A117" s="43"/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</row>
    <row r="118" spans="1:32" s="34" customFormat="1" ht="28.5" x14ac:dyDescent="0.45">
      <c r="A118" s="43"/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</row>
    <row r="119" spans="1:32" s="34" customFormat="1" ht="28.5" x14ac:dyDescent="0.45">
      <c r="A119" s="43"/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</row>
    <row r="120" spans="1:32" s="34" customFormat="1" ht="28.5" x14ac:dyDescent="0.45">
      <c r="A120" s="43"/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</row>
    <row r="121" spans="1:32" s="34" customFormat="1" ht="28.5" x14ac:dyDescent="0.45">
      <c r="A121" s="43"/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</row>
    <row r="122" spans="1:32" s="34" customFormat="1" ht="28.5" x14ac:dyDescent="0.45">
      <c r="A122" s="43"/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</row>
    <row r="123" spans="1:32" s="34" customFormat="1" ht="28.5" x14ac:dyDescent="0.45">
      <c r="A123" s="43"/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</row>
    <row r="124" spans="1:32" s="34" customFormat="1" ht="28.5" x14ac:dyDescent="0.45">
      <c r="A124" s="43"/>
      <c r="B124" s="44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</row>
    <row r="125" spans="1:32" s="34" customFormat="1" ht="28.5" x14ac:dyDescent="0.45">
      <c r="A125" s="43"/>
      <c r="B125" s="44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</row>
    <row r="126" spans="1:32" s="34" customFormat="1" ht="28.5" x14ac:dyDescent="0.45">
      <c r="A126" s="43"/>
      <c r="B126" s="44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</row>
    <row r="127" spans="1:32" s="34" customFormat="1" ht="28.5" x14ac:dyDescent="0.45">
      <c r="A127" s="43"/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</row>
    <row r="128" spans="1:32" s="34" customFormat="1" ht="28.5" x14ac:dyDescent="0.45">
      <c r="A128" s="43"/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</row>
    <row r="129" spans="1:32" s="34" customFormat="1" ht="28.5" x14ac:dyDescent="0.45">
      <c r="A129" s="43"/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</row>
    <row r="130" spans="1:32" s="34" customFormat="1" ht="28.5" x14ac:dyDescent="0.45">
      <c r="A130" s="43"/>
      <c r="B130" s="44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</row>
    <row r="131" spans="1:32" s="34" customFormat="1" ht="28.5" x14ac:dyDescent="0.45">
      <c r="A131" s="43"/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</row>
    <row r="132" spans="1:32" s="34" customFormat="1" ht="28.5" x14ac:dyDescent="0.45">
      <c r="A132" s="43"/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</row>
    <row r="133" spans="1:32" s="34" customFormat="1" ht="28.5" x14ac:dyDescent="0.45">
      <c r="A133" s="43"/>
      <c r="B133" s="44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</row>
    <row r="134" spans="1:32" s="34" customFormat="1" ht="28.5" x14ac:dyDescent="0.45">
      <c r="A134" s="43"/>
      <c r="B134" s="44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</row>
    <row r="135" spans="1:32" s="34" customFormat="1" ht="28.5" x14ac:dyDescent="0.45">
      <c r="A135" s="43"/>
      <c r="B135" s="44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</row>
    <row r="136" spans="1:32" s="34" customFormat="1" ht="28.5" x14ac:dyDescent="0.45">
      <c r="A136" s="43"/>
      <c r="B136" s="44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</row>
    <row r="137" spans="1:32" s="34" customFormat="1" ht="28.5" x14ac:dyDescent="0.45">
      <c r="A137" s="43"/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</row>
    <row r="138" spans="1:32" s="34" customFormat="1" ht="28.5" x14ac:dyDescent="0.45">
      <c r="A138" s="43"/>
      <c r="B138" s="44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</row>
    <row r="139" spans="1:32" s="34" customFormat="1" ht="28.5" x14ac:dyDescent="0.45">
      <c r="A139" s="43"/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</row>
    <row r="140" spans="1:32" s="34" customFormat="1" ht="28.5" x14ac:dyDescent="0.45">
      <c r="A140" s="43"/>
      <c r="B140" s="44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</row>
    <row r="141" spans="1:32" s="34" customFormat="1" ht="28.5" x14ac:dyDescent="0.45">
      <c r="A141" s="43"/>
      <c r="B141" s="44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</row>
    <row r="142" spans="1:32" s="34" customFormat="1" ht="28.5" x14ac:dyDescent="0.45">
      <c r="A142" s="43"/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</row>
    <row r="143" spans="1:32" s="34" customFormat="1" ht="28.5" x14ac:dyDescent="0.45">
      <c r="A143" s="43"/>
      <c r="B143" s="44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</row>
    <row r="144" spans="1:32" s="34" customFormat="1" ht="28.5" x14ac:dyDescent="0.45">
      <c r="A144" s="43"/>
      <c r="B144" s="44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</row>
    <row r="145" spans="1:32" s="34" customFormat="1" ht="28.5" x14ac:dyDescent="0.45">
      <c r="A145" s="43"/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</row>
    <row r="146" spans="1:32" s="34" customFormat="1" ht="28.5" x14ac:dyDescent="0.45">
      <c r="A146" s="43"/>
      <c r="B146" s="44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</row>
    <row r="147" spans="1:32" s="34" customFormat="1" ht="28.5" x14ac:dyDescent="0.45">
      <c r="A147" s="43"/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</row>
    <row r="148" spans="1:32" s="34" customFormat="1" ht="28.5" x14ac:dyDescent="0.45">
      <c r="A148" s="43"/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</row>
    <row r="149" spans="1:32" s="34" customFormat="1" ht="28.5" x14ac:dyDescent="0.45">
      <c r="A149" s="43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</row>
    <row r="150" spans="1:32" s="34" customFormat="1" ht="28.5" x14ac:dyDescent="0.45">
      <c r="A150" s="43"/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</row>
    <row r="151" spans="1:32" s="34" customFormat="1" ht="28.5" x14ac:dyDescent="0.45">
      <c r="A151" s="43"/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</row>
    <row r="152" spans="1:32" s="34" customFormat="1" ht="28.5" x14ac:dyDescent="0.45">
      <c r="A152" s="43"/>
      <c r="B152" s="44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</row>
    <row r="153" spans="1:32" s="34" customFormat="1" ht="28.5" x14ac:dyDescent="0.45">
      <c r="A153" s="43"/>
      <c r="B153" s="44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</row>
    <row r="154" spans="1:32" s="34" customFormat="1" ht="28.5" x14ac:dyDescent="0.45">
      <c r="A154" s="43"/>
      <c r="B154" s="44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</row>
    <row r="155" spans="1:32" s="34" customFormat="1" ht="28.5" x14ac:dyDescent="0.45">
      <c r="A155" s="43"/>
      <c r="B155" s="44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</row>
    <row r="156" spans="1:32" s="34" customFormat="1" ht="28.5" x14ac:dyDescent="0.45">
      <c r="A156" s="43"/>
      <c r="B156" s="44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</row>
    <row r="157" spans="1:32" s="34" customFormat="1" ht="28.5" x14ac:dyDescent="0.45">
      <c r="A157" s="43"/>
      <c r="B157" s="44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</row>
    <row r="158" spans="1:32" s="34" customFormat="1" ht="28.5" x14ac:dyDescent="0.45">
      <c r="A158" s="43"/>
      <c r="B158" s="44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</row>
    <row r="159" spans="1:32" s="34" customFormat="1" ht="28.5" x14ac:dyDescent="0.45">
      <c r="A159" s="43"/>
      <c r="B159" s="44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</row>
    <row r="160" spans="1:32" s="34" customFormat="1" ht="28.5" x14ac:dyDescent="0.45">
      <c r="A160" s="43"/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</row>
    <row r="161" spans="1:32" s="34" customFormat="1" ht="28.5" x14ac:dyDescent="0.45">
      <c r="A161" s="43"/>
      <c r="B161" s="44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</row>
    <row r="162" spans="1:32" s="34" customFormat="1" ht="28.5" x14ac:dyDescent="0.45">
      <c r="A162" s="43"/>
      <c r="B162" s="44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</row>
    <row r="163" spans="1:32" s="34" customFormat="1" ht="28.5" x14ac:dyDescent="0.45">
      <c r="A163" s="43"/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</row>
    <row r="164" spans="1:32" s="34" customFormat="1" ht="28.5" x14ac:dyDescent="0.45">
      <c r="A164" s="43"/>
      <c r="B164" s="44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</row>
    <row r="165" spans="1:32" s="34" customFormat="1" ht="28.5" x14ac:dyDescent="0.45">
      <c r="A165" s="43"/>
      <c r="B165" s="44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</row>
    <row r="166" spans="1:32" s="34" customFormat="1" ht="28.5" x14ac:dyDescent="0.45">
      <c r="A166" s="43"/>
      <c r="B166" s="44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</row>
    <row r="167" spans="1:32" s="34" customFormat="1" ht="28.5" x14ac:dyDescent="0.45">
      <c r="A167" s="43"/>
      <c r="B167" s="44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</row>
    <row r="168" spans="1:32" s="34" customFormat="1" ht="28.5" x14ac:dyDescent="0.45">
      <c r="A168" s="43"/>
      <c r="B168" s="44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</row>
    <row r="169" spans="1:32" s="34" customFormat="1" ht="28.5" x14ac:dyDescent="0.45">
      <c r="A169" s="43"/>
      <c r="B169" s="44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</row>
    <row r="170" spans="1:32" s="34" customFormat="1" ht="28.5" x14ac:dyDescent="0.45">
      <c r="A170" s="43"/>
      <c r="B170" s="44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</row>
    <row r="171" spans="1:32" s="34" customFormat="1" ht="28.5" x14ac:dyDescent="0.45">
      <c r="A171" s="43"/>
      <c r="B171" s="44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</row>
    <row r="172" spans="1:32" s="34" customFormat="1" ht="28.5" x14ac:dyDescent="0.45">
      <c r="A172" s="43"/>
      <c r="B172" s="44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</row>
    <row r="173" spans="1:32" s="34" customFormat="1" ht="28.5" x14ac:dyDescent="0.45">
      <c r="A173" s="43"/>
      <c r="B173" s="44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</row>
    <row r="174" spans="1:32" s="34" customFormat="1" ht="28.5" x14ac:dyDescent="0.45">
      <c r="A174" s="43"/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</row>
    <row r="175" spans="1:32" s="34" customFormat="1" ht="28.5" x14ac:dyDescent="0.45">
      <c r="A175" s="43"/>
      <c r="B175" s="44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</row>
    <row r="176" spans="1:32" ht="21" x14ac:dyDescent="0.35">
      <c r="C176" s="8"/>
    </row>
    <row r="177" spans="3:3" ht="21" x14ac:dyDescent="0.35">
      <c r="C177" s="8"/>
    </row>
    <row r="178" spans="3:3" ht="21" x14ac:dyDescent="0.35">
      <c r="C178" s="8"/>
    </row>
    <row r="179" spans="3:3" ht="21" x14ac:dyDescent="0.35">
      <c r="C179" s="8"/>
    </row>
    <row r="180" spans="3:3" ht="21" x14ac:dyDescent="0.35">
      <c r="C180" s="8"/>
    </row>
    <row r="181" spans="3:3" ht="21" x14ac:dyDescent="0.35">
      <c r="C181" s="8"/>
    </row>
    <row r="182" spans="3:3" ht="21" x14ac:dyDescent="0.35">
      <c r="C182" s="8"/>
    </row>
    <row r="183" spans="3:3" ht="21" x14ac:dyDescent="0.35">
      <c r="C183" s="8"/>
    </row>
    <row r="184" spans="3:3" ht="21" x14ac:dyDescent="0.35">
      <c r="C184" s="8"/>
    </row>
    <row r="185" spans="3:3" ht="21" x14ac:dyDescent="0.35">
      <c r="C185" s="8"/>
    </row>
    <row r="186" spans="3:3" ht="21" x14ac:dyDescent="0.35">
      <c r="C186" s="8"/>
    </row>
    <row r="187" spans="3:3" ht="21" x14ac:dyDescent="0.35">
      <c r="C187" s="8"/>
    </row>
    <row r="188" spans="3:3" ht="21" x14ac:dyDescent="0.35">
      <c r="C188" s="8"/>
    </row>
    <row r="189" spans="3:3" ht="21" x14ac:dyDescent="0.35">
      <c r="C189" s="8"/>
    </row>
    <row r="190" spans="3:3" ht="21" x14ac:dyDescent="0.35">
      <c r="C190" s="8"/>
    </row>
    <row r="191" spans="3:3" ht="21" x14ac:dyDescent="0.35">
      <c r="C191" s="8"/>
    </row>
    <row r="192" spans="3:3" ht="21" x14ac:dyDescent="0.35">
      <c r="C192" s="8"/>
    </row>
    <row r="193" spans="3:3" ht="21" x14ac:dyDescent="0.35">
      <c r="C193" s="8"/>
    </row>
    <row r="194" spans="3:3" ht="21" x14ac:dyDescent="0.35">
      <c r="C194" s="8"/>
    </row>
    <row r="195" spans="3:3" ht="21" x14ac:dyDescent="0.35">
      <c r="C195" s="8"/>
    </row>
    <row r="196" spans="3:3" ht="21" x14ac:dyDescent="0.35">
      <c r="C196" s="8"/>
    </row>
    <row r="197" spans="3:3" ht="21" x14ac:dyDescent="0.35">
      <c r="C197" s="8"/>
    </row>
    <row r="198" spans="3:3" ht="21" x14ac:dyDescent="0.35">
      <c r="C198" s="8"/>
    </row>
    <row r="199" spans="3:3" ht="21" x14ac:dyDescent="0.35">
      <c r="C199" s="8"/>
    </row>
    <row r="200" spans="3:3" ht="21" x14ac:dyDescent="0.35">
      <c r="C200" s="8"/>
    </row>
    <row r="201" spans="3:3" ht="21" x14ac:dyDescent="0.35">
      <c r="C201" s="8"/>
    </row>
    <row r="202" spans="3:3" ht="21" x14ac:dyDescent="0.35">
      <c r="C202" s="8"/>
    </row>
    <row r="203" spans="3:3" ht="21" x14ac:dyDescent="0.35">
      <c r="C203" s="8"/>
    </row>
    <row r="204" spans="3:3" ht="21" x14ac:dyDescent="0.35">
      <c r="C204" s="8"/>
    </row>
    <row r="205" spans="3:3" ht="21" x14ac:dyDescent="0.35">
      <c r="C205" s="8"/>
    </row>
    <row r="206" spans="3:3" ht="21" x14ac:dyDescent="0.35">
      <c r="C206" s="8"/>
    </row>
    <row r="207" spans="3:3" ht="21" x14ac:dyDescent="0.35">
      <c r="C207" s="8"/>
    </row>
    <row r="208" spans="3:3" ht="21" x14ac:dyDescent="0.35">
      <c r="C208" s="8"/>
    </row>
    <row r="209" spans="3:3" ht="21" x14ac:dyDescent="0.35">
      <c r="C209" s="8"/>
    </row>
    <row r="210" spans="3:3" ht="21" x14ac:dyDescent="0.35">
      <c r="C210" s="8"/>
    </row>
    <row r="211" spans="3:3" ht="21" x14ac:dyDescent="0.35">
      <c r="C211" s="8"/>
    </row>
    <row r="212" spans="3:3" ht="21" x14ac:dyDescent="0.35">
      <c r="C212" s="8"/>
    </row>
    <row r="213" spans="3:3" ht="21" x14ac:dyDescent="0.35">
      <c r="C213" s="8"/>
    </row>
    <row r="214" spans="3:3" ht="21" x14ac:dyDescent="0.35">
      <c r="C214" s="8"/>
    </row>
    <row r="215" spans="3:3" ht="21" x14ac:dyDescent="0.35">
      <c r="C215" s="8"/>
    </row>
    <row r="216" spans="3:3" ht="21" x14ac:dyDescent="0.35">
      <c r="C216" s="8"/>
    </row>
    <row r="217" spans="3:3" ht="21" x14ac:dyDescent="0.35">
      <c r="C217" s="8"/>
    </row>
    <row r="218" spans="3:3" ht="21" x14ac:dyDescent="0.35">
      <c r="C218" s="8"/>
    </row>
    <row r="219" spans="3:3" ht="21" x14ac:dyDescent="0.35">
      <c r="C219" s="8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22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" workbookViewId="0">
      <selection activeCell="O11" sqref="O11"/>
    </sheetView>
  </sheetViews>
  <sheetFormatPr baseColWidth="10" defaultRowHeight="15" x14ac:dyDescent="0.25"/>
  <cols>
    <col min="1" max="1" width="15.5703125" style="28" bestFit="1" customWidth="1"/>
    <col min="2" max="3" width="15.5703125" style="28" customWidth="1"/>
    <col min="4" max="6" width="11.42578125" style="28"/>
    <col min="7" max="7" width="12" style="28" customWidth="1"/>
    <col min="8" max="8" width="14.85546875" style="28" bestFit="1" customWidth="1"/>
    <col min="9" max="9" width="13.85546875" style="28" bestFit="1" customWidth="1"/>
    <col min="10" max="10" width="13.5703125" style="28" bestFit="1" customWidth="1"/>
    <col min="11" max="11" width="14.140625" style="28" customWidth="1"/>
    <col min="12" max="16384" width="11.42578125" style="28"/>
  </cols>
  <sheetData>
    <row r="7" spans="1:15" x14ac:dyDescent="0.25">
      <c r="K7" s="27"/>
      <c r="L7" s="27"/>
    </row>
    <row r="8" spans="1:15" x14ac:dyDescent="0.25">
      <c r="B8" s="29">
        <v>42675</v>
      </c>
      <c r="C8" s="29">
        <v>42705</v>
      </c>
      <c r="D8" s="29">
        <v>42736</v>
      </c>
      <c r="E8" s="29">
        <v>42767</v>
      </c>
      <c r="F8" s="29">
        <v>42795</v>
      </c>
      <c r="G8" s="29">
        <v>42826</v>
      </c>
      <c r="H8" s="29">
        <v>42856</v>
      </c>
      <c r="I8" s="29">
        <v>42887</v>
      </c>
      <c r="J8" s="29">
        <v>42917</v>
      </c>
      <c r="K8" s="29">
        <v>42948</v>
      </c>
      <c r="L8" s="29">
        <v>42979</v>
      </c>
      <c r="M8" s="29">
        <v>43009</v>
      </c>
      <c r="N8" s="29">
        <v>43040</v>
      </c>
      <c r="O8" s="29">
        <v>43070</v>
      </c>
    </row>
    <row r="9" spans="1:15" x14ac:dyDescent="0.25">
      <c r="A9" s="28" t="s">
        <v>39</v>
      </c>
      <c r="B9" s="30">
        <v>311.03878577273701</v>
      </c>
      <c r="C9" s="28">
        <v>325.36</v>
      </c>
      <c r="D9" s="27">
        <v>302.25394277999902</v>
      </c>
      <c r="E9" s="27">
        <v>290.15321355999998</v>
      </c>
      <c r="F9" s="27">
        <v>317.30911283984904</v>
      </c>
      <c r="G9" s="27">
        <v>318.32705897599999</v>
      </c>
      <c r="H9" s="27">
        <v>346.93279548000004</v>
      </c>
      <c r="I9" s="27">
        <v>354.86207051300005</v>
      </c>
      <c r="J9" s="27">
        <v>372.35843649999998</v>
      </c>
      <c r="K9" s="27">
        <v>380.74418388999902</v>
      </c>
      <c r="L9" s="33">
        <f>+'Junio-2018'!W87</f>
        <v>353.51388272999998</v>
      </c>
      <c r="M9" s="33">
        <f>+'Junio-2018'!X87</f>
        <v>366.34735594000006</v>
      </c>
      <c r="N9" s="33">
        <f>+'Junio-2018'!Y87</f>
        <v>334.94890156999998</v>
      </c>
      <c r="O9" s="33">
        <f>+'Junio-2018'!Z87</f>
        <v>336.46657604999996</v>
      </c>
    </row>
    <row r="10" spans="1:15" x14ac:dyDescent="0.25">
      <c r="A10" s="28" t="s">
        <v>40</v>
      </c>
      <c r="B10" s="28">
        <v>250.758184</v>
      </c>
      <c r="C10" s="28">
        <v>227.44833399999999</v>
      </c>
      <c r="D10" s="30">
        <v>234.30887999999996</v>
      </c>
      <c r="E10" s="30">
        <v>221.735783</v>
      </c>
      <c r="F10" s="30">
        <v>219.80951400000001</v>
      </c>
      <c r="G10" s="30">
        <v>237.86428799999999</v>
      </c>
      <c r="H10" s="30">
        <v>237.038331</v>
      </c>
      <c r="I10" s="30">
        <v>264.40114399999999</v>
      </c>
      <c r="J10" s="30">
        <v>268.06940699999996</v>
      </c>
      <c r="K10" s="30">
        <v>281.76992999999999</v>
      </c>
      <c r="L10" s="33">
        <v>281.82021500000002</v>
      </c>
      <c r="M10" s="105">
        <f>+'Junio-2018'!X88</f>
        <v>264.609376</v>
      </c>
      <c r="N10" s="105">
        <f>+'Junio-2018'!Y88</f>
        <v>273.73502200000001</v>
      </c>
      <c r="O10" s="105">
        <f>+'Junio-2018'!Z88</f>
        <v>250.99144999999999</v>
      </c>
    </row>
    <row r="11" spans="1:15" x14ac:dyDescent="0.25">
      <c r="A11" s="28" t="s">
        <v>41</v>
      </c>
      <c r="D11" s="30">
        <v>223.027512</v>
      </c>
      <c r="E11" s="30">
        <v>218.219773</v>
      </c>
      <c r="F11" s="30">
        <v>230.287655</v>
      </c>
      <c r="G11" s="30">
        <v>216.26522199999999</v>
      </c>
      <c r="H11" s="30">
        <v>236.436207</v>
      </c>
      <c r="I11" s="30">
        <v>239.49931980727698</v>
      </c>
      <c r="J11" s="30">
        <v>260.36488300000002</v>
      </c>
      <c r="K11" s="30">
        <v>275.296223</v>
      </c>
      <c r="L11" s="33">
        <v>267.50371000000001</v>
      </c>
      <c r="M11" s="33">
        <v>288.21183400000001</v>
      </c>
      <c r="N11" s="33">
        <v>267.50197199999997</v>
      </c>
      <c r="O11" s="33">
        <v>266.28085900000002</v>
      </c>
    </row>
    <row r="12" spans="1:15" x14ac:dyDescent="0.25">
      <c r="A12" s="28" t="s">
        <v>42</v>
      </c>
      <c r="D12" s="31">
        <f>+D11/D9</f>
        <v>0.73788123307405318</v>
      </c>
      <c r="E12" s="31">
        <f t="shared" ref="E12:M12" si="0">+E11/E9</f>
        <v>0.75208463253802615</v>
      </c>
      <c r="F12" s="31">
        <f t="shared" si="0"/>
        <v>0.72575178487303593</v>
      </c>
      <c r="G12" s="31">
        <f t="shared" si="0"/>
        <v>0.67938058013568092</v>
      </c>
      <c r="H12" s="31">
        <f t="shared" si="0"/>
        <v>0.68150434343596111</v>
      </c>
      <c r="I12" s="31">
        <f t="shared" si="0"/>
        <v>0.6749081959112988</v>
      </c>
      <c r="J12" s="31">
        <f t="shared" si="0"/>
        <v>0.69923186230802648</v>
      </c>
      <c r="K12" s="31">
        <f t="shared" si="0"/>
        <v>0.72304774346739842</v>
      </c>
      <c r="L12" s="31">
        <f t="shared" si="0"/>
        <v>0.75669930678311959</v>
      </c>
      <c r="M12" s="31">
        <f t="shared" si="0"/>
        <v>0.78671738536364111</v>
      </c>
      <c r="N12" s="31">
        <f t="shared" ref="N12:O12" si="1">+N11/N9</f>
        <v>0.79863516717368765</v>
      </c>
      <c r="O12" s="31">
        <f t="shared" si="1"/>
        <v>0.79140359831887097</v>
      </c>
    </row>
    <row r="13" spans="1:15" x14ac:dyDescent="0.25">
      <c r="A13" s="28" t="s">
        <v>43</v>
      </c>
      <c r="E13" s="31"/>
      <c r="F13" s="31">
        <f>+F11/D9</f>
        <v>0.76190124397357828</v>
      </c>
      <c r="G13" s="31">
        <f t="shared" ref="G13:M13" si="2">+G11/E9</f>
        <v>0.74534836042847796</v>
      </c>
      <c r="H13" s="31">
        <f t="shared" si="2"/>
        <v>0.74512895291265435</v>
      </c>
      <c r="I13" s="31">
        <f t="shared" si="2"/>
        <v>0.75236871341601474</v>
      </c>
      <c r="J13" s="31">
        <f t="shared" si="2"/>
        <v>0.75047642192422692</v>
      </c>
      <c r="K13" s="31">
        <f>+K11/I9</f>
        <v>0.77578373648675081</v>
      </c>
      <c r="L13" s="31">
        <f>+L11/J9</f>
        <v>0.71840378457492005</v>
      </c>
      <c r="M13" s="31">
        <f t="shared" si="2"/>
        <v>0.75696976131161975</v>
      </c>
      <c r="N13" s="31">
        <f>+N11/L9</f>
        <v>0.75669439042739794</v>
      </c>
      <c r="O13" s="31">
        <f>+O11/M9</f>
        <v>0.72685350305520202</v>
      </c>
    </row>
    <row r="34" spans="3:5" ht="21" x14ac:dyDescent="0.35">
      <c r="C34" s="32">
        <v>0.2918</v>
      </c>
      <c r="D34" s="32">
        <v>0.23069999999999999</v>
      </c>
      <c r="E34" s="32">
        <v>0.22989999999999999</v>
      </c>
    </row>
    <row r="35" spans="3:5" x14ac:dyDescent="0.25">
      <c r="C35" s="28">
        <v>45.163200000000003</v>
      </c>
      <c r="D35" s="28">
        <v>46.028199999999998</v>
      </c>
      <c r="E35" s="28">
        <v>47.6096</v>
      </c>
    </row>
    <row r="36" spans="3:5" x14ac:dyDescent="0.25">
      <c r="C36" s="30">
        <f>+C35*C34</f>
        <v>13.17862176</v>
      </c>
      <c r="D36" s="30">
        <f t="shared" ref="D36:E36" si="3">+D35*D34</f>
        <v>10.618705739999999</v>
      </c>
      <c r="E36" s="30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Junio-2018</vt:lpstr>
      <vt:lpstr>Energia</vt:lpstr>
      <vt:lpstr>'Junio-2018'!Área_de_impresión</vt:lpstr>
      <vt:lpstr>'Junio-2018'!Títulos_a_imprimir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Luis Manuel Almonte</cp:lastModifiedBy>
  <cp:lastPrinted>2018-04-03T21:00:48Z</cp:lastPrinted>
  <dcterms:created xsi:type="dcterms:W3CDTF">2008-08-04T20:22:32Z</dcterms:created>
  <dcterms:modified xsi:type="dcterms:W3CDTF">2018-07-04T19:38:40Z</dcterms:modified>
</cp:coreProperties>
</file>