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Drodriguezb\Desktop\PI 2017\Oficina de Libre acceso a la informacion\2017\01Enero\"/>
    </mc:Choice>
  </mc:AlternateContent>
  <bookViews>
    <workbookView xWindow="0" yWindow="0" windowWidth="20490" windowHeight="6555" firstSheet="2" activeTab="2"/>
  </bookViews>
  <sheets>
    <sheet name="Avance Financiero MCRI101" sheetId="3" r:id="rId1"/>
    <sheet name="Avance Financiero CESP101" sheetId="7" r:id="rId2"/>
    <sheet name="Avance Financiero NIBA101" sheetId="8" r:id="rId3"/>
    <sheet name="Avance Financiero CANA103" sheetId="9" r:id="rId4"/>
    <sheet name="Avance Financiero SALC104" sheetId="10" r:id="rId5"/>
    <sheet name="Avance Financiero NIBA112" sheetId="12" r:id="rId6"/>
    <sheet name="Avance Financiero NIBA104" sheetId="13" r:id="rId7"/>
    <sheet name="Avance Financiero ZFSA114" sheetId="14" r:id="rId8"/>
  </sheets>
  <externalReferences>
    <externalReference r:id="rId9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E5" i="3" s="1"/>
  <c r="E6" i="3" s="1"/>
  <c r="E7" i="3" s="1"/>
  <c r="E8" i="3" s="1"/>
  <c r="E9" i="3" s="1"/>
  <c r="E10" i="3" s="1"/>
  <c r="E11" i="3" s="1"/>
  <c r="E12" i="3" s="1"/>
  <c r="E13" i="3" s="1"/>
  <c r="E3" i="3"/>
  <c r="G3" i="3"/>
  <c r="G4" i="3" s="1"/>
  <c r="G5" i="3" s="1"/>
  <c r="G6" i="3" s="1"/>
  <c r="G7" i="3" s="1"/>
  <c r="G8" i="3" s="1"/>
  <c r="G9" i="3" s="1"/>
  <c r="G10" i="3" s="1"/>
  <c r="G11" i="3" s="1"/>
  <c r="G12" i="3" s="1"/>
  <c r="G13" i="3" s="1"/>
  <c r="A22" i="13" l="1"/>
  <c r="A22" i="14"/>
  <c r="C5" i="8" l="1"/>
  <c r="C6" i="8" s="1"/>
  <c r="C7" i="8" s="1"/>
  <c r="C8" i="8" s="1"/>
  <c r="C9" i="8" s="1"/>
  <c r="C10" i="8" s="1"/>
  <c r="C11" i="8" s="1"/>
  <c r="C12" i="8" s="1"/>
  <c r="C13" i="8" s="1"/>
  <c r="C14" i="8" s="1"/>
  <c r="C5" i="7"/>
  <c r="C6" i="7" s="1"/>
  <c r="C7" i="7" s="1"/>
  <c r="C8" i="7" s="1"/>
  <c r="C9" i="7" s="1"/>
  <c r="C10" i="7" s="1"/>
  <c r="C11" i="7" s="1"/>
  <c r="C12" i="7" s="1"/>
  <c r="C13" i="7" s="1"/>
  <c r="C14" i="7" s="1"/>
  <c r="B16" i="7" s="1"/>
  <c r="F3" i="14" l="1"/>
  <c r="F4" i="14" s="1"/>
  <c r="H3" i="14"/>
  <c r="H4" i="14" s="1"/>
  <c r="H5" i="14" s="1"/>
  <c r="H6" i="14" s="1"/>
  <c r="H7" i="14" s="1"/>
  <c r="H8" i="14" s="1"/>
  <c r="H9" i="14" s="1"/>
  <c r="H10" i="14" s="1"/>
  <c r="H11" i="14" s="1"/>
  <c r="H12" i="14" s="1"/>
  <c r="H13" i="14" s="1"/>
  <c r="F5" i="14" l="1"/>
  <c r="F6" i="14" s="1"/>
  <c r="F7" i="14" s="1"/>
  <c r="F8" i="14" s="1"/>
  <c r="F9" i="14" s="1"/>
  <c r="F10" i="14" s="1"/>
  <c r="F11" i="14" s="1"/>
  <c r="F12" i="14" s="1"/>
  <c r="F13" i="14" s="1"/>
  <c r="F3" i="13" l="1"/>
  <c r="F4" i="13" s="1"/>
  <c r="H3" i="13"/>
  <c r="H4" i="13" s="1"/>
  <c r="H5" i="13" s="1"/>
  <c r="H6" i="13" s="1"/>
  <c r="H7" i="13" s="1"/>
  <c r="H8" i="13" s="1"/>
  <c r="H9" i="13" s="1"/>
  <c r="H10" i="13" s="1"/>
  <c r="H11" i="13" s="1"/>
  <c r="H12" i="13" s="1"/>
  <c r="H13" i="13" s="1"/>
  <c r="F5" i="13" l="1"/>
  <c r="F6" i="13" s="1"/>
  <c r="F7" i="13" s="1"/>
  <c r="F8" i="13" s="1"/>
  <c r="F9" i="13" s="1"/>
  <c r="F10" i="13" s="1"/>
  <c r="F11" i="13" s="1"/>
  <c r="F12" i="13" s="1"/>
  <c r="F13" i="13" s="1"/>
  <c r="F3" i="12"/>
  <c r="F4" i="12" s="1"/>
  <c r="F5" i="12" s="1"/>
  <c r="F6" i="12" s="1"/>
  <c r="F7" i="12" s="1"/>
  <c r="H3" i="12"/>
  <c r="H4" i="12" s="1"/>
  <c r="H5" i="12" s="1"/>
  <c r="H6" i="12" s="1"/>
  <c r="H7" i="12" s="1"/>
  <c r="H8" i="12" s="1"/>
  <c r="H9" i="12" s="1"/>
  <c r="H10" i="12" s="1"/>
  <c r="H11" i="12" s="1"/>
  <c r="C4" i="12"/>
  <c r="C3" i="12"/>
  <c r="F3" i="10"/>
  <c r="F4" i="10" s="1"/>
  <c r="F5" i="10" s="1"/>
  <c r="F6" i="10" s="1"/>
  <c r="F7" i="10" s="1"/>
  <c r="F8" i="10" s="1"/>
  <c r="F9" i="10" s="1"/>
  <c r="F10" i="10" s="1"/>
  <c r="F11" i="10" s="1"/>
  <c r="F12" i="10" s="1"/>
  <c r="F13" i="10" s="1"/>
  <c r="H3" i="10"/>
  <c r="H4" i="10" s="1"/>
  <c r="H5" i="10" s="1"/>
  <c r="H6" i="10" s="1"/>
  <c r="H7" i="10" s="1"/>
  <c r="H8" i="10" s="1"/>
  <c r="H9" i="10" s="1"/>
  <c r="H10" i="10" s="1"/>
  <c r="H11" i="10" s="1"/>
  <c r="H12" i="10" s="1"/>
  <c r="H13" i="10" s="1"/>
  <c r="C4" i="9"/>
  <c r="C5" i="9" s="1"/>
  <c r="C6" i="9" s="1"/>
  <c r="C7" i="9" s="1"/>
  <c r="C8" i="9" s="1"/>
  <c r="C9" i="9" s="1"/>
  <c r="C10" i="9" s="1"/>
  <c r="C11" i="9" s="1"/>
  <c r="C12" i="9" s="1"/>
  <c r="C13" i="9" s="1"/>
  <c r="C14" i="9" s="1"/>
  <c r="C5" i="12" l="1"/>
  <c r="C6" i="12" s="1"/>
  <c r="C7" i="12" s="1"/>
  <c r="C8" i="12" s="1"/>
  <c r="C9" i="12" s="1"/>
  <c r="C10" i="12" s="1"/>
  <c r="C11" i="12" s="1"/>
  <c r="F8" i="12"/>
  <c r="F9" i="12" s="1"/>
  <c r="F10" i="12" s="1"/>
  <c r="F11" i="12" s="1"/>
  <c r="H4" i="9"/>
  <c r="H5" i="9" s="1"/>
  <c r="H6" i="9" s="1"/>
  <c r="H7" i="9" s="1"/>
  <c r="H8" i="9" s="1"/>
  <c r="H9" i="9" s="1"/>
  <c r="H10" i="9" s="1"/>
  <c r="H11" i="9" s="1"/>
  <c r="H12" i="9" s="1"/>
  <c r="H13" i="9" s="1"/>
  <c r="H14" i="9" s="1"/>
  <c r="F4" i="9"/>
  <c r="F4" i="8"/>
  <c r="F5" i="8" s="1"/>
  <c r="H6" i="8"/>
  <c r="H7" i="8" s="1"/>
  <c r="H8" i="8" s="1"/>
  <c r="H9" i="8" s="1"/>
  <c r="H10" i="8" s="1"/>
  <c r="H11" i="8" s="1"/>
  <c r="H12" i="8" s="1"/>
  <c r="H13" i="8" s="1"/>
  <c r="H14" i="8" s="1"/>
  <c r="H5" i="8"/>
  <c r="H4" i="8"/>
  <c r="F4" i="7"/>
  <c r="H4" i="7"/>
  <c r="H5" i="7" s="1"/>
  <c r="H6" i="7" s="1"/>
  <c r="H7" i="7" s="1"/>
  <c r="H8" i="7" s="1"/>
  <c r="H9" i="7" s="1"/>
  <c r="H10" i="7" s="1"/>
  <c r="H11" i="7" s="1"/>
  <c r="H12" i="7" s="1"/>
  <c r="H13" i="7" s="1"/>
  <c r="H14" i="7" s="1"/>
  <c r="H22" i="12" l="1"/>
  <c r="F6" i="8"/>
  <c r="F7" i="8" s="1"/>
  <c r="F8" i="8" s="1"/>
  <c r="F9" i="8" s="1"/>
  <c r="F10" i="8" s="1"/>
  <c r="F11" i="8" s="1"/>
  <c r="F12" i="8" s="1"/>
  <c r="F13" i="8" s="1"/>
  <c r="F14" i="8" s="1"/>
  <c r="F5" i="9"/>
  <c r="F6" i="9" s="1"/>
  <c r="F7" i="9" s="1"/>
  <c r="F8" i="9" s="1"/>
  <c r="F9" i="9" s="1"/>
  <c r="F10" i="9" s="1"/>
  <c r="F11" i="9" s="1"/>
  <c r="F12" i="9" s="1"/>
  <c r="F13" i="9" s="1"/>
  <c r="F14" i="9" s="1"/>
  <c r="F5" i="7"/>
  <c r="F6" i="7" s="1"/>
  <c r="F7" i="7" s="1"/>
  <c r="F8" i="7" l="1"/>
  <c r="F9" i="7" s="1"/>
  <c r="F10" i="7" s="1"/>
  <c r="F11" i="7" s="1"/>
  <c r="F12" i="7" s="1"/>
  <c r="F13" i="7" s="1"/>
  <c r="F14" i="7" s="1"/>
</calcChain>
</file>

<file path=xl/sharedStrings.xml><?xml version="1.0" encoding="utf-8"?>
<sst xmlns="http://schemas.openxmlformats.org/spreadsheetml/2006/main" count="90" uniqueCount="10">
  <si>
    <t>Mes</t>
  </si>
  <si>
    <t>Planificado</t>
  </si>
  <si>
    <t>Ejecutado</t>
  </si>
  <si>
    <t>Facturado</t>
  </si>
  <si>
    <t>Cubicado</t>
  </si>
  <si>
    <t>Desembolso acomulado</t>
  </si>
  <si>
    <t>Redes</t>
  </si>
  <si>
    <t>Acometidas</t>
  </si>
  <si>
    <t>Facturado Mensual</t>
  </si>
  <si>
    <t>Facturado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</si>
</sst>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mmmm\-yyyy"/>
    <numFmt numFmtId="165" formatCode="_([$$-409]* #,##0.00_);_([$$-409]* \(#,##0.00\);_([$$-409]* &quot;-&quot;??_);_(@_)"/>
    <numFmt numFmtId="166" formatCode="_-* #,##0.00\ _€_-;\-* #,##0.00\ _€_-;_-* &quot;-&quot;??\ _€_-;_-@_-"/>
  </numFmts>
  <fonts count="6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 applyAlignment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0" fillId="2" borderId="8" xfId="1" applyNumberFormat="1" applyFont="1" applyFill="1" applyBorder="1" applyAlignment="1"/>
    <xf numFmtId="165" fontId="0" fillId="0" borderId="8" xfId="1" applyNumberFormat="1" applyFont="1" applyBorder="1" applyAlignment="1"/>
    <xf numFmtId="164" fontId="3" fillId="2" borderId="10" xfId="0" applyNumberFormat="1" applyFont="1" applyFill="1" applyBorder="1" applyAlignment="1">
      <alignment horizontal="left"/>
    </xf>
    <xf numFmtId="164" fontId="3" fillId="0" borderId="10" xfId="0" applyNumberFormat="1" applyFont="1" applyBorder="1" applyAlignment="1">
      <alignment horizontal="left"/>
    </xf>
    <xf numFmtId="164" fontId="3" fillId="0" borderId="11" xfId="0" applyNumberFormat="1" applyFont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165" fontId="0" fillId="0" borderId="8" xfId="1" applyNumberFormat="1" applyFont="1" applyFill="1" applyBorder="1" applyAlignment="1"/>
    <xf numFmtId="165" fontId="0" fillId="0" borderId="6" xfId="1" applyNumberFormat="1" applyFont="1" applyFill="1" applyBorder="1" applyAlignment="1"/>
    <xf numFmtId="165" fontId="0" fillId="0" borderId="2" xfId="1" applyNumberFormat="1" applyFont="1" applyFill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/>
    <xf numFmtId="165" fontId="0" fillId="0" borderId="6" xfId="1" applyNumberFormat="1" applyFont="1" applyBorder="1" applyAlignment="1"/>
    <xf numFmtId="165" fontId="0" fillId="0" borderId="2" xfId="1" applyNumberFormat="1" applyFont="1" applyBorder="1" applyAlignment="1"/>
    <xf numFmtId="165" fontId="0" fillId="0" borderId="7" xfId="1" applyNumberFormat="1" applyFont="1" applyBorder="1" applyAlignment="1"/>
    <xf numFmtId="165" fontId="0" fillId="0" borderId="3" xfId="1" applyNumberFormat="1" applyFont="1" applyBorder="1" applyAlignment="1"/>
    <xf numFmtId="165" fontId="0" fillId="2" borderId="6" xfId="1" applyNumberFormat="1" applyFont="1" applyFill="1" applyBorder="1" applyAlignment="1"/>
    <xf numFmtId="165" fontId="0" fillId="2" borderId="2" xfId="1" applyNumberFormat="1" applyFont="1" applyFill="1" applyBorder="1" applyAlignment="1"/>
    <xf numFmtId="165" fontId="0" fillId="2" borderId="13" xfId="1" applyNumberFormat="1" applyFont="1" applyFill="1" applyBorder="1" applyAlignment="1"/>
    <xf numFmtId="0" fontId="4" fillId="3" borderId="12" xfId="0" applyFont="1" applyFill="1" applyBorder="1" applyAlignment="1"/>
    <xf numFmtId="0" fontId="4" fillId="3" borderId="1" xfId="0" applyFont="1" applyFill="1" applyBorder="1" applyAlignment="1"/>
    <xf numFmtId="0" fontId="4" fillId="3" borderId="15" xfId="0" applyFont="1" applyFill="1" applyBorder="1" applyAlignment="1"/>
    <xf numFmtId="0" fontId="4" fillId="3" borderId="16" xfId="0" applyFont="1" applyFill="1" applyBorder="1" applyAlignment="1"/>
    <xf numFmtId="165" fontId="0" fillId="0" borderId="13" xfId="1" applyNumberFormat="1" applyFont="1" applyBorder="1" applyAlignment="1"/>
    <xf numFmtId="0" fontId="4" fillId="3" borderId="16" xfId="0" applyFont="1" applyFill="1" applyBorder="1" applyAlignment="1">
      <alignment horizontal="center"/>
    </xf>
    <xf numFmtId="165" fontId="0" fillId="0" borderId="14" xfId="1" applyNumberFormat="1" applyFont="1" applyBorder="1" applyAlignment="1"/>
    <xf numFmtId="0" fontId="4" fillId="3" borderId="17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165" fontId="0" fillId="2" borderId="18" xfId="1" applyNumberFormat="1" applyFont="1" applyFill="1" applyBorder="1" applyAlignment="1"/>
    <xf numFmtId="165" fontId="0" fillId="0" borderId="18" xfId="1" applyNumberFormat="1" applyFont="1" applyBorder="1" applyAlignment="1"/>
    <xf numFmtId="165" fontId="0" fillId="0" borderId="19" xfId="1" applyNumberFormat="1" applyFont="1" applyBorder="1" applyAlignment="1"/>
    <xf numFmtId="164" fontId="3" fillId="2" borderId="20" xfId="0" applyNumberFormat="1" applyFont="1" applyFill="1" applyBorder="1" applyAlignment="1">
      <alignment horizontal="left"/>
    </xf>
    <xf numFmtId="164" fontId="3" fillId="0" borderId="20" xfId="0" applyNumberFormat="1" applyFont="1" applyBorder="1" applyAlignment="1">
      <alignment horizontal="left"/>
    </xf>
    <xf numFmtId="165" fontId="0" fillId="2" borderId="20" xfId="1" applyNumberFormat="1" applyFont="1" applyFill="1" applyBorder="1" applyAlignment="1"/>
    <xf numFmtId="165" fontId="0" fillId="0" borderId="0" xfId="0" applyNumberFormat="1" applyFont="1" applyAlignment="1"/>
    <xf numFmtId="164" fontId="3" fillId="2" borderId="21" xfId="0" applyNumberFormat="1" applyFont="1" applyFill="1" applyBorder="1" applyAlignment="1">
      <alignment horizontal="left"/>
    </xf>
    <xf numFmtId="165" fontId="0" fillId="2" borderId="22" xfId="1" applyNumberFormat="1" applyFont="1" applyFill="1" applyBorder="1" applyAlignment="1"/>
    <xf numFmtId="165" fontId="0" fillId="2" borderId="23" xfId="1" applyNumberFormat="1" applyFont="1" applyFill="1" applyBorder="1" applyAlignment="1"/>
    <xf numFmtId="165" fontId="0" fillId="2" borderId="24" xfId="1" applyNumberFormat="1" applyFont="1" applyFill="1" applyBorder="1" applyAlignment="1"/>
    <xf numFmtId="164" fontId="3" fillId="2" borderId="11" xfId="0" applyNumberFormat="1" applyFont="1" applyFill="1" applyBorder="1" applyAlignment="1">
      <alignment horizontal="left"/>
    </xf>
    <xf numFmtId="165" fontId="0" fillId="2" borderId="9" xfId="1" applyNumberFormat="1" applyFont="1" applyFill="1" applyBorder="1" applyAlignment="1"/>
    <xf numFmtId="165" fontId="0" fillId="2" borderId="7" xfId="1" applyNumberFormat="1" applyFont="1" applyFill="1" applyBorder="1" applyAlignment="1"/>
    <xf numFmtId="165" fontId="0" fillId="2" borderId="3" xfId="1" applyNumberFormat="1" applyFont="1" applyFill="1" applyBorder="1" applyAlignment="1"/>
    <xf numFmtId="43" fontId="0" fillId="0" borderId="0" xfId="1" applyFont="1" applyAlignment="1"/>
    <xf numFmtId="43" fontId="0" fillId="0" borderId="0" xfId="0" applyNumberFormat="1" applyFont="1" applyAlignment="1"/>
    <xf numFmtId="165" fontId="0" fillId="2" borderId="25" xfId="1" applyNumberFormat="1" applyFont="1" applyFill="1" applyBorder="1" applyAlignment="1"/>
    <xf numFmtId="165" fontId="0" fillId="2" borderId="26" xfId="1" applyNumberFormat="1" applyFont="1" applyFill="1" applyBorder="1" applyAlignment="1"/>
    <xf numFmtId="165" fontId="0" fillId="2" borderId="19" xfId="1" applyNumberFormat="1" applyFont="1" applyFill="1" applyBorder="1" applyAlignment="1"/>
    <xf numFmtId="165" fontId="0" fillId="0" borderId="20" xfId="1" applyNumberFormat="1" applyFont="1" applyBorder="1" applyAlignment="1"/>
    <xf numFmtId="165" fontId="0" fillId="2" borderId="27" xfId="1" applyNumberFormat="1" applyFont="1" applyFill="1" applyBorder="1" applyAlignment="1"/>
    <xf numFmtId="0" fontId="4" fillId="3" borderId="28" xfId="0" applyFont="1" applyFill="1" applyBorder="1" applyAlignment="1">
      <alignment horizontal="center"/>
    </xf>
    <xf numFmtId="165" fontId="0" fillId="2" borderId="29" xfId="1" applyNumberFormat="1" applyFont="1" applyFill="1" applyBorder="1" applyAlignment="1"/>
    <xf numFmtId="165" fontId="0" fillId="0" borderId="30" xfId="1" applyNumberFormat="1" applyFont="1" applyBorder="1" applyAlignment="1"/>
    <xf numFmtId="165" fontId="0" fillId="2" borderId="30" xfId="1" applyNumberFormat="1" applyFont="1" applyFill="1" applyBorder="1" applyAlignment="1"/>
    <xf numFmtId="165" fontId="0" fillId="2" borderId="31" xfId="1" applyNumberFormat="1" applyFont="1" applyFill="1" applyBorder="1" applyAlignment="1"/>
    <xf numFmtId="165" fontId="0" fillId="2" borderId="10" xfId="1" applyNumberFormat="1" applyFont="1" applyFill="1" applyBorder="1" applyAlignment="1"/>
    <xf numFmtId="165" fontId="0" fillId="0" borderId="10" xfId="1" applyNumberFormat="1" applyFont="1" applyBorder="1" applyAlignment="1"/>
    <xf numFmtId="165" fontId="0" fillId="2" borderId="11" xfId="1" applyNumberFormat="1" applyFont="1" applyFill="1" applyBorder="1" applyAlignment="1"/>
    <xf numFmtId="164" fontId="3" fillId="2" borderId="27" xfId="0" applyNumberFormat="1" applyFont="1" applyFill="1" applyBorder="1" applyAlignment="1">
      <alignment horizontal="left"/>
    </xf>
    <xf numFmtId="165" fontId="0" fillId="0" borderId="31" xfId="1" applyNumberFormat="1" applyFont="1" applyBorder="1" applyAlignment="1"/>
    <xf numFmtId="165" fontId="0" fillId="0" borderId="9" xfId="1" applyNumberFormat="1" applyFont="1" applyBorder="1" applyAlignment="1"/>
    <xf numFmtId="0" fontId="5" fillId="0" borderId="0" xfId="0" applyFont="1" applyAlignment="1">
      <alignment horizontal="left"/>
    </xf>
    <xf numFmtId="0" fontId="4" fillId="3" borderId="1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0" fillId="0" borderId="27" xfId="1" applyNumberFormat="1" applyFont="1" applyBorder="1" applyAlignment="1"/>
    <xf numFmtId="164" fontId="3" fillId="0" borderId="27" xfId="0" applyNumberFormat="1" applyFont="1" applyBorder="1" applyAlignment="1">
      <alignment horizontal="left"/>
    </xf>
    <xf numFmtId="0" fontId="4" fillId="3" borderId="17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3">
    <cellStyle name="Millares" xfId="1" builtinId="3"/>
    <cellStyle name="Millares 1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chemeClr val="dk1"/>
                </a:solidFill>
                <a:latin typeface="+mn-lt"/>
                <a:ea typeface="+mn-ea"/>
                <a:cs typeface="+mn-cs"/>
              </a:rPr>
              <a:t>Avance Financiero. LOTE 6 - MCRI101</a:t>
            </a:r>
            <a:endParaRPr lang="es-DO"/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5"/>
          </a:solidFill>
          <a:prstDash val="solid"/>
          <a:miter lim="800000"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MCRI101'!$B$2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MCRI101'!$B$3:$B$19</c:f>
            </c:numRef>
          </c:val>
          <c:smooth val="1"/>
          <c:extLst>
            <c:ext xmlns:c16="http://schemas.microsoft.com/office/drawing/2014/chart" uri="{C3380CC4-5D6E-409C-BE32-E72D297353CC}">
              <c16:uniqueId val="{00000000-5125-4F08-8E5D-9E7279BFD5B3}"/>
            </c:ext>
          </c:extLst>
        </c:ser>
        <c:ser>
          <c:idx val="1"/>
          <c:order val="1"/>
          <c:tx>
            <c:strRef>
              <c:f>'Avance Financiero MCRI101'!$C$2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MCRI101'!$C$3:$C$13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556319.96880175103</c:v>
                </c:pt>
                <c:pt idx="5">
                  <c:v>1053954.2191685566</c:v>
                </c:pt>
                <c:pt idx="6">
                  <c:v>1375841.5669</c:v>
                </c:pt>
                <c:pt idx="7">
                  <c:v>1728987.2696142858</c:v>
                </c:pt>
                <c:pt idx="8">
                  <c:v>2001035.2045285716</c:v>
                </c:pt>
                <c:pt idx="9">
                  <c:v>2219795.3996142857</c:v>
                </c:pt>
                <c:pt idx="10">
                  <c:v>2438555.5946999998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125-4F08-8E5D-9E7279BFD5B3}"/>
            </c:ext>
          </c:extLst>
        </c:ser>
        <c:ser>
          <c:idx val="3"/>
          <c:order val="2"/>
          <c:tx>
            <c:strRef>
              <c:f>'Avance Financiero MCRI101'!$E$2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MCRI101'!$E$3:$E$13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90461.219999999899</c:v>
                </c:pt>
                <c:pt idx="2">
                  <c:v>415600.13999999978</c:v>
                </c:pt>
                <c:pt idx="3">
                  <c:v>699028.69019999984</c:v>
                </c:pt>
                <c:pt idx="4">
                  <c:v>864689.19479999982</c:v>
                </c:pt>
                <c:pt idx="5">
                  <c:v>1165323.7546999999</c:v>
                </c:pt>
                <c:pt idx="6">
                  <c:v>1202206.6346999998</c:v>
                </c:pt>
                <c:pt idx="7">
                  <c:v>1765288.3200999999</c:v>
                </c:pt>
                <c:pt idx="8">
                  <c:v>1892444</c:v>
                </c:pt>
                <c:pt idx="9">
                  <c:v>2158259.0099999998</c:v>
                </c:pt>
                <c:pt idx="10">
                  <c:v>2548995.0530000003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25-4F08-8E5D-9E7279BFD5B3}"/>
            </c:ext>
          </c:extLst>
        </c:ser>
        <c:ser>
          <c:idx val="5"/>
          <c:order val="3"/>
          <c:tx>
            <c:strRef>
              <c:f>'Avance Financiero MCRI101'!$G$2</c:f>
              <c:strCache>
                <c:ptCount val="1"/>
                <c:pt idx="0">
                  <c:v>Facturado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MCRI101'!$G$3:$G$13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463462.05099999998</c:v>
                </c:pt>
                <c:pt idx="4">
                  <c:v>602505.60459999996</c:v>
                </c:pt>
                <c:pt idx="5">
                  <c:v>1055928.5578000001</c:v>
                </c:pt>
                <c:pt idx="6">
                  <c:v>1055928.5578000001</c:v>
                </c:pt>
                <c:pt idx="7">
                  <c:v>1619010.2444000002</c:v>
                </c:pt>
                <c:pt idx="8">
                  <c:v>1619010.2444000002</c:v>
                </c:pt>
                <c:pt idx="9">
                  <c:v>2094229.6030000001</c:v>
                </c:pt>
                <c:pt idx="10">
                  <c:v>2548995.0530000003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25-4F08-8E5D-9E7279BFD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494280"/>
        <c:axId val="243493888"/>
      </c:lineChart>
      <c:catAx>
        <c:axId val="243494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43493888"/>
        <c:crosses val="autoZero"/>
        <c:auto val="0"/>
        <c:lblAlgn val="ctr"/>
        <c:lblOffset val="100"/>
        <c:noMultiLvlLbl val="1"/>
      </c:catAx>
      <c:valAx>
        <c:axId val="243493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43494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5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7 - CESP101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CESP101'!$C$3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CESP101'!$C$4:$C$21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206509.73435325926</c:v>
                </c:pt>
                <c:pt idx="3">
                  <c:v>525332.47866890358</c:v>
                </c:pt>
                <c:pt idx="4">
                  <c:v>1099563.1368557736</c:v>
                </c:pt>
                <c:pt idx="5">
                  <c:v>2133967.3699224154</c:v>
                </c:pt>
                <c:pt idx="6">
                  <c:v>3527094.5695011062</c:v>
                </c:pt>
                <c:pt idx="7">
                  <c:v>4617167.7108827047</c:v>
                </c:pt>
                <c:pt idx="8">
                  <c:v>5123591.6505449405</c:v>
                </c:pt>
                <c:pt idx="9">
                  <c:v>5543453.9433474746</c:v>
                </c:pt>
                <c:pt idx="10">
                  <c:v>5886724.6293331487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F62-4E15-A4CC-B9099609B080}"/>
            </c:ext>
          </c:extLst>
        </c:ser>
        <c:ser>
          <c:idx val="1"/>
          <c:order val="1"/>
          <c:tx>
            <c:strRef>
              <c:f>'Avance Financiero CESP101'!$F$3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CESP101'!$F$4:$F$21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182450.02860000002</c:v>
                </c:pt>
                <c:pt idx="2">
                  <c:v>487144.02980000008</c:v>
                </c:pt>
                <c:pt idx="3">
                  <c:v>730252.32160000014</c:v>
                </c:pt>
                <c:pt idx="4">
                  <c:v>943358.6884000001</c:v>
                </c:pt>
                <c:pt idx="5">
                  <c:v>1280110.2816000003</c:v>
                </c:pt>
                <c:pt idx="6">
                  <c:v>1689045.5426000003</c:v>
                </c:pt>
                <c:pt idx="7">
                  <c:v>2071911.8079320006</c:v>
                </c:pt>
                <c:pt idx="8">
                  <c:v>2576729.1357320002</c:v>
                </c:pt>
                <c:pt idx="9">
                  <c:v>2968678.1482319999</c:v>
                </c:pt>
                <c:pt idx="10">
                  <c:v>3293448.0115279998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F62-4E15-A4CC-B9099609B080}"/>
            </c:ext>
          </c:extLst>
        </c:ser>
        <c:ser>
          <c:idx val="2"/>
          <c:order val="2"/>
          <c:tx>
            <c:strRef>
              <c:f>'Avance Financiero CESP101'!$H$3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134621.15</c:v>
                </c:pt>
                <c:pt idx="3">
                  <c:v>553360.64000000001</c:v>
                </c:pt>
                <c:pt idx="4">
                  <c:v>715979.34000000008</c:v>
                </c:pt>
                <c:pt idx="5">
                  <c:v>1033138.5700000001</c:v>
                </c:pt>
                <c:pt idx="6">
                  <c:v>1353570.5</c:v>
                </c:pt>
                <c:pt idx="7">
                  <c:v>1839523.1800000002</c:v>
                </c:pt>
                <c:pt idx="8">
                  <c:v>2278032.4740185225</c:v>
                </c:pt>
                <c:pt idx="9">
                  <c:v>2606327.9999505226</c:v>
                </c:pt>
                <c:pt idx="10">
                  <c:v>2990613.9762165225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F62-4E15-A4CC-B9099609B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96056"/>
        <c:axId val="321796448"/>
      </c:lineChart>
      <c:catAx>
        <c:axId val="321796056"/>
        <c:scaling>
          <c:orientation val="minMax"/>
        </c:scaling>
        <c:delete val="0"/>
        <c:axPos val="b"/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6448"/>
        <c:crosses val="autoZero"/>
        <c:auto val="0"/>
        <c:lblAlgn val="ctr"/>
        <c:lblOffset val="100"/>
        <c:noMultiLvlLbl val="1"/>
      </c:catAx>
      <c:valAx>
        <c:axId val="32179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6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8 - NIBA101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NIBA101'!$C$3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NIBA101'!$C$4:$C$18</c:f>
              <c:numCache>
                <c:formatCode>_([$$-409]* #,##0.00_);_([$$-409]* \(#,##0.00\);_([$$-409]* "-"??_);_(@_)</c:formatCode>
                <c:ptCount val="15"/>
                <c:pt idx="0">
                  <c:v>0</c:v>
                </c:pt>
                <c:pt idx="1">
                  <c:v>21965.0109072581</c:v>
                </c:pt>
                <c:pt idx="2">
                  <c:v>228084.43483479816</c:v>
                </c:pt>
                <c:pt idx="3">
                  <c:v>578567.49573570536</c:v>
                </c:pt>
                <c:pt idx="4">
                  <c:v>1039485.7874043662</c:v>
                </c:pt>
                <c:pt idx="5">
                  <c:v>1980200.2651905753</c:v>
                </c:pt>
                <c:pt idx="6">
                  <c:v>2982938.6130497651</c:v>
                </c:pt>
                <c:pt idx="7">
                  <c:v>3611238.4223673651</c:v>
                </c:pt>
                <c:pt idx="8">
                  <c:v>4144024.8715086319</c:v>
                </c:pt>
                <c:pt idx="9">
                  <c:v>4443569.2009705696</c:v>
                </c:pt>
                <c:pt idx="10">
                  <c:v>4743113.5304325074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458-4494-BAD8-4E2C06E9F9DD}"/>
            </c:ext>
          </c:extLst>
        </c:ser>
        <c:ser>
          <c:idx val="1"/>
          <c:order val="1"/>
          <c:tx>
            <c:strRef>
              <c:f>'Avance Financiero NIBA101'!$F$3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NIBA101'!$F$4:$F$19</c:f>
              <c:numCache>
                <c:formatCode>_([$$-409]* #,##0.00_);_([$$-409]* \(#,##0.00\);_([$$-409]* "-"??_);_(@_)</c:formatCode>
                <c:ptCount val="16"/>
                <c:pt idx="0">
                  <c:v>0</c:v>
                </c:pt>
                <c:pt idx="1">
                  <c:v>52281.810799999999</c:v>
                </c:pt>
                <c:pt idx="2">
                  <c:v>296529.2096</c:v>
                </c:pt>
                <c:pt idx="3">
                  <c:v>505510.15080000006</c:v>
                </c:pt>
                <c:pt idx="4">
                  <c:v>805348.26121400017</c:v>
                </c:pt>
                <c:pt idx="5">
                  <c:v>1062913.0925080003</c:v>
                </c:pt>
                <c:pt idx="6">
                  <c:v>1390798.8328780006</c:v>
                </c:pt>
                <c:pt idx="7">
                  <c:v>1766071.0155696366</c:v>
                </c:pt>
                <c:pt idx="8">
                  <c:v>2410651.0727605326</c:v>
                </c:pt>
                <c:pt idx="9">
                  <c:v>2926408.6431351965</c:v>
                </c:pt>
                <c:pt idx="10">
                  <c:v>3327928.5081214807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458-4494-BAD8-4E2C06E9F9DD}"/>
            </c:ext>
          </c:extLst>
        </c:ser>
        <c:ser>
          <c:idx val="2"/>
          <c:order val="2"/>
          <c:tx>
            <c:strRef>
              <c:f>'Avance Financiero NIBA101'!$H$3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159939.54</c:v>
                </c:pt>
                <c:pt idx="3">
                  <c:v>374465.35</c:v>
                </c:pt>
                <c:pt idx="4">
                  <c:v>587266.31999999995</c:v>
                </c:pt>
                <c:pt idx="5">
                  <c:v>872989.1</c:v>
                </c:pt>
                <c:pt idx="6">
                  <c:v>1138904.27</c:v>
                </c:pt>
                <c:pt idx="7">
                  <c:v>1517376.6099999999</c:v>
                </c:pt>
                <c:pt idx="8">
                  <c:v>1949435.0999999999</c:v>
                </c:pt>
                <c:pt idx="9">
                  <c:v>2655443.7454025317</c:v>
                </c:pt>
                <c:pt idx="10">
                  <c:v>2980873.9075520318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458-4494-BAD8-4E2C06E9F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97624"/>
        <c:axId val="321798016"/>
      </c:lineChart>
      <c:catAx>
        <c:axId val="321797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8016"/>
        <c:crosses val="autoZero"/>
        <c:auto val="0"/>
        <c:lblAlgn val="ctr"/>
        <c:lblOffset val="100"/>
        <c:noMultiLvlLbl val="1"/>
      </c:catAx>
      <c:valAx>
        <c:axId val="32179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7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9 - CANA103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14764738877191"/>
          <c:y val="0.11190551181102364"/>
          <c:w val="0.85528631371908437"/>
          <c:h val="0.64586942773885547"/>
        </c:manualLayout>
      </c:layout>
      <c:lineChart>
        <c:grouping val="standard"/>
        <c:varyColors val="0"/>
        <c:ser>
          <c:idx val="0"/>
          <c:order val="0"/>
          <c:tx>
            <c:strRef>
              <c:f>'Avance Financiero CANA103'!$C$3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CANA103'!$C$4:$C$21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57676.491590491169</c:v>
                </c:pt>
                <c:pt idx="3">
                  <c:v>219896.70223404275</c:v>
                </c:pt>
                <c:pt idx="4">
                  <c:v>858269.82999812206</c:v>
                </c:pt>
                <c:pt idx="5">
                  <c:v>1813236.8201255603</c:v>
                </c:pt>
                <c:pt idx="6">
                  <c:v>3478278.6748499377</c:v>
                </c:pt>
                <c:pt idx="7">
                  <c:v>4743169.1342971595</c:v>
                </c:pt>
                <c:pt idx="8">
                  <c:v>5323999.0939570162</c:v>
                </c:pt>
                <c:pt idx="9">
                  <c:v>5824150.5735844644</c:v>
                </c:pt>
                <c:pt idx="10">
                  <c:v>6154204.1629834771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391-47F1-BEB2-1671AEBF2265}"/>
            </c:ext>
          </c:extLst>
        </c:ser>
        <c:ser>
          <c:idx val="1"/>
          <c:order val="1"/>
          <c:tx>
            <c:strRef>
              <c:f>'Avance Financiero CANA103'!$F$3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CANA103'!$F$4:$F$21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94764.528399999996</c:v>
                </c:pt>
                <c:pt idx="2">
                  <c:v>513040.46740000002</c:v>
                </c:pt>
                <c:pt idx="3">
                  <c:v>750849.27520000003</c:v>
                </c:pt>
                <c:pt idx="4">
                  <c:v>988114.60333400022</c:v>
                </c:pt>
                <c:pt idx="5">
                  <c:v>1176636.6190100003</c:v>
                </c:pt>
                <c:pt idx="6">
                  <c:v>1431962.7132540005</c:v>
                </c:pt>
                <c:pt idx="7">
                  <c:v>1803033.8997400005</c:v>
                </c:pt>
                <c:pt idx="8">
                  <c:v>2333827.7564459997</c:v>
                </c:pt>
                <c:pt idx="9">
                  <c:v>2691608.4639199991</c:v>
                </c:pt>
                <c:pt idx="10">
                  <c:v>3174067.437489999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391-47F1-BEB2-1671AEBF2265}"/>
            </c:ext>
          </c:extLst>
        </c:ser>
        <c:ser>
          <c:idx val="2"/>
          <c:order val="2"/>
          <c:tx>
            <c:strRef>
              <c:f>'Avance Financiero CANA103'!$H$3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254356.27960000001</c:v>
                </c:pt>
                <c:pt idx="3">
                  <c:v>663531.53480000002</c:v>
                </c:pt>
                <c:pt idx="4">
                  <c:v>844417.9436</c:v>
                </c:pt>
                <c:pt idx="5">
                  <c:v>1028017.6628</c:v>
                </c:pt>
                <c:pt idx="6">
                  <c:v>1212176.4950000001</c:v>
                </c:pt>
                <c:pt idx="7">
                  <c:v>1603953.2862</c:v>
                </c:pt>
                <c:pt idx="8">
                  <c:v>2026868.4435999999</c:v>
                </c:pt>
                <c:pt idx="9">
                  <c:v>2455902.3788719997</c:v>
                </c:pt>
                <c:pt idx="10">
                  <c:v>2907066.232384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391-47F1-BEB2-1671AEBF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30312"/>
        <c:axId val="314630704"/>
      </c:lineChart>
      <c:catAx>
        <c:axId val="314630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0704"/>
        <c:crosses val="autoZero"/>
        <c:auto val="0"/>
        <c:lblAlgn val="ctr"/>
        <c:lblOffset val="100"/>
        <c:noMultiLvlLbl val="1"/>
      </c:catAx>
      <c:valAx>
        <c:axId val="3146307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0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10 - SALC104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SALC104'!$C$2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SALC104'!$C$3:$C$20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78466.763943925253</c:v>
                </c:pt>
                <c:pt idx="2">
                  <c:v>310750.40019779612</c:v>
                </c:pt>
                <c:pt idx="3">
                  <c:v>637368.41365837865</c:v>
                </c:pt>
                <c:pt idx="4">
                  <c:v>1144485.643837515</c:v>
                </c:pt>
                <c:pt idx="5">
                  <c:v>1781705.9371852023</c:v>
                </c:pt>
                <c:pt idx="6">
                  <c:v>2384270.8207924282</c:v>
                </c:pt>
                <c:pt idx="7">
                  <c:v>2794784.7077384517</c:v>
                </c:pt>
                <c:pt idx="8">
                  <c:v>2968697.3122434686</c:v>
                </c:pt>
                <c:pt idx="9">
                  <c:v>3093784.4887217293</c:v>
                </c:pt>
                <c:pt idx="10">
                  <c:v>3218871.6651999899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C7E-405A-A190-ADE721BFA3C3}"/>
            </c:ext>
          </c:extLst>
        </c:ser>
        <c:ser>
          <c:idx val="1"/>
          <c:order val="1"/>
          <c:tx>
            <c:strRef>
              <c:f>'Avance Financiero SALC104'!$F$2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SALC104'!$F$3:$F$20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286151.32079999999</c:v>
                </c:pt>
                <c:pt idx="2">
                  <c:v>648861.3452000001</c:v>
                </c:pt>
                <c:pt idx="3">
                  <c:v>863699.71340000012</c:v>
                </c:pt>
                <c:pt idx="4">
                  <c:v>1054277.8629999999</c:v>
                </c:pt>
                <c:pt idx="5">
                  <c:v>1131463.1581999999</c:v>
                </c:pt>
                <c:pt idx="6">
                  <c:v>1272482.0169599997</c:v>
                </c:pt>
                <c:pt idx="7">
                  <c:v>1719602.7847200003</c:v>
                </c:pt>
                <c:pt idx="8">
                  <c:v>2289611.3713840004</c:v>
                </c:pt>
                <c:pt idx="9">
                  <c:v>2677380.3018840002</c:v>
                </c:pt>
                <c:pt idx="10">
                  <c:v>2893048.4114120002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C7E-405A-A190-ADE721BFA3C3}"/>
            </c:ext>
          </c:extLst>
        </c:ser>
        <c:ser>
          <c:idx val="2"/>
          <c:order val="2"/>
          <c:tx>
            <c:strRef>
              <c:f>'Avance Financiero SALC104'!$H$2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SALC104'!$H$3:$H$20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385400.24000000005</c:v>
                </c:pt>
                <c:pt idx="3">
                  <c:v>725449.93000000017</c:v>
                </c:pt>
                <c:pt idx="4">
                  <c:v>823728.40000000014</c:v>
                </c:pt>
                <c:pt idx="5">
                  <c:v>915760.45000000019</c:v>
                </c:pt>
                <c:pt idx="6">
                  <c:v>1055052.9000000001</c:v>
                </c:pt>
                <c:pt idx="7">
                  <c:v>1514955.3</c:v>
                </c:pt>
                <c:pt idx="8">
                  <c:v>1908203.4077420002</c:v>
                </c:pt>
                <c:pt idx="9">
                  <c:v>2377544.8696760004</c:v>
                </c:pt>
                <c:pt idx="10">
                  <c:v>2807881.4612192484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C7E-405A-A190-ADE721BFA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31880"/>
        <c:axId val="245777056"/>
      </c:lineChart>
      <c:catAx>
        <c:axId val="314631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7056"/>
        <c:crosses val="autoZero"/>
        <c:auto val="0"/>
        <c:lblAlgn val="ctr"/>
        <c:lblOffset val="100"/>
        <c:noMultiLvlLbl val="1"/>
      </c:catAx>
      <c:valAx>
        <c:axId val="245777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1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05 - NIBA112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NIBA112'!$F$2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NIBA112'!$A$3:$A$19</c:f>
              <c:numCache>
                <c:formatCode>mmmm\-yyyy</c:formatCode>
                <c:ptCount val="17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  <c:pt idx="13">
                  <c:v>43009</c:v>
                </c:pt>
                <c:pt idx="14">
                  <c:v>43040</c:v>
                </c:pt>
                <c:pt idx="15">
                  <c:v>43070</c:v>
                </c:pt>
                <c:pt idx="16">
                  <c:v>43101</c:v>
                </c:pt>
              </c:numCache>
            </c:numRef>
          </c:cat>
          <c:val>
            <c:numRef>
              <c:f>'Avance Financiero NIBA112'!$F$3:$F$19</c:f>
              <c:numCache>
                <c:formatCode>_([$$-409]* #,##0.00_);_([$$-409]* \(#,##0.00\);_([$$-409]* "-"??_);_(@_)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94646.98520000001</c:v>
                </c:pt>
                <c:pt idx="3">
                  <c:v>224252.69180000003</c:v>
                </c:pt>
                <c:pt idx="4">
                  <c:v>364179.14392</c:v>
                </c:pt>
                <c:pt idx="5">
                  <c:v>571970.65423800005</c:v>
                </c:pt>
                <c:pt idx="6">
                  <c:v>908961.93920799997</c:v>
                </c:pt>
                <c:pt idx="7">
                  <c:v>1012176.95799</c:v>
                </c:pt>
                <c:pt idx="8">
                  <c:v>1156798.311648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D6A-4098-B8E4-78BC9C3F21BF}"/>
            </c:ext>
          </c:extLst>
        </c:ser>
        <c:ser>
          <c:idx val="2"/>
          <c:order val="1"/>
          <c:tx>
            <c:strRef>
              <c:f>'Avance Financiero NIBA112'!$H$2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NIBA112'!$A$3:$A$19</c:f>
              <c:numCache>
                <c:formatCode>mmmm\-yyyy</c:formatCode>
                <c:ptCount val="17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  <c:pt idx="13">
                  <c:v>43009</c:v>
                </c:pt>
                <c:pt idx="14">
                  <c:v>43040</c:v>
                </c:pt>
                <c:pt idx="15">
                  <c:v>43070</c:v>
                </c:pt>
                <c:pt idx="16">
                  <c:v>43101</c:v>
                </c:pt>
              </c:numCache>
            </c:numRef>
          </c:cat>
          <c:val>
            <c:numRef>
              <c:f>'Avance Financiero NIBA112'!$H$3:$H$19</c:f>
              <c:numCache>
                <c:formatCode>_([$$-409]* #,##0.00_);_([$$-409]* \(#,##0.00\);_([$$-409]* "-"??_);_(@_)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25289.767400000001</c:v>
                </c:pt>
                <c:pt idx="3">
                  <c:v>159111.18260000003</c:v>
                </c:pt>
                <c:pt idx="4">
                  <c:v>260522.28360000002</c:v>
                </c:pt>
                <c:pt idx="5">
                  <c:v>413466.24160000001</c:v>
                </c:pt>
                <c:pt idx="6">
                  <c:v>732285.67294600001</c:v>
                </c:pt>
                <c:pt idx="7">
                  <c:v>861138.55914599996</c:v>
                </c:pt>
                <c:pt idx="8">
                  <c:v>1059250.127756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D6A-4098-B8E4-78BC9C3F2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78232"/>
        <c:axId val="245778624"/>
      </c:lineChart>
      <c:catAx>
        <c:axId val="245778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8624"/>
        <c:crosses val="autoZero"/>
        <c:auto val="0"/>
        <c:lblAlgn val="ctr"/>
        <c:lblOffset val="100"/>
        <c:noMultiLvlLbl val="1"/>
      </c:catAx>
      <c:valAx>
        <c:axId val="2457786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8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06 - NIBA104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NIBA104'!$F$2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NIBA104'!$A$3:$A$21</c:f>
              <c:numCache>
                <c:formatCode>mmmm\-yyyy</c:formatCode>
                <c:ptCount val="19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  <c:pt idx="18">
                  <c:v>43101</c:v>
                </c:pt>
              </c:numCache>
            </c:numRef>
          </c:cat>
          <c:val>
            <c:numRef>
              <c:f>'Avance Financiero NIBA104'!$F$3:$F$21</c:f>
              <c:numCache>
                <c:formatCode>_([$$-409]* #,##0.00_);_([$$-409]* \(#,##0.00\);_([$$-409]* "-"??_);_(@_)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101737.29620000001</c:v>
                </c:pt>
                <c:pt idx="5">
                  <c:v>219238.26940000005</c:v>
                </c:pt>
                <c:pt idx="6">
                  <c:v>404627.23580000014</c:v>
                </c:pt>
                <c:pt idx="7">
                  <c:v>680097.56897200015</c:v>
                </c:pt>
                <c:pt idx="8">
                  <c:v>1062084.7382700001</c:v>
                </c:pt>
                <c:pt idx="9">
                  <c:v>1261001.0692100001</c:v>
                </c:pt>
                <c:pt idx="10">
                  <c:v>1407243.0093180002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794-4E36-87E8-CC6AA62AC90E}"/>
            </c:ext>
          </c:extLst>
        </c:ser>
        <c:ser>
          <c:idx val="2"/>
          <c:order val="1"/>
          <c:tx>
            <c:strRef>
              <c:f>'Avance Financiero NIBA104'!$H$2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NIBA104'!$A$3:$A$21</c:f>
              <c:numCache>
                <c:formatCode>mmmm\-yyyy</c:formatCode>
                <c:ptCount val="19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  <c:pt idx="18">
                  <c:v>43101</c:v>
                </c:pt>
              </c:numCache>
            </c:numRef>
          </c:cat>
          <c:val>
            <c:numRef>
              <c:f>'Avance Financiero NIBA104'!$H$3:$H$21</c:f>
              <c:numCache>
                <c:formatCode>_([$$-409]* #,##0.00_);_([$$-409]* \(#,##0.00\);_([$$-409]* "-"??_);_(@_)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66938.491600000008</c:v>
                </c:pt>
                <c:pt idx="5">
                  <c:v>173978.04940000002</c:v>
                </c:pt>
                <c:pt idx="6">
                  <c:v>343166.48460000003</c:v>
                </c:pt>
                <c:pt idx="7">
                  <c:v>625589.39440000011</c:v>
                </c:pt>
                <c:pt idx="8">
                  <c:v>921445.73200000008</c:v>
                </c:pt>
                <c:pt idx="9">
                  <c:v>1125226.0013260001</c:v>
                </c:pt>
                <c:pt idx="10">
                  <c:v>1420677.301526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794-4E36-87E8-CC6AA62A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29920"/>
        <c:axId val="314629528"/>
      </c:lineChart>
      <c:catAx>
        <c:axId val="314629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29528"/>
        <c:crosses val="autoZero"/>
        <c:auto val="0"/>
        <c:lblAlgn val="ctr"/>
        <c:lblOffset val="100"/>
        <c:noMultiLvlLbl val="1"/>
      </c:catAx>
      <c:valAx>
        <c:axId val="314629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29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7 - ZFSA114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ZFSA114'!$F$2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ZFSA114'!$A$8:$A$21</c:f>
              <c:numCache>
                <c:formatCode>mmmm\-yyyy</c:formatCode>
                <c:ptCount val="14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  <c:pt idx="13">
                  <c:v>43101</c:v>
                </c:pt>
              </c:numCache>
            </c:numRef>
          </c:cat>
          <c:val>
            <c:numRef>
              <c:f>'Avance Financiero ZFSA114'!$F$8:$F$21</c:f>
              <c:numCache>
                <c:formatCode>_([$$-409]* #,##0.00_);_([$$-409]* \(#,##0.00\);_([$$-409]* "-"??_);_(@_)</c:formatCode>
                <c:ptCount val="14"/>
                <c:pt idx="0">
                  <c:v>0</c:v>
                </c:pt>
                <c:pt idx="1">
                  <c:v>85898.949600000007</c:v>
                </c:pt>
                <c:pt idx="2">
                  <c:v>386063.00720000005</c:v>
                </c:pt>
                <c:pt idx="3">
                  <c:v>710998.22660000005</c:v>
                </c:pt>
                <c:pt idx="4">
                  <c:v>908869.72440000018</c:v>
                </c:pt>
                <c:pt idx="5">
                  <c:v>1162809.8898000002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995-46B1-8637-20E44DD0C6E5}"/>
            </c:ext>
          </c:extLst>
        </c:ser>
        <c:ser>
          <c:idx val="2"/>
          <c:order val="1"/>
          <c:tx>
            <c:strRef>
              <c:f>'Avance Financiero ZFSA114'!$H$2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ZFSA114'!$A$8:$A$21</c:f>
              <c:numCache>
                <c:formatCode>mmmm\-yyyy</c:formatCode>
                <c:ptCount val="14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  <c:pt idx="13">
                  <c:v>43101</c:v>
                </c:pt>
              </c:numCache>
            </c:numRef>
          </c:cat>
          <c:val>
            <c:numRef>
              <c:f>'Avance Financiero ZFSA114'!$H$8:$H$21</c:f>
              <c:numCache>
                <c:formatCode>_([$$-409]* #,##0.00_);_([$$-409]* \(#,##0.00\);_([$$-409]* "-"??_);_(@_)</c:formatCode>
                <c:ptCount val="14"/>
                <c:pt idx="0">
                  <c:v>0</c:v>
                </c:pt>
                <c:pt idx="1">
                  <c:v>65272.974399999992</c:v>
                </c:pt>
                <c:pt idx="2">
                  <c:v>310263.80739999999</c:v>
                </c:pt>
                <c:pt idx="3">
                  <c:v>636027.92959999992</c:v>
                </c:pt>
                <c:pt idx="4">
                  <c:v>808863.14319999993</c:v>
                </c:pt>
                <c:pt idx="5">
                  <c:v>948363.89959999989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995-46B1-8637-20E44DD0C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79800"/>
        <c:axId val="245780192"/>
      </c:lineChart>
      <c:catAx>
        <c:axId val="245779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80192"/>
        <c:crosses val="autoZero"/>
        <c:auto val="0"/>
        <c:lblAlgn val="ctr"/>
        <c:lblOffset val="100"/>
        <c:noMultiLvlLbl val="1"/>
      </c:catAx>
      <c:valAx>
        <c:axId val="245780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9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0</xdr:row>
      <xdr:rowOff>200024</xdr:rowOff>
    </xdr:from>
    <xdr:to>
      <xdr:col>27</xdr:col>
      <xdr:colOff>211666</xdr:colOff>
      <xdr:row>27</xdr:row>
      <xdr:rowOff>42333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124883</xdr:colOff>
      <xdr:row>2</xdr:row>
      <xdr:rowOff>193675</xdr:rowOff>
    </xdr:from>
    <xdr:to>
      <xdr:col>21</xdr:col>
      <xdr:colOff>220133</xdr:colOff>
      <xdr:row>26</xdr:row>
      <xdr:rowOff>138642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20</xdr:col>
      <xdr:colOff>592666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20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quezadam/Google%20Drive/Proyectos%20BID/LOTE%207%20-%20CESP101/4%20-%20Cubicaciones/Rev.%20Cub%20Lote%207%2027.05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heet1"/>
      <sheetName val="Servicios"/>
      <sheetName val="Bienes"/>
    </sheetNames>
    <sheetDataSet>
      <sheetData sheetId="0">
        <row r="28">
          <cell r="E28">
            <v>6827335.0438332679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="90" zoomScaleNormal="90" workbookViewId="0">
      <selection activeCell="G30" sqref="G30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hidden="1" customWidth="1"/>
    <col min="3" max="3" width="22.42578125" style="1" bestFit="1" customWidth="1"/>
    <col min="4" max="4" width="13.28515625" style="1" customWidth="1"/>
    <col min="5" max="5" width="22.42578125" style="1" bestFit="1" customWidth="1"/>
    <col min="6" max="6" width="14.85546875" style="1" customWidth="1"/>
    <col min="7" max="7" width="22.42578125" style="1" bestFit="1" customWidth="1"/>
    <col min="8" max="8" width="5.42578125" style="1" customWidth="1"/>
    <col min="9" max="16384" width="11.42578125" style="1"/>
  </cols>
  <sheetData>
    <row r="1" spans="1:7" ht="15.75" thickBot="1" x14ac:dyDescent="0.3">
      <c r="B1" s="1" t="s">
        <v>4</v>
      </c>
      <c r="C1" s="27" t="s">
        <v>5</v>
      </c>
      <c r="D1" s="25" t="s">
        <v>4</v>
      </c>
      <c r="E1" s="28" t="s">
        <v>5</v>
      </c>
      <c r="F1" s="25" t="s">
        <v>4</v>
      </c>
      <c r="G1" s="26" t="s">
        <v>5</v>
      </c>
    </row>
    <row r="2" spans="1:7" ht="15.75" thickBot="1" x14ac:dyDescent="0.3">
      <c r="A2" s="4" t="s">
        <v>0</v>
      </c>
      <c r="B2" s="5" t="s">
        <v>1</v>
      </c>
      <c r="C2" s="5" t="s">
        <v>1</v>
      </c>
      <c r="D2" s="5" t="s">
        <v>2</v>
      </c>
      <c r="E2" s="5" t="s">
        <v>2</v>
      </c>
      <c r="F2" s="6" t="s">
        <v>3</v>
      </c>
      <c r="G2" s="6" t="s">
        <v>3</v>
      </c>
    </row>
    <row r="3" spans="1:7" x14ac:dyDescent="0.25">
      <c r="A3" s="41">
        <v>42461</v>
      </c>
      <c r="B3" s="42">
        <v>0</v>
      </c>
      <c r="C3" s="42">
        <v>0</v>
      </c>
      <c r="D3" s="43">
        <v>0</v>
      </c>
      <c r="E3" s="44">
        <f>D3</f>
        <v>0</v>
      </c>
      <c r="F3" s="44">
        <v>0</v>
      </c>
      <c r="G3" s="44">
        <f>F3</f>
        <v>0</v>
      </c>
    </row>
    <row r="4" spans="1:7" x14ac:dyDescent="0.25">
      <c r="A4" s="12">
        <v>42491</v>
      </c>
      <c r="B4" s="13">
        <v>0</v>
      </c>
      <c r="C4" s="13">
        <v>0</v>
      </c>
      <c r="D4" s="14">
        <v>90461.219999999899</v>
      </c>
      <c r="E4" s="15">
        <f>D4+E3</f>
        <v>90461.219999999899</v>
      </c>
      <c r="F4" s="15">
        <v>0</v>
      </c>
      <c r="G4" s="15">
        <f>F4+G3</f>
        <v>0</v>
      </c>
    </row>
    <row r="5" spans="1:7" x14ac:dyDescent="0.25">
      <c r="A5" s="9">
        <v>42522</v>
      </c>
      <c r="B5" s="7">
        <v>0</v>
      </c>
      <c r="C5" s="7">
        <v>0</v>
      </c>
      <c r="D5" s="22">
        <v>325138.91999999987</v>
      </c>
      <c r="E5" s="22">
        <f t="shared" ref="E5:E13" si="0">D5+E4</f>
        <v>415600.13999999978</v>
      </c>
      <c r="F5" s="23">
        <v>0</v>
      </c>
      <c r="G5" s="23">
        <f t="shared" ref="G5:G13" si="1">F5+G4</f>
        <v>0</v>
      </c>
    </row>
    <row r="6" spans="1:7" x14ac:dyDescent="0.25">
      <c r="A6" s="12">
        <v>42552</v>
      </c>
      <c r="B6" s="13">
        <v>0</v>
      </c>
      <c r="C6" s="13">
        <v>0</v>
      </c>
      <c r="D6" s="14">
        <v>283428.5502</v>
      </c>
      <c r="E6" s="14">
        <f t="shared" si="0"/>
        <v>699028.69019999984</v>
      </c>
      <c r="F6" s="15">
        <v>463462.05099999998</v>
      </c>
      <c r="G6" s="15">
        <f t="shared" si="1"/>
        <v>463462.05099999998</v>
      </c>
    </row>
    <row r="7" spans="1:7" x14ac:dyDescent="0.25">
      <c r="A7" s="9">
        <v>42583</v>
      </c>
      <c r="B7" s="7">
        <v>556319.96880175103</v>
      </c>
      <c r="C7" s="7">
        <v>556319.96880175103</v>
      </c>
      <c r="D7" s="22">
        <v>165660.50459999999</v>
      </c>
      <c r="E7" s="22">
        <f t="shared" si="0"/>
        <v>864689.19479999982</v>
      </c>
      <c r="F7" s="23">
        <v>139043.55360000001</v>
      </c>
      <c r="G7" s="23">
        <f t="shared" si="1"/>
        <v>602505.60459999996</v>
      </c>
    </row>
    <row r="8" spans="1:7" x14ac:dyDescent="0.25">
      <c r="A8" s="12">
        <v>42614</v>
      </c>
      <c r="B8" s="13">
        <v>497634.25036680553</v>
      </c>
      <c r="C8" s="13">
        <v>1053954.2191685566</v>
      </c>
      <c r="D8" s="14">
        <v>300634.55989999999</v>
      </c>
      <c r="E8" s="14">
        <f t="shared" si="0"/>
        <v>1165323.7546999999</v>
      </c>
      <c r="F8" s="15">
        <v>453422.95319999999</v>
      </c>
      <c r="G8" s="15">
        <f t="shared" si="1"/>
        <v>1055928.5578000001</v>
      </c>
    </row>
    <row r="9" spans="1:7" x14ac:dyDescent="0.25">
      <c r="A9" s="9">
        <v>42644</v>
      </c>
      <c r="B9" s="7">
        <v>321887.34773144347</v>
      </c>
      <c r="C9" s="7">
        <v>1375841.5669</v>
      </c>
      <c r="D9" s="22">
        <v>36882.879999999997</v>
      </c>
      <c r="E9" s="22">
        <f t="shared" si="0"/>
        <v>1202206.6346999998</v>
      </c>
      <c r="F9" s="23">
        <v>0</v>
      </c>
      <c r="G9" s="23">
        <f t="shared" si="1"/>
        <v>1055928.5578000001</v>
      </c>
    </row>
    <row r="10" spans="1:7" x14ac:dyDescent="0.25">
      <c r="A10" s="12">
        <v>42675</v>
      </c>
      <c r="B10" s="13">
        <v>353145.70271428576</v>
      </c>
      <c r="C10" s="13">
        <v>1728987.2696142858</v>
      </c>
      <c r="D10" s="14">
        <v>563081.68540000007</v>
      </c>
      <c r="E10" s="14">
        <f t="shared" si="0"/>
        <v>1765288.3200999999</v>
      </c>
      <c r="F10" s="15">
        <v>563081.68660000002</v>
      </c>
      <c r="G10" s="15">
        <f t="shared" si="1"/>
        <v>1619010.2444000002</v>
      </c>
    </row>
    <row r="11" spans="1:7" x14ac:dyDescent="0.25">
      <c r="A11" s="9">
        <v>42705</v>
      </c>
      <c r="B11" s="7">
        <v>272047.93491428572</v>
      </c>
      <c r="C11" s="7">
        <v>2001035.2045285716</v>
      </c>
      <c r="D11" s="22">
        <v>127155.6799000001</v>
      </c>
      <c r="E11" s="22">
        <f t="shared" si="0"/>
        <v>1892444</v>
      </c>
      <c r="F11" s="23">
        <v>0</v>
      </c>
      <c r="G11" s="23">
        <f t="shared" si="1"/>
        <v>1619010.2444000002</v>
      </c>
    </row>
    <row r="12" spans="1:7" x14ac:dyDescent="0.25">
      <c r="A12" s="12">
        <v>42736</v>
      </c>
      <c r="B12" s="13">
        <v>218760.19508571431</v>
      </c>
      <c r="C12" s="13">
        <v>2219795.3996142857</v>
      </c>
      <c r="D12" s="14">
        <v>265815.00999999978</v>
      </c>
      <c r="E12" s="14">
        <f t="shared" si="0"/>
        <v>2158259.0099999998</v>
      </c>
      <c r="F12" s="15">
        <v>475219.35860000004</v>
      </c>
      <c r="G12" s="15">
        <f t="shared" si="1"/>
        <v>2094229.6030000001</v>
      </c>
    </row>
    <row r="13" spans="1:7" x14ac:dyDescent="0.25">
      <c r="A13" s="9">
        <v>42767</v>
      </c>
      <c r="B13" s="7">
        <v>218760.19508571431</v>
      </c>
      <c r="C13" s="7">
        <v>2438555.5946999998</v>
      </c>
      <c r="D13" s="22">
        <v>390736.04300000053</v>
      </c>
      <c r="E13" s="22">
        <f t="shared" si="0"/>
        <v>2548995.0530000003</v>
      </c>
      <c r="F13" s="23">
        <v>454765.44999999995</v>
      </c>
      <c r="G13" s="23">
        <f t="shared" si="1"/>
        <v>2548995.0530000003</v>
      </c>
    </row>
    <row r="14" spans="1:7" x14ac:dyDescent="0.25">
      <c r="A14" s="12">
        <v>42795</v>
      </c>
      <c r="B14" s="13">
        <v>0</v>
      </c>
      <c r="C14" s="13"/>
      <c r="D14" s="14">
        <v>0</v>
      </c>
      <c r="E14" s="14"/>
      <c r="F14" s="15">
        <v>0</v>
      </c>
      <c r="G14" s="15"/>
    </row>
    <row r="15" spans="1:7" x14ac:dyDescent="0.25">
      <c r="A15" s="9">
        <v>42826</v>
      </c>
      <c r="B15" s="7">
        <v>0</v>
      </c>
      <c r="C15" s="7"/>
      <c r="D15" s="22">
        <v>0</v>
      </c>
      <c r="E15" s="22"/>
      <c r="F15" s="23">
        <v>0</v>
      </c>
      <c r="G15" s="23"/>
    </row>
    <row r="16" spans="1:7" x14ac:dyDescent="0.25">
      <c r="A16" s="12">
        <v>42856</v>
      </c>
      <c r="B16" s="13">
        <v>0</v>
      </c>
      <c r="C16" s="13"/>
      <c r="D16" s="14">
        <v>0</v>
      </c>
      <c r="E16" s="14"/>
      <c r="F16" s="15">
        <v>0</v>
      </c>
      <c r="G16" s="15"/>
    </row>
    <row r="17" spans="1:7" x14ac:dyDescent="0.25">
      <c r="A17" s="9">
        <v>42887</v>
      </c>
      <c r="B17" s="7">
        <v>0</v>
      </c>
      <c r="C17" s="7"/>
      <c r="D17" s="22">
        <v>0</v>
      </c>
      <c r="E17" s="22"/>
      <c r="F17" s="23">
        <v>0</v>
      </c>
      <c r="G17" s="23"/>
    </row>
    <row r="18" spans="1:7" x14ac:dyDescent="0.25">
      <c r="A18" s="12">
        <v>42917</v>
      </c>
      <c r="B18" s="13">
        <v>0</v>
      </c>
      <c r="C18" s="13"/>
      <c r="D18" s="14">
        <v>0</v>
      </c>
      <c r="E18" s="14"/>
      <c r="F18" s="15">
        <v>0</v>
      </c>
      <c r="G18" s="15"/>
    </row>
    <row r="19" spans="1:7" ht="15.75" thickBot="1" x14ac:dyDescent="0.3">
      <c r="A19" s="45">
        <v>42948</v>
      </c>
      <c r="B19" s="46">
        <v>0</v>
      </c>
      <c r="C19" s="46"/>
      <c r="D19" s="47">
        <v>0</v>
      </c>
      <c r="E19" s="47"/>
      <c r="F19" s="48">
        <v>0</v>
      </c>
      <c r="G19" s="48"/>
    </row>
    <row r="20" spans="1:7" x14ac:dyDescent="0.25">
      <c r="A20" s="2"/>
      <c r="F20" s="40"/>
    </row>
    <row r="21" spans="1:7" x14ac:dyDescent="0.25">
      <c r="A21" s="2"/>
      <c r="D21" s="49"/>
    </row>
    <row r="22" spans="1:7" x14ac:dyDescent="0.25">
      <c r="A22" s="2"/>
      <c r="D22" s="50"/>
      <c r="E22" s="40"/>
    </row>
    <row r="25" spans="1:7" s="17" customFormat="1" x14ac:dyDescent="0.25">
      <c r="A25" s="16"/>
      <c r="E25" s="1"/>
      <c r="F25" s="1"/>
      <c r="G25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showGridLines="0" zoomScale="90" zoomScaleNormal="90" workbookViewId="0">
      <selection activeCell="G17" sqref="G17"/>
    </sheetView>
  </sheetViews>
  <sheetFormatPr baseColWidth="10" defaultColWidth="11.42578125" defaultRowHeight="15" x14ac:dyDescent="0.25"/>
  <cols>
    <col min="1" max="1" width="16.28515625" style="3" bestFit="1" customWidth="1"/>
    <col min="2" max="2" width="14.85546875" style="1" hidden="1" customWidth="1"/>
    <col min="3" max="3" width="22.42578125" style="1" bestFit="1" customWidth="1"/>
    <col min="4" max="5" width="14.85546875" style="1" hidden="1" customWidth="1"/>
    <col min="6" max="6" width="22.42578125" style="1" bestFit="1" customWidth="1"/>
    <col min="7" max="7" width="22.425781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5" t="s">
        <v>4</v>
      </c>
      <c r="H2" s="76"/>
    </row>
    <row r="3" spans="1:8" ht="15.75" thickBot="1" x14ac:dyDescent="0.3">
      <c r="A3" s="69" t="s">
        <v>0</v>
      </c>
      <c r="B3" s="5" t="s">
        <v>6</v>
      </c>
      <c r="C3" s="68" t="s">
        <v>1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7">
        <v>0</v>
      </c>
      <c r="C4" s="7">
        <v>0</v>
      </c>
      <c r="D4" s="22">
        <v>0</v>
      </c>
      <c r="E4" s="22"/>
      <c r="F4" s="22">
        <f>D4</f>
        <v>0</v>
      </c>
      <c r="G4" s="7">
        <v>0</v>
      </c>
      <c r="H4" s="23">
        <f>G4</f>
        <v>0</v>
      </c>
    </row>
    <row r="5" spans="1:8" x14ac:dyDescent="0.25">
      <c r="A5" s="10">
        <v>42583</v>
      </c>
      <c r="B5" s="8">
        <v>0</v>
      </c>
      <c r="C5" s="8">
        <f>C4+B5</f>
        <v>0</v>
      </c>
      <c r="D5" s="18">
        <v>182450.02860000002</v>
      </c>
      <c r="E5" s="18"/>
      <c r="F5" s="18">
        <f>F4+D5+E5</f>
        <v>182450.02860000002</v>
      </c>
      <c r="G5" s="8">
        <v>0</v>
      </c>
      <c r="H5" s="19">
        <f>H4+G5</f>
        <v>0</v>
      </c>
    </row>
    <row r="6" spans="1:8" x14ac:dyDescent="0.25">
      <c r="A6" s="9">
        <v>42614</v>
      </c>
      <c r="B6" s="7">
        <v>206509.73435325926</v>
      </c>
      <c r="C6" s="7">
        <f t="shared" ref="C6:C17" si="0">C5+B6</f>
        <v>206509.73435325926</v>
      </c>
      <c r="D6" s="22">
        <v>304694.00120000006</v>
      </c>
      <c r="E6" s="22"/>
      <c r="F6" s="22">
        <f t="shared" ref="F6:F19" si="1">F5+D6+E6</f>
        <v>487144.02980000008</v>
      </c>
      <c r="G6" s="7">
        <v>134621.15</v>
      </c>
      <c r="H6" s="23">
        <f t="shared" ref="H6:H21" si="2">H5+G6</f>
        <v>134621.15</v>
      </c>
    </row>
    <row r="7" spans="1:8" x14ac:dyDescent="0.25">
      <c r="A7" s="10">
        <v>42644</v>
      </c>
      <c r="B7" s="8">
        <v>318822.74431564432</v>
      </c>
      <c r="C7" s="8">
        <f t="shared" si="0"/>
        <v>525332.47866890358</v>
      </c>
      <c r="D7" s="18">
        <v>243108.29180000004</v>
      </c>
      <c r="E7" s="18"/>
      <c r="F7" s="18">
        <f t="shared" si="1"/>
        <v>730252.32160000014</v>
      </c>
      <c r="G7" s="8">
        <v>418739.49</v>
      </c>
      <c r="H7" s="19">
        <f t="shared" si="2"/>
        <v>553360.64000000001</v>
      </c>
    </row>
    <row r="8" spans="1:8" x14ac:dyDescent="0.25">
      <c r="A8" s="9">
        <v>42675</v>
      </c>
      <c r="B8" s="7">
        <v>574230.65818687005</v>
      </c>
      <c r="C8" s="7">
        <f t="shared" si="0"/>
        <v>1099563.1368557736</v>
      </c>
      <c r="D8" s="22">
        <v>213106.36680000002</v>
      </c>
      <c r="E8" s="22"/>
      <c r="F8" s="22">
        <f>F7+D8+E8</f>
        <v>943358.6884000001</v>
      </c>
      <c r="G8" s="7">
        <v>162618.70000000001</v>
      </c>
      <c r="H8" s="23">
        <f t="shared" si="2"/>
        <v>715979.34000000008</v>
      </c>
    </row>
    <row r="9" spans="1:8" x14ac:dyDescent="0.25">
      <c r="A9" s="10">
        <v>42705</v>
      </c>
      <c r="B9" s="8">
        <v>1034404.233066642</v>
      </c>
      <c r="C9" s="8">
        <f t="shared" si="0"/>
        <v>2133967.3699224154</v>
      </c>
      <c r="D9" s="18">
        <v>336751.59320000012</v>
      </c>
      <c r="E9" s="18"/>
      <c r="F9" s="18">
        <f t="shared" si="1"/>
        <v>1280110.2816000003</v>
      </c>
      <c r="G9" s="8">
        <v>317159.23</v>
      </c>
      <c r="H9" s="19">
        <f t="shared" si="2"/>
        <v>1033138.5700000001</v>
      </c>
    </row>
    <row r="10" spans="1:8" x14ac:dyDescent="0.25">
      <c r="A10" s="9">
        <v>42736</v>
      </c>
      <c r="B10" s="7">
        <v>1393127.1995786908</v>
      </c>
      <c r="C10" s="7">
        <f t="shared" si="0"/>
        <v>3527094.5695011062</v>
      </c>
      <c r="D10" s="22">
        <v>408935.261</v>
      </c>
      <c r="E10" s="22"/>
      <c r="F10" s="22">
        <f t="shared" si="1"/>
        <v>1689045.5426000003</v>
      </c>
      <c r="G10" s="7">
        <v>320431.93</v>
      </c>
      <c r="H10" s="23">
        <f t="shared" si="2"/>
        <v>1353570.5</v>
      </c>
    </row>
    <row r="11" spans="1:8" x14ac:dyDescent="0.25">
      <c r="A11" s="10">
        <v>42767</v>
      </c>
      <c r="B11" s="8">
        <v>1090073.1413815983</v>
      </c>
      <c r="C11" s="8">
        <f t="shared" si="0"/>
        <v>4617167.7108827047</v>
      </c>
      <c r="D11" s="18">
        <v>382866.26533200027</v>
      </c>
      <c r="E11" s="18"/>
      <c r="F11" s="18">
        <f t="shared" si="1"/>
        <v>2071911.8079320006</v>
      </c>
      <c r="G11" s="8">
        <v>485952.68000000005</v>
      </c>
      <c r="H11" s="19">
        <f t="shared" si="2"/>
        <v>1839523.1800000002</v>
      </c>
    </row>
    <row r="12" spans="1:8" x14ac:dyDescent="0.25">
      <c r="A12" s="9">
        <v>42795</v>
      </c>
      <c r="B12" s="7">
        <v>506423.93966223585</v>
      </c>
      <c r="C12" s="7">
        <f t="shared" si="0"/>
        <v>5123591.6505449405</v>
      </c>
      <c r="D12" s="22">
        <v>504817.32779999974</v>
      </c>
      <c r="E12" s="22"/>
      <c r="F12" s="22">
        <f t="shared" si="1"/>
        <v>2576729.1357320002</v>
      </c>
      <c r="G12" s="7">
        <v>438509.29401852243</v>
      </c>
      <c r="H12" s="23">
        <f t="shared" si="2"/>
        <v>2278032.4740185225</v>
      </c>
    </row>
    <row r="13" spans="1:8" x14ac:dyDescent="0.25">
      <c r="A13" s="10">
        <v>42826</v>
      </c>
      <c r="B13" s="8">
        <v>419862.29280253389</v>
      </c>
      <c r="C13" s="8">
        <f t="shared" si="0"/>
        <v>5543453.9433474746</v>
      </c>
      <c r="D13" s="18">
        <v>391949.01249999995</v>
      </c>
      <c r="E13" s="18"/>
      <c r="F13" s="18">
        <f t="shared" si="1"/>
        <v>2968678.1482319999</v>
      </c>
      <c r="G13" s="8">
        <v>328295.5259319999</v>
      </c>
      <c r="H13" s="19">
        <f t="shared" si="2"/>
        <v>2606327.9999505226</v>
      </c>
    </row>
    <row r="14" spans="1:8" x14ac:dyDescent="0.25">
      <c r="A14" s="9">
        <v>42856</v>
      </c>
      <c r="B14" s="7">
        <v>343270.6859856738</v>
      </c>
      <c r="C14" s="7">
        <f t="shared" si="0"/>
        <v>5886724.6293331487</v>
      </c>
      <c r="D14" s="22">
        <v>207905.20189999996</v>
      </c>
      <c r="E14" s="22">
        <v>116864.661396</v>
      </c>
      <c r="F14" s="22">
        <f t="shared" si="1"/>
        <v>3293448.0115279998</v>
      </c>
      <c r="G14" s="7">
        <v>384285.97626600007</v>
      </c>
      <c r="H14" s="23">
        <f t="shared" si="2"/>
        <v>2990613.9762165225</v>
      </c>
    </row>
    <row r="15" spans="1:8" x14ac:dyDescent="0.25">
      <c r="A15" s="10">
        <v>42887</v>
      </c>
      <c r="B15" s="8">
        <v>343270.6859856738</v>
      </c>
      <c r="C15" s="8"/>
      <c r="D15" s="18"/>
      <c r="E15" s="18"/>
      <c r="F15" s="18"/>
      <c r="G15" s="8"/>
      <c r="H15" s="19"/>
    </row>
    <row r="16" spans="1:8" x14ac:dyDescent="0.25">
      <c r="A16" s="9">
        <v>42917</v>
      </c>
      <c r="B16" s="7">
        <f>[1]RESUMEN!$E$28-C15</f>
        <v>6827335.0438332679</v>
      </c>
      <c r="C16" s="7"/>
      <c r="D16" s="22"/>
      <c r="E16" s="22"/>
      <c r="F16" s="22"/>
      <c r="G16" s="7"/>
      <c r="H16" s="23"/>
    </row>
    <row r="17" spans="1:8" x14ac:dyDescent="0.25">
      <c r="A17" s="10">
        <v>42948</v>
      </c>
      <c r="B17" s="8">
        <v>0</v>
      </c>
      <c r="C17" s="8"/>
      <c r="D17" s="18"/>
      <c r="E17" s="18"/>
      <c r="F17" s="18"/>
      <c r="G17" s="8"/>
      <c r="H17" s="19"/>
    </row>
    <row r="18" spans="1:8" x14ac:dyDescent="0.25">
      <c r="A18" s="9">
        <v>42979</v>
      </c>
      <c r="B18" s="7"/>
      <c r="C18" s="7"/>
      <c r="D18" s="22"/>
      <c r="E18" s="22"/>
      <c r="F18" s="22"/>
      <c r="G18" s="7"/>
      <c r="H18" s="23"/>
    </row>
    <row r="19" spans="1:8" x14ac:dyDescent="0.25">
      <c r="A19" s="10">
        <v>43009</v>
      </c>
      <c r="B19" s="8"/>
      <c r="C19" s="8"/>
      <c r="D19" s="18"/>
      <c r="E19" s="18"/>
      <c r="F19" s="18"/>
      <c r="G19" s="8"/>
      <c r="H19" s="19"/>
    </row>
    <row r="20" spans="1:8" x14ac:dyDescent="0.25">
      <c r="A20" s="9">
        <v>43040</v>
      </c>
      <c r="B20" s="7"/>
      <c r="C20" s="7"/>
      <c r="D20" s="22"/>
      <c r="E20" s="22"/>
      <c r="F20" s="22"/>
      <c r="G20" s="7"/>
      <c r="H20" s="23"/>
    </row>
    <row r="21" spans="1:8" ht="15.75" thickBot="1" x14ac:dyDescent="0.3">
      <c r="A21" s="11">
        <v>43070</v>
      </c>
      <c r="B21" s="66"/>
      <c r="C21" s="66"/>
      <c r="D21" s="20"/>
      <c r="E21" s="20"/>
      <c r="F21" s="20"/>
      <c r="G21" s="66"/>
      <c r="H21" s="21"/>
    </row>
    <row r="123" spans="23:23" x14ac:dyDescent="0.25">
      <c r="W123" s="1">
        <v>0</v>
      </c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tabSelected="1" zoomScale="90" zoomScaleNormal="90" workbookViewId="0">
      <selection activeCell="B15" sqref="B15"/>
    </sheetView>
  </sheetViews>
  <sheetFormatPr baseColWidth="10" defaultColWidth="11.42578125" defaultRowHeight="15" x14ac:dyDescent="0.25"/>
  <cols>
    <col min="1" max="1" width="16.28515625" style="3" bestFit="1" customWidth="1"/>
    <col min="2" max="2" width="14.85546875" style="1" customWidth="1"/>
    <col min="3" max="3" width="22.42578125" style="1" bestFit="1" customWidth="1"/>
    <col min="4" max="4" width="13.28515625" style="1" customWidth="1"/>
    <col min="5" max="5" width="20.7109375" style="1" bestFit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5" t="s">
        <v>4</v>
      </c>
      <c r="H2" s="76"/>
    </row>
    <row r="3" spans="1:8" ht="15.75" thickBot="1" x14ac:dyDescent="0.3">
      <c r="A3" s="4" t="s">
        <v>0</v>
      </c>
      <c r="B3" s="5" t="s">
        <v>6</v>
      </c>
      <c r="C3" s="68" t="s">
        <v>7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23"/>
      <c r="C4" s="7">
        <v>0</v>
      </c>
      <c r="D4" s="22">
        <v>0</v>
      </c>
      <c r="E4" s="22"/>
      <c r="F4" s="22">
        <f>D4+E4</f>
        <v>0</v>
      </c>
      <c r="G4" s="22">
        <v>0</v>
      </c>
      <c r="H4" s="23">
        <f>G4</f>
        <v>0</v>
      </c>
    </row>
    <row r="5" spans="1:8" x14ac:dyDescent="0.25">
      <c r="A5" s="10">
        <v>42583</v>
      </c>
      <c r="B5" s="19">
        <v>21965.0109072581</v>
      </c>
      <c r="C5" s="29">
        <f>B5+C4</f>
        <v>21965.0109072581</v>
      </c>
      <c r="D5" s="18">
        <v>52281.810799999999</v>
      </c>
      <c r="E5" s="18"/>
      <c r="F5" s="18">
        <f>D5+F4+E5</f>
        <v>52281.810799999999</v>
      </c>
      <c r="G5" s="8">
        <v>0</v>
      </c>
      <c r="H5" s="19">
        <f>G5+H4</f>
        <v>0</v>
      </c>
    </row>
    <row r="6" spans="1:8" x14ac:dyDescent="0.25">
      <c r="A6" s="9">
        <v>42614</v>
      </c>
      <c r="B6" s="23">
        <v>206119.42392754005</v>
      </c>
      <c r="C6" s="7">
        <f t="shared" ref="C6:C17" si="0">B6+C5</f>
        <v>228084.43483479816</v>
      </c>
      <c r="D6" s="22">
        <v>244247.39880000002</v>
      </c>
      <c r="E6" s="22"/>
      <c r="F6" s="22">
        <f t="shared" ref="F6:F21" si="1">D6+F5+E6</f>
        <v>296529.2096</v>
      </c>
      <c r="G6" s="7">
        <v>159939.54</v>
      </c>
      <c r="H6" s="23">
        <f t="shared" ref="H6:H21" si="2">G6+H5</f>
        <v>159939.54</v>
      </c>
    </row>
    <row r="7" spans="1:8" x14ac:dyDescent="0.25">
      <c r="A7" s="10">
        <v>42644</v>
      </c>
      <c r="B7" s="19">
        <v>350483.06090090727</v>
      </c>
      <c r="C7" s="8">
        <f t="shared" si="0"/>
        <v>578567.49573570536</v>
      </c>
      <c r="D7" s="18">
        <v>208980.94120000003</v>
      </c>
      <c r="E7" s="18"/>
      <c r="F7" s="18">
        <f t="shared" si="1"/>
        <v>505510.15080000006</v>
      </c>
      <c r="G7" s="8">
        <v>214525.81</v>
      </c>
      <c r="H7" s="19">
        <f t="shared" si="2"/>
        <v>374465.35</v>
      </c>
    </row>
    <row r="8" spans="1:8" x14ac:dyDescent="0.25">
      <c r="A8" s="9">
        <v>42675</v>
      </c>
      <c r="B8" s="23">
        <v>460918.29166866082</v>
      </c>
      <c r="C8" s="7">
        <f t="shared" si="0"/>
        <v>1039485.7874043662</v>
      </c>
      <c r="D8" s="22">
        <v>299838.11041400005</v>
      </c>
      <c r="E8" s="22"/>
      <c r="F8" s="22">
        <f t="shared" si="1"/>
        <v>805348.26121400017</v>
      </c>
      <c r="G8" s="7">
        <v>212800.97</v>
      </c>
      <c r="H8" s="23">
        <f t="shared" si="2"/>
        <v>587266.31999999995</v>
      </c>
    </row>
    <row r="9" spans="1:8" x14ac:dyDescent="0.25">
      <c r="A9" s="10">
        <v>42705</v>
      </c>
      <c r="B9" s="19">
        <v>940714.47778620909</v>
      </c>
      <c r="C9" s="8">
        <f t="shared" si="0"/>
        <v>1980200.2651905753</v>
      </c>
      <c r="D9" s="18">
        <v>257564.83129400003</v>
      </c>
      <c r="E9" s="18"/>
      <c r="F9" s="18">
        <f t="shared" si="1"/>
        <v>1062913.0925080003</v>
      </c>
      <c r="G9" s="8">
        <v>285722.78000000003</v>
      </c>
      <c r="H9" s="19">
        <f t="shared" si="2"/>
        <v>872989.1</v>
      </c>
    </row>
    <row r="10" spans="1:8" x14ac:dyDescent="0.25">
      <c r="A10" s="9">
        <v>42736</v>
      </c>
      <c r="B10" s="23">
        <v>1002738.3478591896</v>
      </c>
      <c r="C10" s="7">
        <f t="shared" si="0"/>
        <v>2982938.6130497651</v>
      </c>
      <c r="D10" s="22">
        <v>327885.74037000013</v>
      </c>
      <c r="E10" s="22"/>
      <c r="F10" s="22">
        <f t="shared" si="1"/>
        <v>1390798.8328780006</v>
      </c>
      <c r="G10" s="7">
        <v>265915.1700000001</v>
      </c>
      <c r="H10" s="23">
        <f t="shared" si="2"/>
        <v>1138904.27</v>
      </c>
    </row>
    <row r="11" spans="1:8" x14ac:dyDescent="0.25">
      <c r="A11" s="10">
        <v>42767</v>
      </c>
      <c r="B11" s="19">
        <v>628299.80931760021</v>
      </c>
      <c r="C11" s="8">
        <f t="shared" si="0"/>
        <v>3611238.4223673651</v>
      </c>
      <c r="D11" s="18">
        <v>375272.18269163609</v>
      </c>
      <c r="E11" s="18"/>
      <c r="F11" s="18">
        <f t="shared" si="1"/>
        <v>1766071.0155696366</v>
      </c>
      <c r="G11" s="8">
        <v>378472.33999999997</v>
      </c>
      <c r="H11" s="19">
        <f t="shared" si="2"/>
        <v>1517376.6099999999</v>
      </c>
    </row>
    <row r="12" spans="1:8" x14ac:dyDescent="0.25">
      <c r="A12" s="9">
        <v>42795</v>
      </c>
      <c r="B12" s="23">
        <v>532786.44914126676</v>
      </c>
      <c r="C12" s="7">
        <f t="shared" si="0"/>
        <v>4144024.8715086319</v>
      </c>
      <c r="D12" s="22">
        <v>471711.38719089609</v>
      </c>
      <c r="E12" s="22">
        <v>172868.66999999993</v>
      </c>
      <c r="F12" s="22">
        <f t="shared" si="1"/>
        <v>2410651.0727605326</v>
      </c>
      <c r="G12" s="7">
        <v>432058.49</v>
      </c>
      <c r="H12" s="23">
        <f t="shared" si="2"/>
        <v>1949435.0999999999</v>
      </c>
    </row>
    <row r="13" spans="1:8" x14ac:dyDescent="0.25">
      <c r="A13" s="10">
        <v>42826</v>
      </c>
      <c r="B13" s="19">
        <v>299544.32946193812</v>
      </c>
      <c r="C13" s="8">
        <f t="shared" si="0"/>
        <v>4443569.2009705696</v>
      </c>
      <c r="D13" s="18">
        <v>333582.52866666403</v>
      </c>
      <c r="E13" s="18">
        <v>182175.04170800003</v>
      </c>
      <c r="F13" s="18">
        <f t="shared" si="1"/>
        <v>2926408.6431351965</v>
      </c>
      <c r="G13" s="8">
        <v>706008.64540253207</v>
      </c>
      <c r="H13" s="19">
        <f t="shared" si="2"/>
        <v>2655443.7454025317</v>
      </c>
    </row>
    <row r="14" spans="1:8" x14ac:dyDescent="0.25">
      <c r="A14" s="9">
        <v>42856</v>
      </c>
      <c r="B14" s="23">
        <v>299544.32946193812</v>
      </c>
      <c r="C14" s="7">
        <f t="shared" si="0"/>
        <v>4743113.5304325074</v>
      </c>
      <c r="D14" s="22">
        <v>233510.39691028406</v>
      </c>
      <c r="E14" s="22">
        <v>168009.46807600002</v>
      </c>
      <c r="F14" s="22">
        <f t="shared" si="1"/>
        <v>3327928.5081214807</v>
      </c>
      <c r="G14" s="7">
        <v>325430.16214949999</v>
      </c>
      <c r="H14" s="23">
        <f t="shared" si="2"/>
        <v>2980873.9075520318</v>
      </c>
    </row>
    <row r="15" spans="1:8" x14ac:dyDescent="0.25">
      <c r="A15" s="10">
        <v>42887</v>
      </c>
      <c r="B15" s="19"/>
      <c r="C15" s="8"/>
      <c r="D15" s="18"/>
      <c r="E15" s="18"/>
      <c r="F15" s="18"/>
      <c r="G15" s="8"/>
      <c r="H15" s="19"/>
    </row>
    <row r="16" spans="1:8" x14ac:dyDescent="0.25">
      <c r="A16" s="9">
        <v>42917</v>
      </c>
      <c r="B16" s="23"/>
      <c r="C16" s="7"/>
      <c r="D16" s="22"/>
      <c r="E16" s="22"/>
      <c r="F16" s="22"/>
      <c r="G16" s="7"/>
      <c r="H16" s="23"/>
    </row>
    <row r="17" spans="1:8" x14ac:dyDescent="0.25">
      <c r="A17" s="10">
        <v>42948</v>
      </c>
      <c r="B17" s="19"/>
      <c r="C17" s="8"/>
      <c r="D17" s="18"/>
      <c r="E17" s="18"/>
      <c r="F17" s="18"/>
      <c r="G17" s="8"/>
      <c r="H17" s="19"/>
    </row>
    <row r="18" spans="1:8" x14ac:dyDescent="0.25">
      <c r="A18" s="9">
        <v>42979</v>
      </c>
      <c r="B18" s="23"/>
      <c r="C18" s="7"/>
      <c r="D18" s="22"/>
      <c r="E18" s="22"/>
      <c r="F18" s="22"/>
      <c r="G18" s="7"/>
      <c r="H18" s="23"/>
    </row>
    <row r="19" spans="1:8" x14ac:dyDescent="0.25">
      <c r="A19" s="10">
        <v>43009</v>
      </c>
      <c r="B19" s="19"/>
      <c r="C19" s="8"/>
      <c r="D19" s="18"/>
      <c r="E19" s="18"/>
      <c r="F19" s="18"/>
      <c r="G19" s="8"/>
      <c r="H19" s="19"/>
    </row>
    <row r="20" spans="1:8" x14ac:dyDescent="0.25">
      <c r="A20" s="9">
        <v>43040</v>
      </c>
      <c r="B20" s="23"/>
      <c r="C20" s="7"/>
      <c r="D20" s="22"/>
      <c r="E20" s="22"/>
      <c r="F20" s="22"/>
      <c r="G20" s="7"/>
      <c r="H20" s="23"/>
    </row>
    <row r="21" spans="1:8" x14ac:dyDescent="0.25">
      <c r="A21" s="10">
        <v>43070</v>
      </c>
      <c r="B21" s="19"/>
      <c r="C21" s="8"/>
      <c r="D21" s="18"/>
      <c r="E21" s="18"/>
      <c r="F21" s="18"/>
      <c r="G21" s="8"/>
      <c r="H21" s="19"/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="90" zoomScaleNormal="90" workbookViewId="0">
      <selection activeCell="G19" sqref="G19"/>
    </sheetView>
  </sheetViews>
  <sheetFormatPr baseColWidth="10" defaultColWidth="11.42578125" defaultRowHeight="15" x14ac:dyDescent="0.25"/>
  <cols>
    <col min="1" max="1" width="16.140625" style="3" bestFit="1" customWidth="1"/>
    <col min="2" max="2" width="14.85546875" style="1" bestFit="1" customWidth="1"/>
    <col min="3" max="3" width="22.42578125" style="1" bestFit="1" customWidth="1"/>
    <col min="4" max="4" width="13.85546875" style="1" bestFit="1" customWidth="1"/>
    <col min="5" max="5" width="13.28515625" style="1" customWidth="1"/>
    <col min="6" max="6" width="22.42578125" style="1" bestFit="1" customWidth="1"/>
    <col min="7" max="7" width="18" style="1" bestFit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4" t="s">
        <v>4</v>
      </c>
      <c r="H2" s="76"/>
    </row>
    <row r="3" spans="1:8" ht="15.75" thickBot="1" x14ac:dyDescent="0.3">
      <c r="A3" s="69" t="s">
        <v>0</v>
      </c>
      <c r="B3" s="5" t="s">
        <v>6</v>
      </c>
      <c r="C3" s="68" t="s">
        <v>7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34"/>
      <c r="C4" s="39">
        <f>B4</f>
        <v>0</v>
      </c>
      <c r="D4" s="34">
        <v>0</v>
      </c>
      <c r="E4" s="22"/>
      <c r="F4" s="59">
        <f>D4+E4</f>
        <v>0</v>
      </c>
      <c r="G4" s="7">
        <v>0</v>
      </c>
      <c r="H4" s="23">
        <f>G4</f>
        <v>0</v>
      </c>
    </row>
    <row r="5" spans="1:8" x14ac:dyDescent="0.25">
      <c r="A5" s="10">
        <v>42583</v>
      </c>
      <c r="B5" s="35">
        <v>0</v>
      </c>
      <c r="C5" s="54">
        <f>C4+B5</f>
        <v>0</v>
      </c>
      <c r="D5" s="35">
        <v>94764.528399999996</v>
      </c>
      <c r="E5" s="18"/>
      <c r="F5" s="58">
        <f>F4+D5+E5</f>
        <v>94764.528399999996</v>
      </c>
      <c r="G5" s="8">
        <v>0</v>
      </c>
      <c r="H5" s="19">
        <f>H4+G5</f>
        <v>0</v>
      </c>
    </row>
    <row r="6" spans="1:8" x14ac:dyDescent="0.25">
      <c r="A6" s="9">
        <v>42614</v>
      </c>
      <c r="B6" s="34">
        <v>57676.491590491169</v>
      </c>
      <c r="C6" s="39">
        <f t="shared" ref="C6:C17" si="0">C5+B6</f>
        <v>57676.491590491169</v>
      </c>
      <c r="D6" s="34">
        <v>418275.93900000001</v>
      </c>
      <c r="E6" s="22"/>
      <c r="F6" s="59">
        <f t="shared" ref="F6:F19" si="1">F5+D6+E6</f>
        <v>513040.46740000002</v>
      </c>
      <c r="G6" s="7">
        <v>254356.27960000001</v>
      </c>
      <c r="H6" s="23">
        <f t="shared" ref="H6:H21" si="2">H5+G6</f>
        <v>254356.27960000001</v>
      </c>
    </row>
    <row r="7" spans="1:8" x14ac:dyDescent="0.25">
      <c r="A7" s="10">
        <v>42644</v>
      </c>
      <c r="B7" s="35">
        <v>162220.21064355157</v>
      </c>
      <c r="C7" s="54">
        <f t="shared" si="0"/>
        <v>219896.70223404275</v>
      </c>
      <c r="D7" s="35">
        <v>237808.80780000001</v>
      </c>
      <c r="E7" s="18"/>
      <c r="F7" s="58">
        <f t="shared" si="1"/>
        <v>750849.27520000003</v>
      </c>
      <c r="G7" s="8">
        <v>409175.25520000007</v>
      </c>
      <c r="H7" s="19">
        <f t="shared" si="2"/>
        <v>663531.53480000002</v>
      </c>
    </row>
    <row r="8" spans="1:8" x14ac:dyDescent="0.25">
      <c r="A8" s="9">
        <v>42675</v>
      </c>
      <c r="B8" s="34">
        <v>638373.12776407937</v>
      </c>
      <c r="C8" s="39">
        <f t="shared" si="0"/>
        <v>858269.82999812206</v>
      </c>
      <c r="D8" s="34">
        <v>237265.32813400018</v>
      </c>
      <c r="E8" s="22"/>
      <c r="F8" s="59">
        <f t="shared" si="1"/>
        <v>988114.60333400022</v>
      </c>
      <c r="G8" s="7">
        <v>180886.40879999998</v>
      </c>
      <c r="H8" s="23">
        <f t="shared" si="2"/>
        <v>844417.9436</v>
      </c>
    </row>
    <row r="9" spans="1:8" x14ac:dyDescent="0.25">
      <c r="A9" s="10">
        <v>42705</v>
      </c>
      <c r="B9" s="35">
        <v>954966.9901274381</v>
      </c>
      <c r="C9" s="54">
        <f t="shared" si="0"/>
        <v>1813236.8201255603</v>
      </c>
      <c r="D9" s="35">
        <v>188522.01567600001</v>
      </c>
      <c r="E9" s="18"/>
      <c r="F9" s="58">
        <f t="shared" si="1"/>
        <v>1176636.6190100003</v>
      </c>
      <c r="G9" s="8">
        <v>183599.71920000002</v>
      </c>
      <c r="H9" s="19">
        <f t="shared" si="2"/>
        <v>1028017.6628</v>
      </c>
    </row>
    <row r="10" spans="1:8" x14ac:dyDescent="0.25">
      <c r="A10" s="9">
        <v>42736</v>
      </c>
      <c r="B10" s="34">
        <v>1665041.8547243776</v>
      </c>
      <c r="C10" s="39">
        <f t="shared" si="0"/>
        <v>3478278.6748499377</v>
      </c>
      <c r="D10" s="34">
        <v>255326.09424400015</v>
      </c>
      <c r="E10" s="22"/>
      <c r="F10" s="59">
        <f t="shared" si="1"/>
        <v>1431962.7132540005</v>
      </c>
      <c r="G10" s="7">
        <v>184158.83220000003</v>
      </c>
      <c r="H10" s="23">
        <f t="shared" si="2"/>
        <v>1212176.4950000001</v>
      </c>
    </row>
    <row r="11" spans="1:8" x14ac:dyDescent="0.25">
      <c r="A11" s="10">
        <v>42767</v>
      </c>
      <c r="B11" s="35">
        <v>1264890.4594472216</v>
      </c>
      <c r="C11" s="54">
        <f t="shared" si="0"/>
        <v>4743169.1342971595</v>
      </c>
      <c r="D11" s="35">
        <v>371071.18648600002</v>
      </c>
      <c r="E11" s="18"/>
      <c r="F11" s="58">
        <f t="shared" si="1"/>
        <v>1803033.8997400005</v>
      </c>
      <c r="G11" s="8">
        <v>391776.79119999986</v>
      </c>
      <c r="H11" s="19">
        <f t="shared" si="2"/>
        <v>1603953.2862</v>
      </c>
    </row>
    <row r="12" spans="1:8" x14ac:dyDescent="0.25">
      <c r="A12" s="9">
        <v>42795</v>
      </c>
      <c r="B12" s="34">
        <v>580829.95965985651</v>
      </c>
      <c r="C12" s="39">
        <f t="shared" si="0"/>
        <v>5323999.0939570162</v>
      </c>
      <c r="D12" s="34">
        <v>530793.85670599935</v>
      </c>
      <c r="E12" s="22"/>
      <c r="F12" s="59">
        <f t="shared" si="1"/>
        <v>2333827.7564459997</v>
      </c>
      <c r="G12" s="7">
        <v>422915.15739999985</v>
      </c>
      <c r="H12" s="23">
        <f t="shared" si="2"/>
        <v>2026868.4435999999</v>
      </c>
    </row>
    <row r="13" spans="1:8" x14ac:dyDescent="0.25">
      <c r="A13" s="10">
        <v>42826</v>
      </c>
      <c r="B13" s="35">
        <v>500151.47962744784</v>
      </c>
      <c r="C13" s="54">
        <f t="shared" si="0"/>
        <v>5824150.5735844644</v>
      </c>
      <c r="D13" s="35">
        <v>279959.7407939994</v>
      </c>
      <c r="E13" s="18">
        <v>77820.966680000012</v>
      </c>
      <c r="F13" s="58">
        <f t="shared" si="1"/>
        <v>2691608.4639199991</v>
      </c>
      <c r="G13" s="8">
        <v>429033.93527200003</v>
      </c>
      <c r="H13" s="19">
        <f t="shared" si="2"/>
        <v>2455902.3788719997</v>
      </c>
    </row>
    <row r="14" spans="1:8" x14ac:dyDescent="0.25">
      <c r="A14" s="9">
        <v>42856</v>
      </c>
      <c r="B14" s="34">
        <v>330053.58939901309</v>
      </c>
      <c r="C14" s="39">
        <f t="shared" si="0"/>
        <v>6154204.1629834771</v>
      </c>
      <c r="D14" s="34">
        <v>273652.20941000007</v>
      </c>
      <c r="E14" s="22">
        <v>208806.76415999999</v>
      </c>
      <c r="F14" s="59">
        <f t="shared" si="1"/>
        <v>3174067.437489999</v>
      </c>
      <c r="G14" s="7">
        <v>451163.85351200006</v>
      </c>
      <c r="H14" s="23">
        <f t="shared" si="2"/>
        <v>2907066.232384</v>
      </c>
    </row>
    <row r="15" spans="1:8" x14ac:dyDescent="0.25">
      <c r="A15" s="10">
        <v>42887</v>
      </c>
      <c r="B15" s="35"/>
      <c r="C15" s="54"/>
      <c r="D15" s="35"/>
      <c r="E15" s="18"/>
      <c r="F15" s="58"/>
      <c r="G15" s="8"/>
      <c r="H15" s="19"/>
    </row>
    <row r="16" spans="1:8" x14ac:dyDescent="0.25">
      <c r="A16" s="9">
        <v>42917</v>
      </c>
      <c r="B16" s="34"/>
      <c r="C16" s="39"/>
      <c r="D16" s="34"/>
      <c r="E16" s="22"/>
      <c r="F16" s="59"/>
      <c r="G16" s="7"/>
      <c r="H16" s="23"/>
    </row>
    <row r="17" spans="1:8" x14ac:dyDescent="0.25">
      <c r="A17" s="10">
        <v>42948</v>
      </c>
      <c r="B17" s="35"/>
      <c r="C17" s="54"/>
      <c r="D17" s="35"/>
      <c r="E17" s="18"/>
      <c r="F17" s="58"/>
      <c r="G17" s="8"/>
      <c r="H17" s="19"/>
    </row>
    <row r="18" spans="1:8" x14ac:dyDescent="0.25">
      <c r="A18" s="9">
        <v>42979</v>
      </c>
      <c r="B18" s="34"/>
      <c r="C18" s="39"/>
      <c r="D18" s="34"/>
      <c r="E18" s="22"/>
      <c r="F18" s="59"/>
      <c r="G18" s="7"/>
      <c r="H18" s="23"/>
    </row>
    <row r="19" spans="1:8" x14ac:dyDescent="0.25">
      <c r="A19" s="10">
        <v>43009</v>
      </c>
      <c r="B19" s="35"/>
      <c r="C19" s="54"/>
      <c r="D19" s="35"/>
      <c r="E19" s="18"/>
      <c r="F19" s="58"/>
      <c r="G19" s="8"/>
      <c r="H19" s="19"/>
    </row>
    <row r="20" spans="1:8" x14ac:dyDescent="0.25">
      <c r="A20" s="9">
        <v>43040</v>
      </c>
      <c r="B20" s="34"/>
      <c r="C20" s="39"/>
      <c r="D20" s="34"/>
      <c r="E20" s="22"/>
      <c r="F20" s="59"/>
      <c r="G20" s="7"/>
      <c r="H20" s="23"/>
    </row>
    <row r="21" spans="1:8" ht="15.75" thickBot="1" x14ac:dyDescent="0.3">
      <c r="A21" s="11">
        <v>43070</v>
      </c>
      <c r="B21" s="36"/>
      <c r="C21" s="71"/>
      <c r="D21" s="36"/>
      <c r="E21" s="20"/>
      <c r="F21" s="65"/>
      <c r="G21" s="66"/>
      <c r="H21" s="21"/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="90" zoomScaleNormal="90" workbookViewId="0">
      <selection activeCell="H20" sqref="H20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bestFit="1" customWidth="1"/>
    <col min="4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5" t="s">
        <v>1</v>
      </c>
      <c r="C1" s="74"/>
      <c r="D1" s="75" t="s">
        <v>2</v>
      </c>
      <c r="E1" s="74"/>
      <c r="F1" s="76"/>
      <c r="G1" s="74" t="s">
        <v>4</v>
      </c>
      <c r="H1" s="76"/>
    </row>
    <row r="2" spans="1:8" ht="15.75" thickBot="1" x14ac:dyDescent="0.3">
      <c r="A2" s="69" t="s">
        <v>0</v>
      </c>
      <c r="B2" s="33" t="s">
        <v>6</v>
      </c>
      <c r="C2" s="68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70" t="s">
        <v>9</v>
      </c>
    </row>
    <row r="3" spans="1:8" x14ac:dyDescent="0.25">
      <c r="A3" s="37">
        <v>42552</v>
      </c>
      <c r="B3" s="39"/>
      <c r="C3" s="39">
        <v>0</v>
      </c>
      <c r="D3" s="34">
        <v>0</v>
      </c>
      <c r="E3" s="22"/>
      <c r="F3" s="59">
        <f>D3+E3</f>
        <v>0</v>
      </c>
      <c r="G3" s="7">
        <v>0</v>
      </c>
      <c r="H3" s="23">
        <f>G3</f>
        <v>0</v>
      </c>
    </row>
    <row r="4" spans="1:8" x14ac:dyDescent="0.25">
      <c r="A4" s="38">
        <v>42583</v>
      </c>
      <c r="B4" s="54">
        <v>78466.763943925253</v>
      </c>
      <c r="C4" s="54">
        <v>78466.763943925253</v>
      </c>
      <c r="D4" s="35">
        <v>286151.32079999999</v>
      </c>
      <c r="E4" s="18"/>
      <c r="F4" s="58">
        <f>F3+D4+E4</f>
        <v>286151.32079999999</v>
      </c>
      <c r="G4" s="8">
        <v>0</v>
      </c>
      <c r="H4" s="19">
        <f>H3+G4</f>
        <v>0</v>
      </c>
    </row>
    <row r="5" spans="1:8" x14ac:dyDescent="0.25">
      <c r="A5" s="37">
        <v>42614</v>
      </c>
      <c r="B5" s="39">
        <v>232283.63625387088</v>
      </c>
      <c r="C5" s="39">
        <v>310750.40019779612</v>
      </c>
      <c r="D5" s="34">
        <v>362710.02440000005</v>
      </c>
      <c r="E5" s="22"/>
      <c r="F5" s="59">
        <f t="shared" ref="F5:F15" si="0">F4+D5+E5</f>
        <v>648861.3452000001</v>
      </c>
      <c r="G5" s="7">
        <v>385400.24000000005</v>
      </c>
      <c r="H5" s="23">
        <f t="shared" ref="H5:H20" si="1">H4+G5</f>
        <v>385400.24000000005</v>
      </c>
    </row>
    <row r="6" spans="1:8" x14ac:dyDescent="0.25">
      <c r="A6" s="38">
        <v>42644</v>
      </c>
      <c r="B6" s="54">
        <v>326618.01346058259</v>
      </c>
      <c r="C6" s="54">
        <v>637368.41365837865</v>
      </c>
      <c r="D6" s="35">
        <v>214838.36820000003</v>
      </c>
      <c r="E6" s="18"/>
      <c r="F6" s="58">
        <f t="shared" si="0"/>
        <v>863699.71340000012</v>
      </c>
      <c r="G6" s="8">
        <v>340049.69000000006</v>
      </c>
      <c r="H6" s="19">
        <f t="shared" si="1"/>
        <v>725449.93000000017</v>
      </c>
    </row>
    <row r="7" spans="1:8" x14ac:dyDescent="0.25">
      <c r="A7" s="37">
        <v>42675</v>
      </c>
      <c r="B7" s="39">
        <v>507117.23017913633</v>
      </c>
      <c r="C7" s="39">
        <v>1144485.643837515</v>
      </c>
      <c r="D7" s="34">
        <v>190578.14959999986</v>
      </c>
      <c r="E7" s="22"/>
      <c r="F7" s="59">
        <f t="shared" si="0"/>
        <v>1054277.8629999999</v>
      </c>
      <c r="G7" s="7">
        <v>98278.469999999987</v>
      </c>
      <c r="H7" s="23">
        <f t="shared" si="1"/>
        <v>823728.40000000014</v>
      </c>
    </row>
    <row r="8" spans="1:8" x14ac:dyDescent="0.25">
      <c r="A8" s="38">
        <v>42705</v>
      </c>
      <c r="B8" s="54">
        <v>637220.29334768734</v>
      </c>
      <c r="C8" s="54">
        <v>1781705.9371852023</v>
      </c>
      <c r="D8" s="35">
        <v>77185.295199999935</v>
      </c>
      <c r="E8" s="18"/>
      <c r="F8" s="58">
        <f t="shared" si="0"/>
        <v>1131463.1581999999</v>
      </c>
      <c r="G8" s="8">
        <v>92032.05</v>
      </c>
      <c r="H8" s="19">
        <f t="shared" si="1"/>
        <v>915760.45000000019</v>
      </c>
    </row>
    <row r="9" spans="1:8" x14ac:dyDescent="0.25">
      <c r="A9" s="37">
        <v>42736</v>
      </c>
      <c r="B9" s="39">
        <v>602564.88360722607</v>
      </c>
      <c r="C9" s="39">
        <v>2384270.8207924282</v>
      </c>
      <c r="D9" s="34">
        <v>141018.85875999986</v>
      </c>
      <c r="E9" s="22"/>
      <c r="F9" s="59">
        <f t="shared" si="0"/>
        <v>1272482.0169599997</v>
      </c>
      <c r="G9" s="7">
        <v>139292.45000000004</v>
      </c>
      <c r="H9" s="23">
        <f t="shared" si="1"/>
        <v>1055052.9000000001</v>
      </c>
    </row>
    <row r="10" spans="1:8" x14ac:dyDescent="0.25">
      <c r="A10" s="38">
        <v>42767</v>
      </c>
      <c r="B10" s="54">
        <v>410513.88694602356</v>
      </c>
      <c r="C10" s="54">
        <v>2794784.7077384517</v>
      </c>
      <c r="D10" s="35">
        <v>447120.76776000066</v>
      </c>
      <c r="E10" s="18"/>
      <c r="F10" s="58">
        <f t="shared" si="0"/>
        <v>1719602.7847200003</v>
      </c>
      <c r="G10" s="8">
        <v>459902.39999999997</v>
      </c>
      <c r="H10" s="19">
        <f t="shared" si="1"/>
        <v>1514955.3</v>
      </c>
    </row>
    <row r="11" spans="1:8" x14ac:dyDescent="0.25">
      <c r="A11" s="37">
        <v>42795</v>
      </c>
      <c r="B11" s="39">
        <v>173912.60450501685</v>
      </c>
      <c r="C11" s="39">
        <v>2968697.3122434686</v>
      </c>
      <c r="D11" s="34">
        <v>333633.80704000033</v>
      </c>
      <c r="E11" s="22">
        <v>236374.77962399996</v>
      </c>
      <c r="F11" s="59">
        <f t="shared" si="0"/>
        <v>2289611.3713840004</v>
      </c>
      <c r="G11" s="7">
        <v>393248.10774200002</v>
      </c>
      <c r="H11" s="23">
        <f t="shared" si="1"/>
        <v>1908203.4077420002</v>
      </c>
    </row>
    <row r="12" spans="1:8" x14ac:dyDescent="0.25">
      <c r="A12" s="38">
        <v>42826</v>
      </c>
      <c r="B12" s="54">
        <v>125087.17647826085</v>
      </c>
      <c r="C12" s="54">
        <v>3093784.4887217293</v>
      </c>
      <c r="D12" s="35">
        <v>28617.840680000005</v>
      </c>
      <c r="E12" s="18">
        <v>359151.08981999999</v>
      </c>
      <c r="F12" s="58">
        <f t="shared" si="0"/>
        <v>2677380.3018840002</v>
      </c>
      <c r="G12" s="8">
        <v>469341.46193400002</v>
      </c>
      <c r="H12" s="19">
        <f t="shared" si="1"/>
        <v>2377544.8696760004</v>
      </c>
    </row>
    <row r="13" spans="1:8" x14ac:dyDescent="0.25">
      <c r="A13" s="37">
        <v>42856</v>
      </c>
      <c r="B13" s="39">
        <v>125087.17647826085</v>
      </c>
      <c r="C13" s="39">
        <v>3218871.6651999899</v>
      </c>
      <c r="D13" s="34">
        <v>28617.840680000005</v>
      </c>
      <c r="E13" s="22">
        <v>187050.26884799998</v>
      </c>
      <c r="F13" s="59">
        <f t="shared" si="0"/>
        <v>2893048.4114120002</v>
      </c>
      <c r="G13" s="7">
        <v>430336.59154324792</v>
      </c>
      <c r="H13" s="23">
        <f t="shared" si="1"/>
        <v>2807881.4612192484</v>
      </c>
    </row>
    <row r="14" spans="1:8" x14ac:dyDescent="0.25">
      <c r="A14" s="38">
        <v>42887</v>
      </c>
      <c r="B14" s="54"/>
      <c r="C14" s="54"/>
      <c r="D14" s="35"/>
      <c r="E14" s="18"/>
      <c r="F14" s="58"/>
      <c r="G14" s="8"/>
      <c r="H14" s="19"/>
    </row>
    <row r="15" spans="1:8" x14ac:dyDescent="0.25">
      <c r="A15" s="37">
        <v>42917</v>
      </c>
      <c r="B15" s="39"/>
      <c r="C15" s="39"/>
      <c r="D15" s="34"/>
      <c r="E15" s="22"/>
      <c r="F15" s="59"/>
      <c r="G15" s="7"/>
      <c r="H15" s="23"/>
    </row>
    <row r="16" spans="1:8" x14ac:dyDescent="0.25">
      <c r="A16" s="38">
        <v>42948</v>
      </c>
      <c r="B16" s="54"/>
      <c r="C16" s="54"/>
      <c r="D16" s="35"/>
      <c r="E16" s="18"/>
      <c r="F16" s="58"/>
      <c r="G16" s="8"/>
      <c r="H16" s="19"/>
    </row>
    <row r="17" spans="1:8" x14ac:dyDescent="0.25">
      <c r="A17" s="37">
        <v>42979</v>
      </c>
      <c r="B17" s="39"/>
      <c r="C17" s="39"/>
      <c r="D17" s="34"/>
      <c r="E17" s="22"/>
      <c r="F17" s="59"/>
      <c r="G17" s="7"/>
      <c r="H17" s="23"/>
    </row>
    <row r="18" spans="1:8" x14ac:dyDescent="0.25">
      <c r="A18" s="38">
        <v>43009</v>
      </c>
      <c r="B18" s="54"/>
      <c r="C18" s="54"/>
      <c r="D18" s="35"/>
      <c r="E18" s="18"/>
      <c r="F18" s="58"/>
      <c r="G18" s="8"/>
      <c r="H18" s="19"/>
    </row>
    <row r="19" spans="1:8" x14ac:dyDescent="0.25">
      <c r="A19" s="37">
        <v>43040</v>
      </c>
      <c r="B19" s="39"/>
      <c r="C19" s="39"/>
      <c r="D19" s="34"/>
      <c r="E19" s="22"/>
      <c r="F19" s="59"/>
      <c r="G19" s="7"/>
      <c r="H19" s="23"/>
    </row>
    <row r="20" spans="1:8" ht="15.75" thickBot="1" x14ac:dyDescent="0.3">
      <c r="A20" s="72">
        <v>43070</v>
      </c>
      <c r="B20" s="71"/>
      <c r="C20" s="71"/>
      <c r="D20" s="36"/>
      <c r="E20" s="20"/>
      <c r="F20" s="65"/>
      <c r="G20" s="66"/>
      <c r="H20" s="21"/>
    </row>
    <row r="23" spans="1:8" x14ac:dyDescent="0.25">
      <c r="H23" s="1">
        <v>3745127.1418336313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zoomScale="90" zoomScaleNormal="90" workbookViewId="0">
      <selection activeCell="H19" sqref="H19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4.85546875" style="1" bestFit="1" customWidth="1"/>
    <col min="5" max="5" width="13.28515625" style="1" customWidth="1"/>
    <col min="6" max="6" width="22.42578125" style="1" bestFit="1" customWidth="1"/>
    <col min="7" max="7" width="18" style="1" bestFit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3" t="s">
        <v>1</v>
      </c>
      <c r="C1" s="74"/>
      <c r="D1" s="75" t="s">
        <v>2</v>
      </c>
      <c r="E1" s="74"/>
      <c r="F1" s="76"/>
      <c r="G1" s="75" t="s">
        <v>4</v>
      </c>
      <c r="H1" s="76"/>
    </row>
    <row r="2" spans="1:8" ht="15.75" thickBot="1" x14ac:dyDescent="0.3">
      <c r="A2" s="4" t="s">
        <v>0</v>
      </c>
      <c r="B2" s="5" t="s">
        <v>6</v>
      </c>
      <c r="C2" s="32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6" t="s">
        <v>9</v>
      </c>
    </row>
    <row r="3" spans="1:8" x14ac:dyDescent="0.25">
      <c r="A3" s="41">
        <v>42614</v>
      </c>
      <c r="B3" s="51">
        <v>0</v>
      </c>
      <c r="C3" s="57">
        <f>B3</f>
        <v>0</v>
      </c>
      <c r="D3" s="52">
        <v>0</v>
      </c>
      <c r="E3" s="43"/>
      <c r="F3" s="57">
        <f>D3+E3</f>
        <v>0</v>
      </c>
      <c r="G3" s="42">
        <v>0</v>
      </c>
      <c r="H3" s="44">
        <f>G3</f>
        <v>0</v>
      </c>
    </row>
    <row r="4" spans="1:8" x14ac:dyDescent="0.25">
      <c r="A4" s="10">
        <v>42644</v>
      </c>
      <c r="B4" s="29">
        <v>0</v>
      </c>
      <c r="C4" s="58">
        <f>C3+B4</f>
        <v>0</v>
      </c>
      <c r="D4" s="35">
        <v>0</v>
      </c>
      <c r="E4" s="18"/>
      <c r="F4" s="58">
        <f>F3+D4+E4</f>
        <v>0</v>
      </c>
      <c r="G4" s="8">
        <v>0</v>
      </c>
      <c r="H4" s="19">
        <f>H3+G4</f>
        <v>0</v>
      </c>
    </row>
    <row r="5" spans="1:8" x14ac:dyDescent="0.25">
      <c r="A5" s="9">
        <v>42675</v>
      </c>
      <c r="B5" s="24">
        <v>86319.560487689057</v>
      </c>
      <c r="C5" s="59">
        <f>C4+B5</f>
        <v>86319.560487689057</v>
      </c>
      <c r="D5" s="34">
        <v>94646.98520000001</v>
      </c>
      <c r="E5" s="22"/>
      <c r="F5" s="59">
        <f t="shared" ref="F5:F19" si="0">F4+D5+E5</f>
        <v>94646.98520000001</v>
      </c>
      <c r="G5" s="7">
        <v>25289.767400000001</v>
      </c>
      <c r="H5" s="23">
        <f t="shared" ref="H5:H15" si="1">H4+G5</f>
        <v>25289.767400000001</v>
      </c>
    </row>
    <row r="6" spans="1:8" x14ac:dyDescent="0.25">
      <c r="A6" s="10">
        <v>42705</v>
      </c>
      <c r="B6" s="29">
        <v>115092.74731691874</v>
      </c>
      <c r="C6" s="58">
        <f t="shared" ref="C6:C13" si="2">C5+B6</f>
        <v>201412.30780460779</v>
      </c>
      <c r="D6" s="35">
        <v>129605.7066</v>
      </c>
      <c r="E6" s="18"/>
      <c r="F6" s="58">
        <f t="shared" si="0"/>
        <v>224252.69180000003</v>
      </c>
      <c r="G6" s="8">
        <v>133821.41520000002</v>
      </c>
      <c r="H6" s="19">
        <f t="shared" si="1"/>
        <v>159111.18260000003</v>
      </c>
    </row>
    <row r="7" spans="1:8" x14ac:dyDescent="0.25">
      <c r="A7" s="9">
        <v>42736</v>
      </c>
      <c r="B7" s="24">
        <v>460217.15945806907</v>
      </c>
      <c r="C7" s="59">
        <f t="shared" si="2"/>
        <v>661629.46726267692</v>
      </c>
      <c r="D7" s="34">
        <v>139926.45211999997</v>
      </c>
      <c r="E7" s="22"/>
      <c r="F7" s="59">
        <f t="shared" si="0"/>
        <v>364179.14392</v>
      </c>
      <c r="G7" s="7">
        <v>101411.101</v>
      </c>
      <c r="H7" s="23">
        <f t="shared" si="1"/>
        <v>260522.28360000002</v>
      </c>
    </row>
    <row r="8" spans="1:8" x14ac:dyDescent="0.25">
      <c r="A8" s="10">
        <v>42767</v>
      </c>
      <c r="B8" s="29">
        <v>389555.10141603521</v>
      </c>
      <c r="C8" s="58">
        <f t="shared" si="2"/>
        <v>1051184.568678712</v>
      </c>
      <c r="D8" s="35">
        <v>207791.51031799999</v>
      </c>
      <c r="E8" s="18"/>
      <c r="F8" s="58">
        <f t="shared" si="0"/>
        <v>571970.65423800005</v>
      </c>
      <c r="G8" s="8">
        <v>152943.95799999998</v>
      </c>
      <c r="H8" s="19">
        <f t="shared" si="1"/>
        <v>413466.24160000001</v>
      </c>
    </row>
    <row r="9" spans="1:8" x14ac:dyDescent="0.25">
      <c r="A9" s="9">
        <v>42795</v>
      </c>
      <c r="B9" s="24">
        <v>457368.43748200464</v>
      </c>
      <c r="C9" s="59">
        <f t="shared" si="2"/>
        <v>1508553.0061607165</v>
      </c>
      <c r="D9" s="34">
        <v>336991.28496999998</v>
      </c>
      <c r="E9" s="22"/>
      <c r="F9" s="59">
        <f t="shared" si="0"/>
        <v>908961.93920799997</v>
      </c>
      <c r="G9" s="7">
        <v>318819.43134599994</v>
      </c>
      <c r="H9" s="23">
        <f t="shared" si="1"/>
        <v>732285.67294600001</v>
      </c>
    </row>
    <row r="10" spans="1:8" x14ac:dyDescent="0.25">
      <c r="A10" s="10">
        <v>42826</v>
      </c>
      <c r="B10" s="29">
        <v>431877.75589953602</v>
      </c>
      <c r="C10" s="58">
        <f t="shared" si="2"/>
        <v>1940430.7620602525</v>
      </c>
      <c r="D10" s="35">
        <v>103215.01878200001</v>
      </c>
      <c r="E10" s="18"/>
      <c r="F10" s="58">
        <f t="shared" si="0"/>
        <v>1012176.95799</v>
      </c>
      <c r="G10" s="8">
        <v>128852.88619999999</v>
      </c>
      <c r="H10" s="19">
        <f t="shared" si="1"/>
        <v>861138.55914599996</v>
      </c>
    </row>
    <row r="11" spans="1:8" x14ac:dyDescent="0.25">
      <c r="A11" s="9">
        <v>42856</v>
      </c>
      <c r="B11" s="24">
        <v>628456.24808729405</v>
      </c>
      <c r="C11" s="59">
        <f t="shared" si="2"/>
        <v>2568887.0101475464</v>
      </c>
      <c r="D11" s="34">
        <v>144621.35365800001</v>
      </c>
      <c r="E11" s="22"/>
      <c r="F11" s="59">
        <f t="shared" si="0"/>
        <v>1156798.311648</v>
      </c>
      <c r="G11" s="7">
        <v>198111.56861000005</v>
      </c>
      <c r="H11" s="23">
        <f t="shared" si="1"/>
        <v>1059250.127756</v>
      </c>
    </row>
    <row r="12" spans="1:8" x14ac:dyDescent="0.25">
      <c r="A12" s="10">
        <v>42887</v>
      </c>
      <c r="B12" s="29"/>
      <c r="C12" s="58"/>
      <c r="D12" s="35"/>
      <c r="E12" s="18"/>
      <c r="F12" s="58"/>
      <c r="G12" s="8"/>
      <c r="H12" s="19"/>
    </row>
    <row r="13" spans="1:8" x14ac:dyDescent="0.25">
      <c r="A13" s="9">
        <v>42917</v>
      </c>
      <c r="B13" s="24"/>
      <c r="C13" s="59"/>
      <c r="D13" s="34"/>
      <c r="E13" s="22"/>
      <c r="F13" s="59"/>
      <c r="G13" s="7"/>
      <c r="H13" s="23"/>
    </row>
    <row r="14" spans="1:8" x14ac:dyDescent="0.25">
      <c r="A14" s="10">
        <v>42948</v>
      </c>
      <c r="B14" s="29"/>
      <c r="C14" s="58"/>
      <c r="D14" s="35"/>
      <c r="E14" s="18"/>
      <c r="F14" s="58"/>
      <c r="G14" s="8"/>
      <c r="H14" s="19"/>
    </row>
    <row r="15" spans="1:8" x14ac:dyDescent="0.25">
      <c r="A15" s="9">
        <v>42979</v>
      </c>
      <c r="B15" s="24"/>
      <c r="C15" s="59"/>
      <c r="D15" s="34"/>
      <c r="E15" s="22"/>
      <c r="F15" s="23"/>
      <c r="G15" s="7"/>
      <c r="H15" s="23"/>
    </row>
    <row r="16" spans="1:8" x14ac:dyDescent="0.25">
      <c r="A16" s="10">
        <v>43009</v>
      </c>
      <c r="B16" s="29"/>
      <c r="C16" s="58"/>
      <c r="D16" s="35"/>
      <c r="E16" s="18"/>
      <c r="F16" s="19"/>
      <c r="G16" s="8"/>
      <c r="H16" s="19"/>
    </row>
    <row r="17" spans="1:8" x14ac:dyDescent="0.25">
      <c r="A17" s="9">
        <v>43040</v>
      </c>
      <c r="B17" s="24"/>
      <c r="C17" s="59"/>
      <c r="D17" s="34"/>
      <c r="E17" s="22"/>
      <c r="F17" s="59"/>
      <c r="G17" s="7"/>
      <c r="H17" s="23"/>
    </row>
    <row r="18" spans="1:8" x14ac:dyDescent="0.25">
      <c r="A18" s="10">
        <v>43070</v>
      </c>
      <c r="B18" s="29"/>
      <c r="C18" s="58"/>
      <c r="D18" s="35"/>
      <c r="E18" s="18"/>
      <c r="F18" s="19"/>
      <c r="G18" s="8"/>
      <c r="H18" s="19"/>
    </row>
    <row r="19" spans="1:8" x14ac:dyDescent="0.25">
      <c r="A19" s="9">
        <v>43101</v>
      </c>
      <c r="B19" s="24"/>
      <c r="C19" s="59"/>
      <c r="D19" s="34"/>
      <c r="E19" s="22"/>
      <c r="F19" s="59"/>
      <c r="G19" s="7"/>
      <c r="H19" s="23"/>
    </row>
    <row r="20" spans="1:8" ht="15.75" thickBot="1" x14ac:dyDescent="0.3">
      <c r="A20" s="11">
        <v>43132</v>
      </c>
      <c r="B20" s="31"/>
      <c r="C20" s="65"/>
      <c r="D20" s="36"/>
      <c r="E20" s="20"/>
      <c r="F20" s="21"/>
      <c r="G20" s="66"/>
      <c r="H20" s="21"/>
    </row>
    <row r="22" spans="1:8" x14ac:dyDescent="0.25">
      <c r="H22" s="40">
        <f>F18-H18</f>
        <v>0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90" zoomScaleNormal="90" workbookViewId="0">
      <selection activeCell="H21" sqref="H21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7.140625" style="1" bestFit="1" customWidth="1"/>
    <col min="5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3" t="s">
        <v>1</v>
      </c>
      <c r="C1" s="74"/>
      <c r="D1" s="75" t="s">
        <v>2</v>
      </c>
      <c r="E1" s="74"/>
      <c r="F1" s="76"/>
      <c r="G1" s="74" t="s">
        <v>4</v>
      </c>
      <c r="H1" s="76"/>
    </row>
    <row r="2" spans="1:8" ht="15.75" thickBot="1" x14ac:dyDescent="0.3">
      <c r="A2" s="4" t="s">
        <v>0</v>
      </c>
      <c r="B2" s="33" t="s">
        <v>6</v>
      </c>
      <c r="C2" s="32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6" t="s">
        <v>9</v>
      </c>
    </row>
    <row r="3" spans="1:8" x14ac:dyDescent="0.25">
      <c r="A3" s="37">
        <v>42552</v>
      </c>
      <c r="B3" s="39"/>
      <c r="C3" s="39">
        <v>0</v>
      </c>
      <c r="D3" s="34">
        <v>0</v>
      </c>
      <c r="E3" s="22"/>
      <c r="F3" s="59">
        <f>D3+E3</f>
        <v>0</v>
      </c>
      <c r="G3" s="7">
        <v>0</v>
      </c>
      <c r="H3" s="23">
        <f>G3</f>
        <v>0</v>
      </c>
    </row>
    <row r="4" spans="1:8" x14ac:dyDescent="0.25">
      <c r="A4" s="38">
        <v>42583</v>
      </c>
      <c r="B4" s="54"/>
      <c r="C4" s="54">
        <v>0</v>
      </c>
      <c r="D4" s="35">
        <v>0</v>
      </c>
      <c r="E4" s="18"/>
      <c r="F4" s="58">
        <f>F3+D4+E4</f>
        <v>0</v>
      </c>
      <c r="G4" s="8">
        <v>0</v>
      </c>
      <c r="H4" s="19">
        <f>H3+G4</f>
        <v>0</v>
      </c>
    </row>
    <row r="5" spans="1:8" x14ac:dyDescent="0.25">
      <c r="A5" s="37">
        <v>42614</v>
      </c>
      <c r="B5" s="39"/>
      <c r="C5" s="39">
        <v>0</v>
      </c>
      <c r="D5" s="34">
        <v>0</v>
      </c>
      <c r="E5" s="22"/>
      <c r="F5" s="59">
        <f t="shared" ref="F5:F21" si="0">F4+D5+E5</f>
        <v>0</v>
      </c>
      <c r="G5" s="7">
        <v>0</v>
      </c>
      <c r="H5" s="23">
        <f t="shared" ref="H5:H21" si="1">H4+G5</f>
        <v>0</v>
      </c>
    </row>
    <row r="6" spans="1:8" x14ac:dyDescent="0.25">
      <c r="A6" s="38">
        <v>42644</v>
      </c>
      <c r="B6" s="54"/>
      <c r="C6" s="54">
        <v>0</v>
      </c>
      <c r="D6" s="35">
        <v>0</v>
      </c>
      <c r="E6" s="18"/>
      <c r="F6" s="58">
        <f t="shared" si="0"/>
        <v>0</v>
      </c>
      <c r="G6" s="8">
        <v>0</v>
      </c>
      <c r="H6" s="19">
        <f t="shared" si="1"/>
        <v>0</v>
      </c>
    </row>
    <row r="7" spans="1:8" x14ac:dyDescent="0.25">
      <c r="A7" s="37">
        <v>42675</v>
      </c>
      <c r="B7" s="39">
        <v>97167.656591242281</v>
      </c>
      <c r="C7" s="39">
        <v>97167.656591242281</v>
      </c>
      <c r="D7" s="34">
        <v>101737.29620000001</v>
      </c>
      <c r="E7" s="22"/>
      <c r="F7" s="59">
        <f t="shared" si="0"/>
        <v>101737.29620000001</v>
      </c>
      <c r="G7" s="7">
        <v>66938.491600000008</v>
      </c>
      <c r="H7" s="23">
        <f t="shared" si="1"/>
        <v>66938.491600000008</v>
      </c>
    </row>
    <row r="8" spans="1:8" x14ac:dyDescent="0.25">
      <c r="A8" s="38">
        <v>42705</v>
      </c>
      <c r="B8" s="54">
        <v>129556.87545498968</v>
      </c>
      <c r="C8" s="54">
        <v>226724.53204623197</v>
      </c>
      <c r="D8" s="35">
        <v>117500.97320000004</v>
      </c>
      <c r="E8" s="18"/>
      <c r="F8" s="58">
        <f t="shared" si="0"/>
        <v>219238.26940000005</v>
      </c>
      <c r="G8" s="8">
        <v>107039.5578</v>
      </c>
      <c r="H8" s="19">
        <f t="shared" si="1"/>
        <v>173978.04940000002</v>
      </c>
    </row>
    <row r="9" spans="1:8" x14ac:dyDescent="0.25">
      <c r="A9" s="37">
        <v>42736</v>
      </c>
      <c r="B9" s="39">
        <v>728131.37654660351</v>
      </c>
      <c r="C9" s="39">
        <v>954855.90859283553</v>
      </c>
      <c r="D9" s="34">
        <v>185388.96640000006</v>
      </c>
      <c r="E9" s="22"/>
      <c r="F9" s="59">
        <f t="shared" si="0"/>
        <v>404627.23580000014</v>
      </c>
      <c r="G9" s="7">
        <v>169188.43520000001</v>
      </c>
      <c r="H9" s="23">
        <f t="shared" si="1"/>
        <v>343166.48460000003</v>
      </c>
    </row>
    <row r="10" spans="1:8" x14ac:dyDescent="0.25">
      <c r="A10" s="38">
        <v>42767</v>
      </c>
      <c r="B10" s="54">
        <v>759289.49571239983</v>
      </c>
      <c r="C10" s="54">
        <v>1714145.4043052355</v>
      </c>
      <c r="D10" s="35">
        <v>275470.33317199996</v>
      </c>
      <c r="E10" s="18"/>
      <c r="F10" s="58">
        <f t="shared" si="0"/>
        <v>680097.56897200015</v>
      </c>
      <c r="G10" s="8">
        <v>282422.90980000002</v>
      </c>
      <c r="H10" s="19">
        <f t="shared" si="1"/>
        <v>625589.39440000011</v>
      </c>
    </row>
    <row r="11" spans="1:8" x14ac:dyDescent="0.25">
      <c r="A11" s="37">
        <v>42795</v>
      </c>
      <c r="B11" s="39">
        <v>889338.51110181678</v>
      </c>
      <c r="C11" s="39">
        <v>2603483.9154070523</v>
      </c>
      <c r="D11" s="34">
        <v>381987.16929800005</v>
      </c>
      <c r="E11" s="22"/>
      <c r="F11" s="59">
        <f t="shared" si="0"/>
        <v>1062084.7382700001</v>
      </c>
      <c r="G11" s="7">
        <v>295856.33759999997</v>
      </c>
      <c r="H11" s="23">
        <f t="shared" si="1"/>
        <v>921445.73200000008</v>
      </c>
    </row>
    <row r="12" spans="1:8" x14ac:dyDescent="0.25">
      <c r="A12" s="38">
        <v>42826</v>
      </c>
      <c r="B12" s="54">
        <v>524785.91204729234</v>
      </c>
      <c r="C12" s="54">
        <v>3128269.8274543444</v>
      </c>
      <c r="D12" s="35">
        <v>198916.33094000007</v>
      </c>
      <c r="E12" s="18"/>
      <c r="F12" s="58">
        <f t="shared" si="0"/>
        <v>1261001.0692100001</v>
      </c>
      <c r="G12" s="8">
        <v>203780.26932600004</v>
      </c>
      <c r="H12" s="19">
        <f t="shared" si="1"/>
        <v>1125226.0013260001</v>
      </c>
    </row>
    <row r="13" spans="1:8" x14ac:dyDescent="0.25">
      <c r="A13" s="37">
        <v>42856</v>
      </c>
      <c r="B13" s="39">
        <v>596046.04915521992</v>
      </c>
      <c r="C13" s="39">
        <v>3724315.8766095643</v>
      </c>
      <c r="D13" s="34">
        <v>146241.9401080001</v>
      </c>
      <c r="E13" s="22"/>
      <c r="F13" s="59">
        <f t="shared" si="0"/>
        <v>1407243.0093180002</v>
      </c>
      <c r="G13" s="7">
        <v>295451.3002</v>
      </c>
      <c r="H13" s="23">
        <f t="shared" si="1"/>
        <v>1420677.301526</v>
      </c>
    </row>
    <row r="14" spans="1:8" x14ac:dyDescent="0.25">
      <c r="A14" s="38">
        <v>42887</v>
      </c>
      <c r="B14" s="54"/>
      <c r="C14" s="54"/>
      <c r="D14" s="35"/>
      <c r="E14" s="18"/>
      <c r="F14" s="58"/>
      <c r="G14" s="8"/>
      <c r="H14" s="19"/>
    </row>
    <row r="15" spans="1:8" x14ac:dyDescent="0.25">
      <c r="A15" s="37">
        <v>42917</v>
      </c>
      <c r="B15" s="39"/>
      <c r="C15" s="39"/>
      <c r="D15" s="34"/>
      <c r="E15" s="22"/>
      <c r="F15" s="59"/>
      <c r="G15" s="7"/>
      <c r="H15" s="23"/>
    </row>
    <row r="16" spans="1:8" x14ac:dyDescent="0.25">
      <c r="A16" s="38">
        <v>42948</v>
      </c>
      <c r="B16" s="54"/>
      <c r="C16" s="54"/>
      <c r="D16" s="35"/>
      <c r="E16" s="18"/>
      <c r="F16" s="58"/>
      <c r="G16" s="8"/>
      <c r="H16" s="19"/>
    </row>
    <row r="17" spans="1:8" x14ac:dyDescent="0.25">
      <c r="A17" s="37">
        <v>42979</v>
      </c>
      <c r="B17" s="39"/>
      <c r="C17" s="39"/>
      <c r="D17" s="34"/>
      <c r="E17" s="22"/>
      <c r="F17" s="59"/>
      <c r="G17" s="7"/>
      <c r="H17" s="23"/>
    </row>
    <row r="18" spans="1:8" x14ac:dyDescent="0.25">
      <c r="A18" s="38">
        <v>43009</v>
      </c>
      <c r="B18" s="54"/>
      <c r="C18" s="54"/>
      <c r="D18" s="35"/>
      <c r="E18" s="18"/>
      <c r="F18" s="58"/>
      <c r="G18" s="8"/>
      <c r="H18" s="19"/>
    </row>
    <row r="19" spans="1:8" x14ac:dyDescent="0.25">
      <c r="A19" s="37">
        <v>43040</v>
      </c>
      <c r="B19" s="39"/>
      <c r="C19" s="39"/>
      <c r="D19" s="34"/>
      <c r="E19" s="22"/>
      <c r="F19" s="59"/>
      <c r="G19" s="7"/>
      <c r="H19" s="23"/>
    </row>
    <row r="20" spans="1:8" x14ac:dyDescent="0.25">
      <c r="A20" s="38">
        <v>43070</v>
      </c>
      <c r="B20" s="54"/>
      <c r="C20" s="54"/>
      <c r="D20" s="35"/>
      <c r="E20" s="18"/>
      <c r="F20" s="58"/>
      <c r="G20" s="8"/>
      <c r="H20" s="19"/>
    </row>
    <row r="21" spans="1:8" ht="15.75" thickBot="1" x14ac:dyDescent="0.3">
      <c r="A21" s="64">
        <v>43101</v>
      </c>
      <c r="B21" s="55"/>
      <c r="C21" s="55"/>
      <c r="D21" s="53"/>
      <c r="E21" s="47"/>
      <c r="F21" s="60"/>
      <c r="G21" s="46"/>
      <c r="H21" s="48"/>
    </row>
    <row r="22" spans="1:8" x14ac:dyDescent="0.25">
      <c r="A22" s="67">
        <f>EDATE(A21,1)</f>
        <v>43132</v>
      </c>
    </row>
    <row r="27" spans="1:8" x14ac:dyDescent="0.25">
      <c r="A27" s="3">
        <v>66938.491600000008</v>
      </c>
      <c r="B27" s="1">
        <v>107039.5578</v>
      </c>
      <c r="C27" s="1">
        <v>169188.43520000001</v>
      </c>
      <c r="D27" s="1">
        <v>282422.90980000002</v>
      </c>
      <c r="E27" s="1">
        <v>295856.33759999997</v>
      </c>
      <c r="F27" s="1">
        <v>203780.26932600004</v>
      </c>
      <c r="G27" s="1">
        <v>295451.3002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90" zoomScaleNormal="90" workbookViewId="0">
      <selection activeCell="H20" sqref="H20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4.85546875" style="1" bestFit="1" customWidth="1"/>
    <col min="5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5" t="s">
        <v>1</v>
      </c>
      <c r="C1" s="76"/>
      <c r="D1" s="75" t="s">
        <v>2</v>
      </c>
      <c r="E1" s="74"/>
      <c r="F1" s="76"/>
      <c r="G1" s="75" t="s">
        <v>4</v>
      </c>
      <c r="H1" s="76"/>
    </row>
    <row r="2" spans="1:8" ht="15.75" thickBot="1" x14ac:dyDescent="0.3">
      <c r="A2" s="4" t="s">
        <v>0</v>
      </c>
      <c r="B2" s="33" t="s">
        <v>6</v>
      </c>
      <c r="C2" s="56" t="s">
        <v>7</v>
      </c>
      <c r="D2" s="33" t="s">
        <v>6</v>
      </c>
      <c r="E2" s="5" t="s">
        <v>7</v>
      </c>
      <c r="F2" s="56" t="s">
        <v>2</v>
      </c>
      <c r="G2" s="33" t="s">
        <v>8</v>
      </c>
      <c r="H2" s="6" t="s">
        <v>9</v>
      </c>
    </row>
    <row r="3" spans="1:8" x14ac:dyDescent="0.25">
      <c r="A3" s="37">
        <v>42552</v>
      </c>
      <c r="B3" s="39"/>
      <c r="C3" s="61">
        <v>0</v>
      </c>
      <c r="D3" s="34">
        <v>0</v>
      </c>
      <c r="E3" s="22"/>
      <c r="F3" s="59">
        <f>D3+E3</f>
        <v>0</v>
      </c>
      <c r="G3" s="34">
        <v>0</v>
      </c>
      <c r="H3" s="23">
        <f>G3</f>
        <v>0</v>
      </c>
    </row>
    <row r="4" spans="1:8" x14ac:dyDescent="0.25">
      <c r="A4" s="38">
        <v>42583</v>
      </c>
      <c r="B4" s="54">
        <v>78466.763943925253</v>
      </c>
      <c r="C4" s="62">
        <v>78466.763943925253</v>
      </c>
      <c r="D4" s="35">
        <v>0</v>
      </c>
      <c r="E4" s="18"/>
      <c r="F4" s="58">
        <f>F3+D4+E4</f>
        <v>0</v>
      </c>
      <c r="G4" s="35">
        <v>0</v>
      </c>
      <c r="H4" s="19">
        <f>H3+G4</f>
        <v>0</v>
      </c>
    </row>
    <row r="5" spans="1:8" x14ac:dyDescent="0.25">
      <c r="A5" s="37">
        <v>42614</v>
      </c>
      <c r="B5" s="39">
        <v>232283.63625387088</v>
      </c>
      <c r="C5" s="61">
        <v>310750.40019779612</v>
      </c>
      <c r="D5" s="34">
        <v>0</v>
      </c>
      <c r="E5" s="22"/>
      <c r="F5" s="59">
        <f t="shared" ref="F5:F21" si="0">F4+D5+E5</f>
        <v>0</v>
      </c>
      <c r="G5" s="34">
        <v>0</v>
      </c>
      <c r="H5" s="23">
        <f t="shared" ref="H5:H21" si="1">H4+G5</f>
        <v>0</v>
      </c>
    </row>
    <row r="6" spans="1:8" x14ac:dyDescent="0.25">
      <c r="A6" s="38">
        <v>42644</v>
      </c>
      <c r="B6" s="54">
        <v>326618.01346058259</v>
      </c>
      <c r="C6" s="62">
        <v>637368.41365837865</v>
      </c>
      <c r="D6" s="35">
        <v>0</v>
      </c>
      <c r="E6" s="18"/>
      <c r="F6" s="58">
        <f t="shared" si="0"/>
        <v>0</v>
      </c>
      <c r="G6" s="35">
        <v>0</v>
      </c>
      <c r="H6" s="19">
        <f t="shared" si="1"/>
        <v>0</v>
      </c>
    </row>
    <row r="7" spans="1:8" x14ac:dyDescent="0.25">
      <c r="A7" s="37">
        <v>42675</v>
      </c>
      <c r="B7" s="39">
        <v>507117.23017913633</v>
      </c>
      <c r="C7" s="61">
        <v>1144485.643837515</v>
      </c>
      <c r="D7" s="34">
        <v>0</v>
      </c>
      <c r="E7" s="22"/>
      <c r="F7" s="59">
        <f t="shared" si="0"/>
        <v>0</v>
      </c>
      <c r="G7" s="34">
        <v>0</v>
      </c>
      <c r="H7" s="23">
        <f t="shared" si="1"/>
        <v>0</v>
      </c>
    </row>
    <row r="8" spans="1:8" x14ac:dyDescent="0.25">
      <c r="A8" s="38">
        <v>42705</v>
      </c>
      <c r="B8" s="54">
        <v>637220.29334768734</v>
      </c>
      <c r="C8" s="62">
        <v>1781705.9371852023</v>
      </c>
      <c r="D8" s="35">
        <v>0</v>
      </c>
      <c r="E8" s="18"/>
      <c r="F8" s="58">
        <f t="shared" si="0"/>
        <v>0</v>
      </c>
      <c r="G8" s="35">
        <v>0</v>
      </c>
      <c r="H8" s="19">
        <f t="shared" si="1"/>
        <v>0</v>
      </c>
    </row>
    <row r="9" spans="1:8" x14ac:dyDescent="0.25">
      <c r="A9" s="37">
        <v>42736</v>
      </c>
      <c r="B9" s="39">
        <v>602564.88360722607</v>
      </c>
      <c r="C9" s="61">
        <v>2384270.8207924282</v>
      </c>
      <c r="D9" s="34">
        <v>85898.949600000007</v>
      </c>
      <c r="E9" s="22"/>
      <c r="F9" s="59">
        <f t="shared" si="0"/>
        <v>85898.949600000007</v>
      </c>
      <c r="G9" s="34">
        <v>65272.974399999992</v>
      </c>
      <c r="H9" s="23">
        <f t="shared" si="1"/>
        <v>65272.974399999992</v>
      </c>
    </row>
    <row r="10" spans="1:8" x14ac:dyDescent="0.25">
      <c r="A10" s="38">
        <v>42767</v>
      </c>
      <c r="B10" s="54">
        <v>410513.88694602356</v>
      </c>
      <c r="C10" s="62">
        <v>2794784.7077384517</v>
      </c>
      <c r="D10" s="35">
        <v>300164.05760000006</v>
      </c>
      <c r="E10" s="18"/>
      <c r="F10" s="58">
        <f t="shared" si="0"/>
        <v>386063.00720000005</v>
      </c>
      <c r="G10" s="35">
        <v>244990.83299999998</v>
      </c>
      <c r="H10" s="19">
        <f t="shared" si="1"/>
        <v>310263.80739999999</v>
      </c>
    </row>
    <row r="11" spans="1:8" x14ac:dyDescent="0.25">
      <c r="A11" s="37">
        <v>42795</v>
      </c>
      <c r="B11" s="39">
        <v>173912.60450501685</v>
      </c>
      <c r="C11" s="61">
        <v>2968697.3122434686</v>
      </c>
      <c r="D11" s="34">
        <v>324935.2194</v>
      </c>
      <c r="E11" s="22"/>
      <c r="F11" s="59">
        <f t="shared" si="0"/>
        <v>710998.22660000005</v>
      </c>
      <c r="G11" s="34">
        <v>325764.12219999998</v>
      </c>
      <c r="H11" s="23">
        <f t="shared" si="1"/>
        <v>636027.92959999992</v>
      </c>
    </row>
    <row r="12" spans="1:8" x14ac:dyDescent="0.25">
      <c r="A12" s="38">
        <v>42826</v>
      </c>
      <c r="B12" s="54">
        <v>125087.17647826085</v>
      </c>
      <c r="C12" s="62">
        <v>3093784.4887217293</v>
      </c>
      <c r="D12" s="35">
        <v>197871.49780000007</v>
      </c>
      <c r="E12" s="18"/>
      <c r="F12" s="58">
        <f t="shared" si="0"/>
        <v>908869.72440000018</v>
      </c>
      <c r="G12" s="35">
        <v>172835.21360000002</v>
      </c>
      <c r="H12" s="19">
        <f t="shared" si="1"/>
        <v>808863.14319999993</v>
      </c>
    </row>
    <row r="13" spans="1:8" x14ac:dyDescent="0.25">
      <c r="A13" s="37">
        <v>42856</v>
      </c>
      <c r="B13" s="39">
        <v>125087.17647826085</v>
      </c>
      <c r="C13" s="61">
        <v>3218871.6651999899</v>
      </c>
      <c r="D13" s="34">
        <v>253940.16539999997</v>
      </c>
      <c r="E13" s="22"/>
      <c r="F13" s="59">
        <f t="shared" si="0"/>
        <v>1162809.8898000002</v>
      </c>
      <c r="G13" s="34">
        <v>139500.75640000001</v>
      </c>
      <c r="H13" s="23">
        <f t="shared" si="1"/>
        <v>948363.89959999989</v>
      </c>
    </row>
    <row r="14" spans="1:8" x14ac:dyDescent="0.25">
      <c r="A14" s="38">
        <v>42887</v>
      </c>
      <c r="B14" s="54"/>
      <c r="C14" s="62"/>
      <c r="D14" s="35"/>
      <c r="E14" s="18"/>
      <c r="F14" s="58"/>
      <c r="G14" s="35"/>
      <c r="H14" s="19"/>
    </row>
    <row r="15" spans="1:8" x14ac:dyDescent="0.25">
      <c r="A15" s="37">
        <v>42917</v>
      </c>
      <c r="B15" s="39"/>
      <c r="C15" s="61"/>
      <c r="D15" s="34"/>
      <c r="E15" s="22"/>
      <c r="F15" s="59"/>
      <c r="G15" s="34"/>
      <c r="H15" s="23"/>
    </row>
    <row r="16" spans="1:8" x14ac:dyDescent="0.25">
      <c r="A16" s="38">
        <v>42948</v>
      </c>
      <c r="B16" s="54"/>
      <c r="C16" s="62"/>
      <c r="D16" s="35"/>
      <c r="E16" s="18"/>
      <c r="F16" s="58"/>
      <c r="G16" s="35"/>
      <c r="H16" s="19"/>
    </row>
    <row r="17" spans="1:8" x14ac:dyDescent="0.25">
      <c r="A17" s="37">
        <v>42979</v>
      </c>
      <c r="B17" s="39"/>
      <c r="C17" s="61"/>
      <c r="D17" s="34"/>
      <c r="E17" s="22"/>
      <c r="F17" s="59"/>
      <c r="G17" s="34"/>
      <c r="H17" s="23"/>
    </row>
    <row r="18" spans="1:8" x14ac:dyDescent="0.25">
      <c r="A18" s="38">
        <v>43009</v>
      </c>
      <c r="B18" s="54"/>
      <c r="C18" s="62"/>
      <c r="D18" s="35"/>
      <c r="E18" s="18"/>
      <c r="F18" s="58"/>
      <c r="G18" s="35"/>
      <c r="H18" s="19"/>
    </row>
    <row r="19" spans="1:8" x14ac:dyDescent="0.25">
      <c r="A19" s="37">
        <v>43040</v>
      </c>
      <c r="B19" s="39"/>
      <c r="C19" s="61"/>
      <c r="D19" s="34"/>
      <c r="E19" s="22"/>
      <c r="F19" s="59"/>
      <c r="G19" s="34"/>
      <c r="H19" s="23"/>
    </row>
    <row r="20" spans="1:8" x14ac:dyDescent="0.25">
      <c r="A20" s="38">
        <v>43070</v>
      </c>
      <c r="B20" s="54"/>
      <c r="C20" s="62"/>
      <c r="D20" s="35"/>
      <c r="E20" s="18"/>
      <c r="F20" s="58"/>
      <c r="G20" s="35"/>
      <c r="H20" s="19"/>
    </row>
    <row r="21" spans="1:8" ht="15.75" thickBot="1" x14ac:dyDescent="0.3">
      <c r="A21" s="64">
        <v>43101</v>
      </c>
      <c r="B21" s="55"/>
      <c r="C21" s="63"/>
      <c r="D21" s="53"/>
      <c r="E21" s="47"/>
      <c r="F21" s="60"/>
      <c r="G21" s="53"/>
      <c r="H21" s="48"/>
    </row>
    <row r="22" spans="1:8" x14ac:dyDescent="0.25">
      <c r="A22" s="67">
        <f>EDATE(A21,1)</f>
        <v>43132</v>
      </c>
    </row>
    <row r="27" spans="1:8" x14ac:dyDescent="0.25">
      <c r="A27" s="1"/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Avance Financiero MCRI101</vt:lpstr>
      <vt:lpstr>Avance Financiero CESP101</vt:lpstr>
      <vt:lpstr>Avance Financiero NIBA101</vt:lpstr>
      <vt:lpstr>Avance Financiero CANA103</vt:lpstr>
      <vt:lpstr>Avance Financiero SALC104</vt:lpstr>
      <vt:lpstr>Avance Financiero NIBA112</vt:lpstr>
      <vt:lpstr>Avance Financiero NIBA104</vt:lpstr>
      <vt:lpstr>Avance Financiero ZFSA114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Enrique Quezada Mejia</dc:creator>
  <cp:lastModifiedBy>Deivy Radhames Rodriguez Bencosme</cp:lastModifiedBy>
  <dcterms:created xsi:type="dcterms:W3CDTF">2016-11-09T17:56:58Z</dcterms:created>
  <dcterms:modified xsi:type="dcterms:W3CDTF">2018-02-06T15:44:05Z</dcterms:modified>
</cp:coreProperties>
</file>