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lucianou\Documents\Datos Estadisticos\"/>
    </mc:Choice>
  </mc:AlternateContent>
  <bookViews>
    <workbookView xWindow="0" yWindow="0" windowWidth="20490" windowHeight="7755"/>
  </bookViews>
  <sheets>
    <sheet name="Mayo 2017" sheetId="22" r:id="rId1"/>
    <sheet name="Hoja1" sheetId="29" state="hidden" r:id="rId2"/>
    <sheet name="Energia" sheetId="28" state="hidden" r:id="rId3"/>
  </sheets>
  <definedNames>
    <definedName name="_xlnm.Print_Area" localSheetId="0">'Mayo 2017'!$A$3:$G$101</definedName>
    <definedName name="_xlnm.Print_Titles" localSheetId="0">'Mayo 2017'!$A:$B</definedName>
  </definedNames>
  <calcPr calcId="152511"/>
</workbook>
</file>

<file path=xl/calcChain.xml><?xml version="1.0" encoding="utf-8"?>
<calcChain xmlns="http://schemas.openxmlformats.org/spreadsheetml/2006/main">
  <c r="C47" i="29" l="1"/>
  <c r="C48" i="29"/>
  <c r="C49" i="29"/>
  <c r="C50" i="29"/>
  <c r="C46" i="29"/>
  <c r="G27" i="29"/>
  <c r="G28" i="29"/>
  <c r="G29" i="29"/>
  <c r="G30" i="29"/>
  <c r="G31" i="29"/>
  <c r="G26" i="29"/>
  <c r="F29" i="29"/>
  <c r="F30" i="29"/>
  <c r="C36" i="29"/>
  <c r="C37" i="29"/>
  <c r="C38" i="29"/>
  <c r="D38" i="29" s="1"/>
  <c r="C39" i="29"/>
  <c r="D39" i="29" s="1"/>
  <c r="C40" i="29"/>
  <c r="C35" i="29"/>
  <c r="E27" i="29"/>
  <c r="F27" i="29" s="1"/>
  <c r="E28" i="29"/>
  <c r="F28" i="29" s="1"/>
  <c r="E29" i="29"/>
  <c r="E30" i="29"/>
  <c r="E31" i="29"/>
  <c r="F31" i="29" s="1"/>
  <c r="E26" i="29"/>
  <c r="D35" i="29" s="1"/>
  <c r="D37" i="29" l="1"/>
  <c r="D40" i="29"/>
  <c r="F26" i="29"/>
  <c r="D36" i="29"/>
  <c r="O10" i="28"/>
  <c r="O9" i="28" l="1"/>
  <c r="O12" i="28" s="1"/>
  <c r="I3" i="29" l="1"/>
  <c r="I4" i="29"/>
  <c r="I5" i="29"/>
  <c r="I6" i="29"/>
  <c r="I7" i="29"/>
  <c r="I2" i="29"/>
  <c r="G13" i="29"/>
  <c r="G14" i="29"/>
  <c r="G15" i="29"/>
  <c r="G16" i="29"/>
  <c r="G17" i="29"/>
  <c r="G12" i="29"/>
  <c r="H3" i="29"/>
  <c r="H4" i="29"/>
  <c r="H5" i="29"/>
  <c r="H6" i="29"/>
  <c r="H7" i="29"/>
  <c r="H2" i="29"/>
  <c r="N10" i="28" l="1"/>
  <c r="N9" i="28" l="1"/>
  <c r="N12" i="28" s="1"/>
  <c r="K13" i="28"/>
  <c r="L13" i="28"/>
  <c r="E12" i="28"/>
  <c r="F12" i="28"/>
  <c r="G12" i="28"/>
  <c r="H12" i="28"/>
  <c r="I12" i="28"/>
  <c r="J12" i="28"/>
  <c r="K12" i="28"/>
  <c r="D12" i="28"/>
  <c r="G13" i="28"/>
  <c r="H13" i="28"/>
  <c r="I13" i="28"/>
  <c r="J13" i="28"/>
  <c r="M13" i="28"/>
  <c r="F13" i="28"/>
  <c r="M9" i="28" l="1"/>
  <c r="M10" i="28"/>
  <c r="O13" i="28" l="1"/>
  <c r="M12" i="28"/>
  <c r="E36" i="28" l="1"/>
  <c r="D36" i="28"/>
  <c r="C36" i="28"/>
  <c r="L9" i="28" l="1"/>
  <c r="N13" i="28" l="1"/>
  <c r="L12" i="28"/>
</calcChain>
</file>

<file path=xl/sharedStrings.xml><?xml version="1.0" encoding="utf-8"?>
<sst xmlns="http://schemas.openxmlformats.org/spreadsheetml/2006/main" count="177" uniqueCount="64">
  <si>
    <t>ENE</t>
  </si>
  <si>
    <t>FEB</t>
  </si>
  <si>
    <t>MAR</t>
  </si>
  <si>
    <t>MAY</t>
  </si>
  <si>
    <t>Unidad de Negocio</t>
  </si>
  <si>
    <t>Cobrabilidad (%)</t>
  </si>
  <si>
    <t>SANTIAGO</t>
  </si>
  <si>
    <t>LA VEGA</t>
  </si>
  <si>
    <t>PUERTO PLATA</t>
  </si>
  <si>
    <t>SAN FRANCISCO</t>
  </si>
  <si>
    <t>VALVERDE MAO</t>
  </si>
  <si>
    <t xml:space="preserve">CRI ( % ) </t>
  </si>
  <si>
    <t>Energía Entregada (Gwh)</t>
  </si>
  <si>
    <t>CRI ( % ) Desfasado</t>
  </si>
  <si>
    <t>Facturación (Gwh)</t>
  </si>
  <si>
    <t>Pérdidas (%)</t>
  </si>
  <si>
    <t>Pérdidas (%) Desfasado</t>
  </si>
  <si>
    <t>Facturación Total (MMRD$)</t>
  </si>
  <si>
    <t>Cobro Total (MMRD$)</t>
  </si>
  <si>
    <t>Precio medio (RD$/KWh)</t>
  </si>
  <si>
    <t>EDENORTE</t>
  </si>
  <si>
    <t>Precio medio compra (RD$/KWh)</t>
  </si>
  <si>
    <t>Precio medio Venta (RD$/KWh)</t>
  </si>
  <si>
    <t>Compra de Energia MMRD$</t>
  </si>
  <si>
    <t>Total</t>
  </si>
  <si>
    <t>Santiago</t>
  </si>
  <si>
    <t>La Vega</t>
  </si>
  <si>
    <t>Puerto Plata</t>
  </si>
  <si>
    <t>APR</t>
  </si>
  <si>
    <t>Cobranzas Desfasada (%)</t>
  </si>
  <si>
    <t>Sector</t>
  </si>
  <si>
    <t>Cobrabilidad (%)Desfasado</t>
  </si>
  <si>
    <t xml:space="preserve"> Cobrabilidad (%) Desfasada</t>
  </si>
  <si>
    <t>Cobrabilidad (%) Desfada</t>
  </si>
  <si>
    <t>Cobrabilidad (%)Desafada</t>
  </si>
  <si>
    <t>KWh</t>
  </si>
  <si>
    <t>Etiquetas de fila</t>
  </si>
  <si>
    <t>San Francisco</t>
  </si>
  <si>
    <t>Total general</t>
  </si>
  <si>
    <t>Entrega Gwh</t>
  </si>
  <si>
    <t>Facturacion Gwh</t>
  </si>
  <si>
    <t>Cobros Gwh</t>
  </si>
  <si>
    <t>% Cobros Lineal</t>
  </si>
  <si>
    <t>% Cobros Desfasado</t>
  </si>
  <si>
    <r>
      <rPr>
        <b/>
        <sz val="22"/>
        <rFont val="Calibri"/>
        <family val="2"/>
        <scheme val="minor"/>
      </rPr>
      <t xml:space="preserve">*Nota: </t>
    </r>
    <r>
      <rPr>
        <sz val="22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</si>
  <si>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 xml:space="preserve">Nota: </t>
    </r>
    <r>
      <rPr>
        <sz val="20"/>
        <rFont val="Calibri"/>
        <family val="2"/>
        <scheme val="minor"/>
      </rPr>
      <t xml:space="preserve">Cobranza y CRI sin cargos Varios. </t>
    </r>
  </si>
  <si>
    <r>
      <rPr>
        <b/>
        <sz val="20"/>
        <rFont val="Calibri"/>
        <family val="2"/>
        <scheme val="minor"/>
      </rPr>
      <t>Nota:</t>
    </r>
    <r>
      <rPr>
        <sz val="20"/>
        <rFont val="Calibri"/>
        <family val="2"/>
        <scheme val="minor"/>
      </rPr>
      <t xml:space="preserve"> Cobranza y CRI sin cargos Varios. </t>
    </r>
  </si>
  <si>
    <t>Suma de Energia</t>
  </si>
  <si>
    <t>Suma de Importe</t>
  </si>
  <si>
    <t>Mao</t>
  </si>
  <si>
    <t>Suma de IMPORTE_PAGO</t>
  </si>
  <si>
    <t>Suma de SumaDeIMP_POR_CONCEPTO</t>
  </si>
  <si>
    <t>1-Santiago</t>
  </si>
  <si>
    <t>2-La Vega</t>
  </si>
  <si>
    <t>3-Puerto Plata</t>
  </si>
  <si>
    <t>4-San Francisco</t>
  </si>
  <si>
    <t>5-Valverde Mao</t>
  </si>
  <si>
    <t>Cuenta de NIS_RAD</t>
  </si>
  <si>
    <t xml:space="preserve">SANTIAGO </t>
  </si>
  <si>
    <t xml:space="preserve">PUERTO PLATA </t>
  </si>
  <si>
    <t xml:space="preserve">SAN FRANCISCO </t>
  </si>
  <si>
    <t xml:space="preserve">LA VEGA </t>
  </si>
  <si>
    <t xml:space="preserve">VALVERDE MAO </t>
  </si>
  <si>
    <t xml:space="preserve">       336,317,775.64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</si>
</sst>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%"/>
    <numFmt numFmtId="167" formatCode="_([$€]* #,##0.00_);_([$€]* \(#,##0.00\);_([$€]* &quot;-&quot;??_);_(@_)"/>
    <numFmt numFmtId="168" formatCode="_([$€-2]* #,##0.00_);_([$€-2]* \(#,##0.00\);_([$€-2]* &quot;-&quot;??_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scheme val="minor"/>
    </font>
    <font>
      <b/>
      <i/>
      <sz val="12"/>
      <color indexed="9"/>
      <name val="Calibri"/>
      <family val="2"/>
      <scheme val="minor"/>
    </font>
    <font>
      <b/>
      <i/>
      <sz val="14"/>
      <color indexed="9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sz val="16"/>
      <color rgb="FF00000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i/>
      <sz val="20"/>
      <color indexed="9"/>
      <name val="Calibri"/>
      <family val="2"/>
      <scheme val="minor"/>
    </font>
    <font>
      <i/>
      <sz val="2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3236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rgb="FFC0C0C0"/>
      </left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/>
      <right style="double">
        <color rgb="FFC0C0C0"/>
      </right>
      <top style="double">
        <color rgb="FFC0C0C0"/>
      </top>
      <bottom style="double">
        <color rgb="FFC0C0C0"/>
      </bottom>
      <diagonal/>
    </border>
    <border>
      <left style="double">
        <color rgb="FFC0C0C0"/>
      </left>
      <right style="double">
        <color rgb="FFC0C0C0"/>
      </right>
      <top/>
      <bottom style="double">
        <color rgb="FFC0C0C0"/>
      </bottom>
      <diagonal/>
    </border>
    <border>
      <left/>
      <right style="double">
        <color rgb="FFC0C0C0"/>
      </right>
      <top/>
      <bottom style="double">
        <color rgb="FFC0C0C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1">
    <xf numFmtId="0" fontId="0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4">
    <xf numFmtId="0" fontId="0" fillId="0" borderId="0" xfId="0"/>
    <xf numFmtId="0" fontId="4" fillId="0" borderId="0" xfId="0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/>
    <xf numFmtId="0" fontId="5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4" fillId="2" borderId="0" xfId="0" applyFont="1" applyFill="1" applyBorder="1"/>
    <xf numFmtId="0" fontId="4" fillId="3" borderId="0" xfId="0" applyFont="1" applyFill="1" applyBorder="1"/>
    <xf numFmtId="0" fontId="7" fillId="3" borderId="0" xfId="0" applyFont="1" applyFill="1" applyBorder="1" applyAlignment="1"/>
    <xf numFmtId="0" fontId="7" fillId="3" borderId="0" xfId="0" applyFont="1" applyFill="1" applyBorder="1"/>
    <xf numFmtId="0" fontId="8" fillId="5" borderId="10" xfId="0" applyFont="1" applyFill="1" applyBorder="1" applyAlignment="1"/>
    <xf numFmtId="0" fontId="11" fillId="4" borderId="21" xfId="0" applyFont="1" applyFill="1" applyBorder="1" applyAlignment="1">
      <alignment wrapText="1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0" fillId="4" borderId="17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wrapText="1"/>
    </xf>
    <xf numFmtId="0" fontId="12" fillId="6" borderId="30" xfId="0" applyFont="1" applyFill="1" applyBorder="1"/>
    <xf numFmtId="0" fontId="0" fillId="0" borderId="0" xfId="0" applyAlignment="1">
      <alignment horizontal="left"/>
    </xf>
    <xf numFmtId="164" fontId="0" fillId="0" borderId="0" xfId="5" applyFont="1"/>
    <xf numFmtId="0" fontId="12" fillId="6" borderId="31" xfId="0" applyFont="1" applyFill="1" applyBorder="1" applyAlignment="1">
      <alignment horizontal="left"/>
    </xf>
    <xf numFmtId="4" fontId="13" fillId="7" borderId="27" xfId="0" applyNumberFormat="1" applyFont="1" applyFill="1" applyBorder="1" applyAlignment="1">
      <alignment horizontal="center" vertical="center"/>
    </xf>
    <xf numFmtId="0" fontId="1" fillId="0" borderId="0" xfId="7"/>
    <xf numFmtId="17" fontId="1" fillId="0" borderId="0" xfId="7" applyNumberFormat="1"/>
    <xf numFmtId="43" fontId="0" fillId="0" borderId="0" xfId="8" applyFont="1"/>
    <xf numFmtId="9" fontId="0" fillId="0" borderId="0" xfId="9" applyFont="1"/>
    <xf numFmtId="0" fontId="15" fillId="0" borderId="0" xfId="7" applyFont="1" applyAlignment="1">
      <alignment horizontal="center" wrapText="1" readingOrder="1"/>
    </xf>
    <xf numFmtId="164" fontId="1" fillId="0" borderId="0" xfId="5" applyFont="1"/>
    <xf numFmtId="0" fontId="17" fillId="3" borderId="0" xfId="0" applyFont="1" applyFill="1" applyBorder="1" applyAlignment="1"/>
    <xf numFmtId="0" fontId="17" fillId="3" borderId="0" xfId="0" applyFont="1" applyFill="1" applyBorder="1"/>
    <xf numFmtId="2" fontId="16" fillId="4" borderId="21" xfId="0" applyNumberFormat="1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left"/>
    </xf>
    <xf numFmtId="0" fontId="17" fillId="2" borderId="0" xfId="0" applyFont="1" applyFill="1" applyBorder="1" applyAlignment="1"/>
    <xf numFmtId="2" fontId="16" fillId="4" borderId="5" xfId="0" applyNumberFormat="1" applyFont="1" applyFill="1" applyBorder="1" applyAlignment="1">
      <alignment horizontal="center" vertical="center"/>
    </xf>
    <xf numFmtId="2" fontId="16" fillId="4" borderId="23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0" fontId="17" fillId="2" borderId="0" xfId="0" applyFont="1" applyFill="1" applyBorder="1"/>
    <xf numFmtId="0" fontId="11" fillId="4" borderId="23" xfId="0" applyFont="1" applyFill="1" applyBorder="1" applyAlignment="1">
      <alignment wrapText="1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left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9" fillId="0" borderId="0" xfId="0" applyFont="1" applyFill="1" applyBorder="1" applyAlignment="1" applyProtection="1">
      <alignment vertical="center" textRotation="90" wrapText="1"/>
      <protection locked="0"/>
    </xf>
    <xf numFmtId="0" fontId="20" fillId="5" borderId="20" xfId="0" applyFont="1" applyFill="1" applyBorder="1" applyAlignment="1">
      <alignment horizontal="center" vertical="center" textRotation="90" wrapText="1"/>
    </xf>
    <xf numFmtId="165" fontId="21" fillId="0" borderId="11" xfId="0" applyNumberFormat="1" applyFont="1" applyFill="1" applyBorder="1" applyAlignment="1">
      <alignment horizontal="center" vertical="center"/>
    </xf>
    <xf numFmtId="165" fontId="21" fillId="0" borderId="28" xfId="0" applyNumberFormat="1" applyFont="1" applyFill="1" applyBorder="1" applyAlignment="1">
      <alignment horizontal="center" vertical="center"/>
    </xf>
    <xf numFmtId="165" fontId="21" fillId="0" borderId="3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/>
    </xf>
    <xf numFmtId="165" fontId="21" fillId="0" borderId="29" xfId="0" applyNumberFormat="1" applyFont="1" applyFill="1" applyBorder="1" applyAlignment="1">
      <alignment horizontal="center" vertical="center"/>
    </xf>
    <xf numFmtId="2" fontId="21" fillId="2" borderId="1" xfId="0" applyNumberFormat="1" applyFont="1" applyFill="1" applyBorder="1" applyAlignment="1">
      <alignment horizontal="center" vertical="center"/>
    </xf>
    <xf numFmtId="2" fontId="21" fillId="2" borderId="29" xfId="0" applyNumberFormat="1" applyFont="1" applyFill="1" applyBorder="1" applyAlignment="1">
      <alignment horizontal="center" vertical="center"/>
    </xf>
    <xf numFmtId="166" fontId="21" fillId="0" borderId="1" xfId="4" applyNumberFormat="1" applyFont="1" applyFill="1" applyBorder="1" applyAlignment="1">
      <alignment horizontal="center" vertical="center"/>
    </xf>
    <xf numFmtId="166" fontId="21" fillId="0" borderId="29" xfId="4" applyNumberFormat="1" applyFont="1" applyFill="1" applyBorder="1" applyAlignment="1">
      <alignment horizontal="center" vertical="center"/>
    </xf>
    <xf numFmtId="166" fontId="21" fillId="0" borderId="19" xfId="4" applyNumberFormat="1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wrapText="1"/>
    </xf>
    <xf numFmtId="166" fontId="21" fillId="0" borderId="2" xfId="4" applyNumberFormat="1" applyFont="1" applyFill="1" applyBorder="1" applyAlignment="1">
      <alignment horizontal="center" vertical="center"/>
    </xf>
    <xf numFmtId="2" fontId="22" fillId="4" borderId="21" xfId="0" applyNumberFormat="1" applyFont="1" applyFill="1" applyBorder="1" applyAlignment="1"/>
    <xf numFmtId="2" fontId="21" fillId="2" borderId="0" xfId="0" applyNumberFormat="1" applyFont="1" applyFill="1" applyBorder="1" applyAlignment="1"/>
    <xf numFmtId="0" fontId="23" fillId="5" borderId="10" xfId="0" applyFont="1" applyFill="1" applyBorder="1" applyAlignment="1"/>
    <xf numFmtId="0" fontId="21" fillId="2" borderId="0" xfId="0" applyFont="1" applyFill="1" applyBorder="1" applyAlignment="1"/>
    <xf numFmtId="2" fontId="22" fillId="4" borderId="23" xfId="0" applyNumberFormat="1" applyFont="1" applyFill="1" applyBorder="1" applyAlignment="1">
      <alignment horizontal="center" vertical="center"/>
    </xf>
    <xf numFmtId="2" fontId="22" fillId="4" borderId="5" xfId="0" applyNumberFormat="1" applyFont="1" applyFill="1" applyBorder="1" applyAlignment="1">
      <alignment horizontal="center" vertical="center"/>
    </xf>
    <xf numFmtId="164" fontId="21" fillId="0" borderId="11" xfId="5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center" vertical="center"/>
    </xf>
    <xf numFmtId="164" fontId="21" fillId="2" borderId="2" xfId="5" applyFont="1" applyFill="1" applyBorder="1" applyAlignment="1">
      <alignment horizontal="center" vertical="center"/>
    </xf>
    <xf numFmtId="43" fontId="0" fillId="0" borderId="0" xfId="0" applyNumberFormat="1"/>
    <xf numFmtId="43" fontId="12" fillId="6" borderId="31" xfId="0" applyNumberFormat="1" applyFont="1" applyFill="1" applyBorder="1"/>
    <xf numFmtId="0" fontId="0" fillId="0" borderId="0" xfId="0" applyNumberFormat="1"/>
    <xf numFmtId="164" fontId="12" fillId="6" borderId="31" xfId="5" applyFont="1" applyFill="1" applyBorder="1"/>
    <xf numFmtId="0" fontId="12" fillId="6" borderId="31" xfId="0" applyNumberFormat="1" applyFont="1" applyFill="1" applyBorder="1"/>
    <xf numFmtId="0" fontId="12" fillId="6" borderId="0" xfId="0" applyFont="1" applyFill="1" applyBorder="1"/>
    <xf numFmtId="43" fontId="12" fillId="6" borderId="0" xfId="0" applyNumberFormat="1" applyFont="1" applyFill="1" applyBorder="1"/>
    <xf numFmtId="2" fontId="1" fillId="0" borderId="0" xfId="7" applyNumberFormat="1"/>
    <xf numFmtId="164" fontId="12" fillId="6" borderId="30" xfId="5" applyFont="1" applyFill="1" applyBorder="1"/>
    <xf numFmtId="10" fontId="0" fillId="0" borderId="0" xfId="4" applyNumberFormat="1" applyFont="1"/>
    <xf numFmtId="164" fontId="0" fillId="0" borderId="0" xfId="0" applyNumberFormat="1"/>
    <xf numFmtId="0" fontId="13" fillId="7" borderId="24" xfId="0" applyFont="1" applyFill="1" applyBorder="1" applyAlignment="1">
      <alignment horizontal="center" vertical="center"/>
    </xf>
    <xf numFmtId="0" fontId="14" fillId="8" borderId="25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vertical="center"/>
    </xf>
    <xf numFmtId="0" fontId="14" fillId="8" borderId="27" xfId="0" applyFont="1" applyFill="1" applyBorder="1" applyAlignment="1">
      <alignment horizontal="center" vertical="center" wrapText="1"/>
    </xf>
    <xf numFmtId="164" fontId="17" fillId="3" borderId="0" xfId="0" applyNumberFormat="1" applyFont="1" applyFill="1" applyBorder="1"/>
    <xf numFmtId="166" fontId="17" fillId="3" borderId="0" xfId="4" applyNumberFormat="1" applyFont="1" applyFill="1" applyBorder="1"/>
    <xf numFmtId="0" fontId="20" fillId="5" borderId="12" xfId="0" applyFont="1" applyFill="1" applyBorder="1" applyAlignment="1">
      <alignment horizontal="center" vertical="center" textRotation="90" wrapText="1"/>
    </xf>
    <xf numFmtId="0" fontId="20" fillId="5" borderId="8" xfId="0" applyFont="1" applyFill="1" applyBorder="1" applyAlignment="1">
      <alignment horizontal="center" vertical="center" textRotation="90" wrapText="1"/>
    </xf>
    <xf numFmtId="0" fontId="20" fillId="5" borderId="9" xfId="0" applyFont="1" applyFill="1" applyBorder="1" applyAlignment="1">
      <alignment horizontal="center" vertical="center" textRotation="90" wrapText="1"/>
    </xf>
    <xf numFmtId="0" fontId="11" fillId="4" borderId="4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center" vertical="center" textRotation="90" wrapText="1"/>
    </xf>
    <xf numFmtId="0" fontId="11" fillId="4" borderId="9" xfId="0" applyFont="1" applyFill="1" applyBorder="1" applyAlignment="1">
      <alignment horizontal="center" vertical="center" textRotation="90" wrapText="1"/>
    </xf>
    <xf numFmtId="0" fontId="11" fillId="4" borderId="12" xfId="0" applyFont="1" applyFill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center" wrapText="1"/>
    </xf>
    <xf numFmtId="0" fontId="16" fillId="4" borderId="6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vertical="center" textRotation="90" wrapText="1"/>
    </xf>
  </cellXfs>
  <cellStyles count="11">
    <cellStyle name="Euro" xfId="1"/>
    <cellStyle name="Euro 2" xfId="2"/>
    <cellStyle name="Millares" xfId="5" builtinId="3"/>
    <cellStyle name="Millares 2" xfId="8"/>
    <cellStyle name="Normal" xfId="0" builtinId="0"/>
    <cellStyle name="Normal 2" xfId="3"/>
    <cellStyle name="Normal 2 2 44" xfId="10"/>
    <cellStyle name="Normal 3" xfId="7"/>
    <cellStyle name="Normal 4" xfId="6"/>
    <cellStyle name="Porcentaje" xfId="4" builtinId="5"/>
    <cellStyle name="Porcentaje 2" xfId="9"/>
  </cellStyles>
  <dxfs count="0"/>
  <tableStyles count="0" defaultTableStyle="TableStyleMedium9" defaultPivotStyle="PivotStyleLight16"/>
  <colors>
    <mruColors>
      <color rgb="FFFF7174"/>
      <color rgb="FFFF9396"/>
      <color rgb="FFFF7C80"/>
      <color rgb="FFFF9999"/>
      <color rgb="FF032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Evolutivo</a:t>
            </a:r>
            <a:r>
              <a:rPr lang="es-DO" b="1" baseline="0"/>
              <a:t> Energía (GWh)</a:t>
            </a:r>
            <a:endParaRPr lang="es-D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Energia!$A$9</c:f>
              <c:strCache>
                <c:ptCount val="1"/>
                <c:pt idx="0">
                  <c:v>Entrega Gwh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Energia!$B$9:$M$9</c:f>
              <c:numCache>
                <c:formatCode>General</c:formatCode>
                <c:ptCount val="12"/>
                <c:pt idx="0" formatCode="_(* #,##0.00_);_(* \(#,##0.00\);_(* &quot;-&quot;??_);_(@_)">
                  <c:v>311.03878577273701</c:v>
                </c:pt>
                <c:pt idx="1">
                  <c:v>325.36</c:v>
                </c:pt>
                <c:pt idx="2" formatCode="_-* #,##0.00_-;\-* #,##0.00_-;_-* &quot;-&quot;??_-;_-@_-">
                  <c:v>302.25394277999902</c:v>
                </c:pt>
                <c:pt idx="3" formatCode="_-* #,##0.00_-;\-* #,##0.00_-;_-* &quot;-&quot;??_-;_-@_-">
                  <c:v>290.15321355999998</c:v>
                </c:pt>
                <c:pt idx="4" formatCode="_-* #,##0.00_-;\-* #,##0.00_-;_-* &quot;-&quot;??_-;_-@_-">
                  <c:v>317.30911283984904</c:v>
                </c:pt>
                <c:pt idx="5" formatCode="_-* #,##0.00_-;\-* #,##0.00_-;_-* &quot;-&quot;??_-;_-@_-">
                  <c:v>318.32705897599999</c:v>
                </c:pt>
                <c:pt idx="6" formatCode="_-* #,##0.00_-;\-* #,##0.00_-;_-* &quot;-&quot;??_-;_-@_-">
                  <c:v>346.93279548000004</c:v>
                </c:pt>
                <c:pt idx="7" formatCode="_-* #,##0.00_-;\-* #,##0.00_-;_-* &quot;-&quot;??_-;_-@_-">
                  <c:v>354.86207051300005</c:v>
                </c:pt>
                <c:pt idx="8" formatCode="_-* #,##0.00_-;\-* #,##0.00_-;_-* &quot;-&quot;??_-;_-@_-">
                  <c:v>372.35843649999998</c:v>
                </c:pt>
                <c:pt idx="9" formatCode="_-* #,##0.00_-;\-* #,##0.00_-;_-* &quot;-&quot;??_-;_-@_-">
                  <c:v>380.74418388999902</c:v>
                </c:pt>
                <c:pt idx="10" formatCode="_-* #,##0.00_-;\-* #,##0.00_-;_-* &quot;-&quot;??_-;_-@_-">
                  <c:v>0</c:v>
                </c:pt>
                <c:pt idx="11" formatCode="_-* #,##0.00_-;\-* #,##0.00_-;_-* &quot;-&quot;??_-;_-@_-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Energia!$A$10</c:f>
              <c:strCache>
                <c:ptCount val="1"/>
                <c:pt idx="0">
                  <c:v>Facturacion Gwh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Energia!$C$10:$N$10</c:f>
              <c:numCache>
                <c:formatCode>_(* #,##0.00_);_(* \(#,##0.00\);_(* "-"??_);_(@_)</c:formatCode>
                <c:ptCount val="12"/>
                <c:pt idx="0" formatCode="General">
                  <c:v>227.44833399999999</c:v>
                </c:pt>
                <c:pt idx="1">
                  <c:v>234.30887999999996</c:v>
                </c:pt>
                <c:pt idx="2">
                  <c:v>221.735783</c:v>
                </c:pt>
                <c:pt idx="3">
                  <c:v>219.80951400000001</c:v>
                </c:pt>
                <c:pt idx="4">
                  <c:v>237.86428799999999</c:v>
                </c:pt>
                <c:pt idx="5">
                  <c:v>237.038331</c:v>
                </c:pt>
                <c:pt idx="6">
                  <c:v>264.40114399999999</c:v>
                </c:pt>
                <c:pt idx="7">
                  <c:v>268.06940699999996</c:v>
                </c:pt>
                <c:pt idx="8">
                  <c:v>281.76992999999999</c:v>
                </c:pt>
                <c:pt idx="9" formatCode="_-* #,##0.00_-;\-* #,##0.00_-;_-* &quot;-&quot;??_-;_-@_-">
                  <c:v>281.82021500000002</c:v>
                </c:pt>
                <c:pt idx="10" formatCode="0.00">
                  <c:v>0</c:v>
                </c:pt>
                <c:pt idx="11" formatCode="0.0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Energia!$A$11</c:f>
              <c:strCache>
                <c:ptCount val="1"/>
                <c:pt idx="0">
                  <c:v>Cobros Gwh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 w="139700" h="139700"/>
              </a:sp3d>
            </c:spPr>
          </c:marker>
          <c:cat>
            <c:numRef>
              <c:f>Energia!$D$8:$O$8</c:f>
              <c:numCache>
                <c:formatCode>mmm\-yy</c:formatCode>
                <c:ptCount val="12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</c:numCache>
            </c:numRef>
          </c:cat>
          <c:val>
            <c:numRef>
              <c:f>Energia!$D$11:$O$11</c:f>
              <c:numCache>
                <c:formatCode>_(* #,##0.00_);_(* \(#,##0.00\);_(* "-"??_);_(@_)</c:formatCode>
                <c:ptCount val="12"/>
                <c:pt idx="0">
                  <c:v>223.027512</c:v>
                </c:pt>
                <c:pt idx="1">
                  <c:v>218.219773</c:v>
                </c:pt>
                <c:pt idx="2">
                  <c:v>230.287655</c:v>
                </c:pt>
                <c:pt idx="3">
                  <c:v>216.26522199999999</c:v>
                </c:pt>
                <c:pt idx="4">
                  <c:v>236.436207</c:v>
                </c:pt>
                <c:pt idx="5">
                  <c:v>239.49931980727698</c:v>
                </c:pt>
                <c:pt idx="6">
                  <c:v>260.36488300000002</c:v>
                </c:pt>
                <c:pt idx="7">
                  <c:v>275.296223</c:v>
                </c:pt>
                <c:pt idx="8" formatCode="_-* #,##0.00_-;\-* #,##0.00_-;_-* &quot;-&quot;??_-;_-@_-">
                  <c:v>267.50371000000001</c:v>
                </c:pt>
                <c:pt idx="9" formatCode="_-* #,##0.00_-;\-* #,##0.00_-;_-* &quot;-&quot;??_-;_-@_-">
                  <c:v>288.21183400000001</c:v>
                </c:pt>
                <c:pt idx="10" formatCode="_-* #,##0.00_-;\-* #,##0.00_-;_-* &quot;-&quot;??_-;_-@_-">
                  <c:v>267.50197199999997</c:v>
                </c:pt>
                <c:pt idx="11" formatCode="_-* #,##0.00_-;\-* #,##0.00_-;_-* &quot;-&quot;??_-;_-@_-">
                  <c:v>266.28085900000002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41216"/>
        <c:axId val="559329248"/>
      </c:lineChart>
      <c:dateAx>
        <c:axId val="559341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29248"/>
        <c:crosses val="autoZero"/>
        <c:auto val="1"/>
        <c:lblOffset val="100"/>
        <c:baseTimeUnit val="months"/>
      </c:dateAx>
      <c:valAx>
        <c:axId val="559329248"/>
        <c:scaling>
          <c:orientation val="minMax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41216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Evolutivo</a:t>
            </a:r>
            <a:r>
              <a:rPr lang="es-DO" baseline="0"/>
              <a:t> Energia (GWh)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Energia!$A$12</c:f>
              <c:strCache>
                <c:ptCount val="1"/>
                <c:pt idx="0">
                  <c:v>% Cobros Lineal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Energia!$D$12:$M$12</c:f>
              <c:numCache>
                <c:formatCode>0%</c:formatCode>
                <c:ptCount val="10"/>
                <c:pt idx="0">
                  <c:v>0.73788123307405318</c:v>
                </c:pt>
                <c:pt idx="1">
                  <c:v>0.75208463253802615</c:v>
                </c:pt>
                <c:pt idx="2">
                  <c:v>0.72575178487303593</c:v>
                </c:pt>
                <c:pt idx="3">
                  <c:v>0.67938058013568092</c:v>
                </c:pt>
                <c:pt idx="4">
                  <c:v>0.68150434343596111</c:v>
                </c:pt>
                <c:pt idx="5">
                  <c:v>0.6749081959112988</c:v>
                </c:pt>
                <c:pt idx="6">
                  <c:v>0.69923186230802648</c:v>
                </c:pt>
                <c:pt idx="7">
                  <c:v>0.72304774346739842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Energia!$A$13</c:f>
              <c:strCache>
                <c:ptCount val="1"/>
                <c:pt idx="0">
                  <c:v>% Cobros Desfasado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Energia!$D$8:$M$8</c:f>
              <c:numCache>
                <c:formatCode>mmm\-yy</c:formatCode>
                <c:ptCount val="10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</c:numCache>
            </c:numRef>
          </c:cat>
          <c:val>
            <c:numRef>
              <c:f>Energia!$D$13:$M$13</c:f>
              <c:numCache>
                <c:formatCode>0%</c:formatCode>
                <c:ptCount val="10"/>
                <c:pt idx="2">
                  <c:v>0.76190124397357828</c:v>
                </c:pt>
                <c:pt idx="3">
                  <c:v>0.74534836042847796</c:v>
                </c:pt>
                <c:pt idx="4">
                  <c:v>0.74512895291265435</c:v>
                </c:pt>
                <c:pt idx="5">
                  <c:v>0.75236871341601474</c:v>
                </c:pt>
                <c:pt idx="6">
                  <c:v>0.75047642192422692</c:v>
                </c:pt>
                <c:pt idx="7">
                  <c:v>0.77578373648675081</c:v>
                </c:pt>
                <c:pt idx="8">
                  <c:v>0.71840378457492005</c:v>
                </c:pt>
                <c:pt idx="9">
                  <c:v>0.75696976131161975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28160"/>
        <c:axId val="559336864"/>
      </c:lineChart>
      <c:dateAx>
        <c:axId val="5593281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36864"/>
        <c:crosses val="autoZero"/>
        <c:auto val="1"/>
        <c:lblOffset val="100"/>
        <c:baseTimeUnit val="months"/>
      </c:dateAx>
      <c:valAx>
        <c:axId val="559336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932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138106</xdr:rowOff>
    </xdr:from>
    <xdr:to>
      <xdr:col>3</xdr:col>
      <xdr:colOff>1668782</xdr:colOff>
      <xdr:row>1</xdr:row>
      <xdr:rowOff>138387</xdr:rowOff>
    </xdr:to>
    <xdr:pic>
      <xdr:nvPicPr>
        <xdr:cNvPr id="4417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40375" y="304794"/>
          <a:ext cx="3009902" cy="60248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34</xdr:row>
      <xdr:rowOff>33335</xdr:rowOff>
    </xdr:from>
    <xdr:to>
      <xdr:col>3</xdr:col>
      <xdr:colOff>1096606</xdr:colOff>
      <xdr:row>34</xdr:row>
      <xdr:rowOff>36914</xdr:rowOff>
    </xdr:to>
    <xdr:pic>
      <xdr:nvPicPr>
        <xdr:cNvPr id="4418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464254" y="17916523"/>
          <a:ext cx="2924175" cy="5810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23812</xdr:rowOff>
    </xdr:from>
    <xdr:to>
      <xdr:col>3</xdr:col>
      <xdr:colOff>1908256</xdr:colOff>
      <xdr:row>67</xdr:row>
      <xdr:rowOff>27727</xdr:rowOff>
    </xdr:to>
    <xdr:pic>
      <xdr:nvPicPr>
        <xdr:cNvPr id="4419" name="Picture 146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26112" y="35552062"/>
          <a:ext cx="30289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76200</xdr:rowOff>
    </xdr:from>
    <xdr:to>
      <xdr:col>7</xdr:col>
      <xdr:colOff>0</xdr:colOff>
      <xdr:row>6</xdr:row>
      <xdr:rowOff>42862</xdr:rowOff>
    </xdr:to>
    <xdr:sp macro="" textlink="">
      <xdr:nvSpPr>
        <xdr:cNvPr id="18" name="AutoShape 16"/>
        <xdr:cNvSpPr>
          <a:spLocks noChangeArrowheads="1"/>
        </xdr:cNvSpPr>
      </xdr:nvSpPr>
      <xdr:spPr bwMode="auto">
        <a:xfrm>
          <a:off x="0" y="419100"/>
          <a:ext cx="1531620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Mayo-2017]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0</xdr:colOff>
      <xdr:row>38</xdr:row>
      <xdr:rowOff>61912</xdr:rowOff>
    </xdr:to>
    <xdr:sp macro="" textlink="">
      <xdr:nvSpPr>
        <xdr:cNvPr id="19" name="AutoShape 16"/>
        <xdr:cNvSpPr>
          <a:spLocks noChangeArrowheads="1"/>
        </xdr:cNvSpPr>
      </xdr:nvSpPr>
      <xdr:spPr bwMode="auto">
        <a:xfrm>
          <a:off x="0" y="19564350"/>
          <a:ext cx="1331595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Mayo-2017]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  <xdr:twoCellAnchor>
    <xdr:from>
      <xdr:col>0</xdr:col>
      <xdr:colOff>0</xdr:colOff>
      <xdr:row>67</xdr:row>
      <xdr:rowOff>114300</xdr:rowOff>
    </xdr:from>
    <xdr:to>
      <xdr:col>7</xdr:col>
      <xdr:colOff>0</xdr:colOff>
      <xdr:row>71</xdr:row>
      <xdr:rowOff>119062</xdr:rowOff>
    </xdr:to>
    <xdr:sp macro="" textlink="">
      <xdr:nvSpPr>
        <xdr:cNvPr id="20" name="AutoShape 16"/>
        <xdr:cNvSpPr>
          <a:spLocks noChangeArrowheads="1"/>
        </xdr:cNvSpPr>
      </xdr:nvSpPr>
      <xdr:spPr bwMode="auto">
        <a:xfrm>
          <a:off x="0" y="38900100"/>
          <a:ext cx="13315950" cy="614362"/>
        </a:xfrm>
        <a:prstGeom prst="roundRect">
          <a:avLst>
            <a:gd name="adj" fmla="val 50000"/>
          </a:avLst>
        </a:prstGeom>
        <a:solidFill>
          <a:srgbClr val="032366"/>
        </a:solidFill>
        <a:ln w="9525">
          <a:noFill/>
          <a:round/>
          <a:headEnd/>
          <a:tailEnd/>
        </a:ln>
        <a:effectLst>
          <a:outerShdw dist="23000" dir="5400000" rotWithShape="0">
            <a:srgbClr val="000000">
              <a:alpha val="34998"/>
            </a:srgbClr>
          </a:outerShdw>
        </a:effectLst>
      </xdr:spPr>
      <xdr:txBody>
        <a:bodyPr vertOverflow="clip" wrap="square" lIns="54864" tIns="45720" rIns="0" bIns="45720" anchor="ctr" upright="1"/>
        <a:lstStyle/>
        <a:p>
          <a:pPr algn="l" rtl="0">
            <a:defRPr sz="1000"/>
          </a:pPr>
          <a:r>
            <a:rPr lang="es-DO" sz="2200" b="1" i="0" u="none" strike="noStrike" baseline="0">
              <a:solidFill>
                <a:srgbClr val="FFFFFF"/>
              </a:solidFill>
              <a:latin typeface="Trebuchet MS"/>
            </a:rPr>
            <a:t>Resumen - Unidades de Negocio Sectoriales Edenorte Dominicana S.A.</a:t>
          </a:r>
          <a:r>
            <a:rPr lang="es-DO" sz="1600" b="1" i="0" u="none" strike="noStrike" baseline="0">
              <a:solidFill>
                <a:srgbClr val="FFFFFF"/>
              </a:solidFill>
              <a:latin typeface="Trebuchet MS"/>
            </a:rPr>
            <a:t> [Enero-2017 Mayo-2017] </a:t>
          </a:r>
          <a:r>
            <a:rPr lang="es-DO" sz="1800" b="1" i="0" u="none" strike="noStrike" baseline="0">
              <a:solidFill>
                <a:srgbClr val="FFFFFF"/>
              </a:solidFill>
              <a:latin typeface="Trebuchet MS"/>
            </a:rPr>
            <a:t>                                                                                    </a:t>
          </a:r>
          <a:r>
            <a:rPr lang="es-DO" sz="1800" b="0" i="0" u="none" strike="noStrike" baseline="0">
              <a:solidFill>
                <a:srgbClr val="FFFFFF"/>
              </a:solidFill>
              <a:latin typeface="Trebuchet MS"/>
            </a:rPr>
            <a:t> </a:t>
          </a:r>
          <a:r>
            <a:rPr lang="es-DO" sz="1200" b="1" i="0" u="none" strike="noStrike" baseline="0">
              <a:solidFill>
                <a:srgbClr val="FFFFFF"/>
              </a:solidFill>
              <a:latin typeface="Trebuchet MS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15</xdr:row>
      <xdr:rowOff>33336</xdr:rowOff>
    </xdr:from>
    <xdr:to>
      <xdr:col>9</xdr:col>
      <xdr:colOff>85725</xdr:colOff>
      <xdr:row>29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14</xdr:row>
      <xdr:rowOff>180975</xdr:rowOff>
    </xdr:from>
    <xdr:to>
      <xdr:col>17</xdr:col>
      <xdr:colOff>533400</xdr:colOff>
      <xdr:row>29</xdr:row>
      <xdr:rowOff>109538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B175"/>
  <sheetViews>
    <sheetView showGridLines="0" tabSelected="1" view="pageBreakPreview" zoomScale="50" zoomScaleNormal="40" zoomScaleSheetLayoutView="50" workbookViewId="0">
      <selection activeCell="I15" sqref="I15"/>
    </sheetView>
  </sheetViews>
  <sheetFormatPr baseColWidth="10" defaultRowHeight="12" x14ac:dyDescent="0.2"/>
  <cols>
    <col min="1" max="1" width="5.85546875" style="6" customWidth="1"/>
    <col min="2" max="2" width="43.7109375" style="23" customWidth="1"/>
    <col min="3" max="7" width="29.85546875" style="7" customWidth="1"/>
    <col min="8" max="8" width="11.42578125" style="8"/>
    <col min="9" max="9" width="23.42578125" style="8" customWidth="1"/>
    <col min="10" max="10" width="28.7109375" style="8" customWidth="1"/>
    <col min="11" max="16384" width="11.42578125" style="8"/>
  </cols>
  <sheetData>
    <row r="1" spans="1:10" ht="12.75" customHeight="1" x14ac:dyDescent="0.2">
      <c r="A1" s="1"/>
      <c r="B1" s="13"/>
      <c r="C1" s="2"/>
      <c r="D1" s="2"/>
      <c r="E1" s="2"/>
      <c r="F1" s="2"/>
      <c r="G1" s="2"/>
      <c r="H1" s="5"/>
    </row>
    <row r="2" spans="1:10" ht="12.75" customHeight="1" x14ac:dyDescent="0.2">
      <c r="A2" s="1"/>
      <c r="B2" s="13"/>
      <c r="C2" s="2"/>
      <c r="D2" s="2"/>
      <c r="E2" s="2"/>
      <c r="F2" s="2"/>
      <c r="G2" s="2"/>
      <c r="H2" s="5"/>
    </row>
    <row r="3" spans="1:10" ht="12.75" customHeight="1" x14ac:dyDescent="0.2">
      <c r="A3" s="3"/>
      <c r="B3" s="14"/>
      <c r="C3" s="2"/>
      <c r="D3" s="2"/>
      <c r="E3" s="2"/>
      <c r="F3" s="2"/>
      <c r="G3" s="2"/>
      <c r="H3" s="5"/>
    </row>
    <row r="4" spans="1:10" ht="11.25" customHeight="1" x14ac:dyDescent="0.2">
      <c r="A4" s="3"/>
      <c r="B4" s="14"/>
      <c r="C4" s="2"/>
      <c r="D4" s="2"/>
      <c r="E4" s="2"/>
      <c r="F4" s="2"/>
      <c r="G4" s="2"/>
      <c r="H4" s="5"/>
    </row>
    <row r="5" spans="1:10" ht="12" customHeight="1" x14ac:dyDescent="0.2">
      <c r="A5" s="3"/>
      <c r="B5" s="14"/>
      <c r="C5" s="2"/>
      <c r="D5" s="2"/>
      <c r="E5" s="2"/>
      <c r="F5" s="2"/>
      <c r="G5" s="2"/>
      <c r="H5" s="5"/>
    </row>
    <row r="6" spans="1:10" ht="12.75" customHeight="1" x14ac:dyDescent="0.2">
      <c r="A6" s="3"/>
      <c r="B6" s="14"/>
      <c r="C6" s="2"/>
      <c r="D6" s="2"/>
      <c r="E6" s="2"/>
      <c r="F6" s="2"/>
      <c r="G6" s="2"/>
      <c r="H6" s="5"/>
    </row>
    <row r="7" spans="1:10" ht="6.75" customHeight="1" thickBot="1" x14ac:dyDescent="0.25">
      <c r="A7" s="3"/>
      <c r="B7" s="14"/>
      <c r="C7" s="2"/>
      <c r="D7" s="2"/>
      <c r="E7" s="2"/>
      <c r="F7" s="2"/>
      <c r="G7" s="2"/>
      <c r="H7" s="5"/>
    </row>
    <row r="8" spans="1:10" s="10" customFormat="1" ht="21.75" customHeight="1" thickBot="1" x14ac:dyDescent="0.4">
      <c r="A8" s="4"/>
      <c r="B8" s="15"/>
      <c r="C8" s="11">
        <v>2017</v>
      </c>
      <c r="H8" s="9"/>
    </row>
    <row r="9" spans="1:10" s="36" customFormat="1" ht="36" customHeight="1" thickBot="1" x14ac:dyDescent="0.5">
      <c r="A9" s="101" t="s">
        <v>4</v>
      </c>
      <c r="B9" s="102"/>
      <c r="C9" s="42" t="s">
        <v>0</v>
      </c>
      <c r="D9" s="41" t="s">
        <v>1</v>
      </c>
      <c r="E9" s="41" t="s">
        <v>2</v>
      </c>
      <c r="F9" s="41" t="s">
        <v>28</v>
      </c>
      <c r="G9" s="41" t="s">
        <v>3</v>
      </c>
      <c r="H9" s="35"/>
    </row>
    <row r="10" spans="1:10" s="36" customFormat="1" ht="60" customHeight="1" x14ac:dyDescent="0.45">
      <c r="A10" s="97" t="s">
        <v>6</v>
      </c>
      <c r="B10" s="16" t="s">
        <v>12</v>
      </c>
      <c r="C10" s="54">
        <v>112.57665279999999</v>
      </c>
      <c r="D10" s="55">
        <v>109.47594353</v>
      </c>
      <c r="E10" s="55">
        <v>120.29250671</v>
      </c>
      <c r="F10" s="55">
        <v>117.45984528</v>
      </c>
      <c r="G10" s="55">
        <v>128.94053110999999</v>
      </c>
      <c r="H10" s="35"/>
    </row>
    <row r="11" spans="1:10" s="36" customFormat="1" ht="60" customHeight="1" x14ac:dyDescent="0.45">
      <c r="A11" s="98"/>
      <c r="B11" s="17" t="s">
        <v>14</v>
      </c>
      <c r="C11" s="57">
        <v>91.144130000000004</v>
      </c>
      <c r="D11" s="56">
        <v>86.241061000000002</v>
      </c>
      <c r="E11" s="56">
        <v>86.363527000000005</v>
      </c>
      <c r="F11" s="56">
        <v>93.756684000000007</v>
      </c>
      <c r="G11" s="56">
        <v>90.804219000000003</v>
      </c>
      <c r="H11" s="35"/>
      <c r="I11" s="90"/>
      <c r="J11" s="91"/>
    </row>
    <row r="12" spans="1:10" s="36" customFormat="1" ht="60" customHeight="1" x14ac:dyDescent="0.45">
      <c r="A12" s="98"/>
      <c r="B12" s="17" t="s">
        <v>17</v>
      </c>
      <c r="C12" s="57">
        <v>714.98094607016174</v>
      </c>
      <c r="D12" s="56">
        <v>681.19555996987719</v>
      </c>
      <c r="E12" s="56">
        <v>719.59145668983535</v>
      </c>
      <c r="F12" s="56">
        <v>745.55003569995881</v>
      </c>
      <c r="G12" s="56">
        <v>722.40702796000073</v>
      </c>
      <c r="H12" s="35"/>
      <c r="I12" s="90"/>
      <c r="J12" s="91"/>
    </row>
    <row r="13" spans="1:10" s="36" customFormat="1" ht="60" customHeight="1" x14ac:dyDescent="0.45">
      <c r="A13" s="98"/>
      <c r="B13" s="17" t="s">
        <v>19</v>
      </c>
      <c r="C13" s="59">
        <v>7.7260577998842246</v>
      </c>
      <c r="D13" s="58">
        <v>7.7715203318275172</v>
      </c>
      <c r="E13" s="58">
        <v>8.1967608769594982</v>
      </c>
      <c r="F13" s="58">
        <v>7.8362360441412244</v>
      </c>
      <c r="G13" s="58">
        <v>7.828801267593092</v>
      </c>
      <c r="H13" s="35"/>
      <c r="I13" s="90"/>
      <c r="J13" s="91"/>
    </row>
    <row r="14" spans="1:10" s="36" customFormat="1" ht="60" customHeight="1" x14ac:dyDescent="0.45">
      <c r="A14" s="98"/>
      <c r="B14" s="17" t="s">
        <v>18</v>
      </c>
      <c r="C14" s="57">
        <v>695.28299862993208</v>
      </c>
      <c r="D14" s="56">
        <v>654.85927193995508</v>
      </c>
      <c r="E14" s="56">
        <v>699.39204343996994</v>
      </c>
      <c r="F14" s="56">
        <v>721.29228133995321</v>
      </c>
      <c r="G14" s="56">
        <v>735.36988423993864</v>
      </c>
      <c r="H14" s="35"/>
      <c r="I14" s="90"/>
      <c r="J14" s="91"/>
    </row>
    <row r="15" spans="1:10" s="36" customFormat="1" ht="60" customHeight="1" x14ac:dyDescent="0.45">
      <c r="A15" s="98"/>
      <c r="B15" s="17" t="s">
        <v>15</v>
      </c>
      <c r="C15" s="61">
        <v>0.19038159571217939</v>
      </c>
      <c r="D15" s="60">
        <v>0.21223733526108293</v>
      </c>
      <c r="E15" s="60">
        <v>0.28205397524715026</v>
      </c>
      <c r="F15" s="60">
        <v>0.2017979950807576</v>
      </c>
      <c r="G15" s="60">
        <v>0.29576667461890366</v>
      </c>
      <c r="H15" s="35"/>
      <c r="I15" s="90"/>
      <c r="J15" s="91"/>
    </row>
    <row r="16" spans="1:10" s="36" customFormat="1" ht="60" customHeight="1" x14ac:dyDescent="0.45">
      <c r="A16" s="98"/>
      <c r="B16" s="17" t="s">
        <v>16</v>
      </c>
      <c r="C16" s="61">
        <v>0.25627133012633113</v>
      </c>
      <c r="D16" s="60">
        <v>0.23393475596389371</v>
      </c>
      <c r="E16" s="60">
        <v>0.21111867854024416</v>
      </c>
      <c r="F16" s="60">
        <v>0.22059414535248062</v>
      </c>
      <c r="G16" s="60">
        <v>0.22693394680078532</v>
      </c>
      <c r="H16" s="35"/>
      <c r="I16" s="90"/>
      <c r="J16" s="91"/>
    </row>
    <row r="17" spans="1:8" s="36" customFormat="1" ht="60" customHeight="1" x14ac:dyDescent="0.45">
      <c r="A17" s="98"/>
      <c r="B17" s="17" t="s">
        <v>5</v>
      </c>
      <c r="C17" s="61">
        <v>0.97394166214569966</v>
      </c>
      <c r="D17" s="60">
        <v>0.96223018916880498</v>
      </c>
      <c r="E17" s="60">
        <v>0.97268852686653984</v>
      </c>
      <c r="F17" s="60">
        <v>0.96872863504672002</v>
      </c>
      <c r="G17" s="60">
        <v>1.0196336417571299</v>
      </c>
      <c r="H17" s="35"/>
    </row>
    <row r="18" spans="1:8" s="36" customFormat="1" ht="60" customHeight="1" x14ac:dyDescent="0.45">
      <c r="A18" s="98"/>
      <c r="B18" s="17" t="s">
        <v>31</v>
      </c>
      <c r="C18" s="61">
        <v>0.98095235840724471</v>
      </c>
      <c r="D18" s="60">
        <v>0.91591150161320967</v>
      </c>
      <c r="E18" s="60">
        <v>1.0267125691055552</v>
      </c>
      <c r="F18" s="60">
        <v>1.002363597614043</v>
      </c>
      <c r="G18" s="60">
        <v>0.98634544836355276</v>
      </c>
      <c r="H18" s="35"/>
    </row>
    <row r="19" spans="1:8" s="36" customFormat="1" ht="60" customHeight="1" x14ac:dyDescent="0.45">
      <c r="A19" s="98"/>
      <c r="B19" s="17" t="s">
        <v>11</v>
      </c>
      <c r="C19" s="61">
        <v>0.78852109437582907</v>
      </c>
      <c r="D19" s="60">
        <v>0.75800901791185005</v>
      </c>
      <c r="E19" s="60">
        <v>0.69833786118653773</v>
      </c>
      <c r="F19" s="60">
        <v>0.77324113871697298</v>
      </c>
      <c r="G19" s="60">
        <v>0.71805999020506117</v>
      </c>
      <c r="H19" s="35"/>
    </row>
    <row r="20" spans="1:8" s="36" customFormat="1" ht="60" customHeight="1" thickBot="1" x14ac:dyDescent="0.5">
      <c r="A20" s="103"/>
      <c r="B20" s="18" t="s">
        <v>13</v>
      </c>
      <c r="C20" s="61">
        <v>0.72956239272765866</v>
      </c>
      <c r="D20" s="60">
        <v>0.70164796799880003</v>
      </c>
      <c r="E20" s="60">
        <v>0.80995436827533129</v>
      </c>
      <c r="F20" s="60">
        <v>0.78124805646593543</v>
      </c>
      <c r="G20" s="60">
        <v>0.76251018285742145</v>
      </c>
      <c r="H20" s="35"/>
    </row>
    <row r="21" spans="1:8" s="36" customFormat="1" ht="20.25" customHeight="1" thickBot="1" x14ac:dyDescent="0.55000000000000004">
      <c r="A21" s="12"/>
      <c r="B21" s="19"/>
      <c r="C21" s="63"/>
      <c r="D21" s="63"/>
      <c r="E21" s="63"/>
      <c r="F21" s="63"/>
      <c r="G21" s="63"/>
      <c r="H21" s="35"/>
    </row>
    <row r="22" spans="1:8" s="36" customFormat="1" ht="60" customHeight="1" x14ac:dyDescent="0.45">
      <c r="A22" s="97" t="s">
        <v>7</v>
      </c>
      <c r="B22" s="16" t="s">
        <v>12</v>
      </c>
      <c r="C22" s="55">
        <v>66.196209979999992</v>
      </c>
      <c r="D22" s="55">
        <v>62.831613420000004</v>
      </c>
      <c r="E22" s="55">
        <v>69.227614770000002</v>
      </c>
      <c r="F22" s="55">
        <v>68.64891575</v>
      </c>
      <c r="G22" s="55">
        <v>74.756668590000004</v>
      </c>
      <c r="H22" s="35"/>
    </row>
    <row r="23" spans="1:8" s="36" customFormat="1" ht="60" customHeight="1" x14ac:dyDescent="0.45">
      <c r="A23" s="98"/>
      <c r="B23" s="17" t="s">
        <v>14</v>
      </c>
      <c r="C23" s="56">
        <v>46.725895999999999</v>
      </c>
      <c r="D23" s="56">
        <v>44.203811999999999</v>
      </c>
      <c r="E23" s="56">
        <v>43.611781000000001</v>
      </c>
      <c r="F23" s="56">
        <v>47.195019000000002</v>
      </c>
      <c r="G23" s="56">
        <v>46.787498999999997</v>
      </c>
      <c r="H23" s="35"/>
    </row>
    <row r="24" spans="1:8" s="36" customFormat="1" ht="60" customHeight="1" x14ac:dyDescent="0.45">
      <c r="A24" s="98"/>
      <c r="B24" s="17" t="s">
        <v>17</v>
      </c>
      <c r="C24" s="56">
        <v>359.76137765994372</v>
      </c>
      <c r="D24" s="56">
        <v>339.10256839008969</v>
      </c>
      <c r="E24" s="56">
        <v>339.01864108005179</v>
      </c>
      <c r="F24" s="56">
        <v>364.84311498003234</v>
      </c>
      <c r="G24" s="56">
        <v>361.7185759899935</v>
      </c>
      <c r="H24" s="35"/>
    </row>
    <row r="25" spans="1:8" s="36" customFormat="1" ht="60" customHeight="1" x14ac:dyDescent="0.45">
      <c r="A25" s="98"/>
      <c r="B25" s="17" t="s">
        <v>19</v>
      </c>
      <c r="C25" s="58">
        <v>7.5623951348079803</v>
      </c>
      <c r="D25" s="58">
        <v>7.5280306180401286</v>
      </c>
      <c r="E25" s="58">
        <v>7.625752749011828</v>
      </c>
      <c r="F25" s="58">
        <v>7.5986460444063457</v>
      </c>
      <c r="G25" s="58">
        <v>7.5844108754347719</v>
      </c>
      <c r="H25" s="35"/>
    </row>
    <row r="26" spans="1:8" s="36" customFormat="1" ht="60" customHeight="1" x14ac:dyDescent="0.45">
      <c r="A26" s="98"/>
      <c r="B26" s="17" t="s">
        <v>18</v>
      </c>
      <c r="C26" s="56">
        <v>337.43865153004992</v>
      </c>
      <c r="D26" s="56">
        <v>317.5023492999988</v>
      </c>
      <c r="E26" s="56">
        <v>345.38442025005702</v>
      </c>
      <c r="F26" s="56">
        <v>324.13412124002866</v>
      </c>
      <c r="G26" s="56">
        <v>358.95863895001463</v>
      </c>
      <c r="H26" s="35"/>
    </row>
    <row r="27" spans="1:8" s="36" customFormat="1" ht="60" customHeight="1" x14ac:dyDescent="0.45">
      <c r="A27" s="98"/>
      <c r="B27" s="17" t="s">
        <v>15</v>
      </c>
      <c r="C27" s="60">
        <v>0.29413034350278666</v>
      </c>
      <c r="D27" s="60">
        <v>0.29647179828857567</v>
      </c>
      <c r="E27" s="60">
        <v>0.37002334769304662</v>
      </c>
      <c r="F27" s="60">
        <v>0.3125161776498997</v>
      </c>
      <c r="G27" s="60">
        <v>0.37413611544671438</v>
      </c>
      <c r="H27" s="35"/>
    </row>
    <row r="28" spans="1:8" s="36" customFormat="1" ht="60" customHeight="1" x14ac:dyDescent="0.45">
      <c r="A28" s="98"/>
      <c r="B28" s="17" t="s">
        <v>16</v>
      </c>
      <c r="C28" s="60">
        <v>0.33553137614465167</v>
      </c>
      <c r="D28" s="60">
        <v>0.33223047039467374</v>
      </c>
      <c r="E28" s="60">
        <v>0.30589430023902769</v>
      </c>
      <c r="F28" s="60">
        <v>0.31826310704479005</v>
      </c>
      <c r="G28" s="60">
        <v>0.31845246951332956</v>
      </c>
      <c r="H28" s="35"/>
    </row>
    <row r="29" spans="1:8" s="36" customFormat="1" ht="60" customHeight="1" x14ac:dyDescent="0.45">
      <c r="A29" s="98"/>
      <c r="B29" s="17" t="s">
        <v>5</v>
      </c>
      <c r="C29" s="60">
        <v>0.9378544757378976</v>
      </c>
      <c r="D29" s="60">
        <v>0.93559328558789912</v>
      </c>
      <c r="E29" s="60">
        <v>1.017992697357311</v>
      </c>
      <c r="F29" s="60">
        <v>0.8898160521595796</v>
      </c>
      <c r="G29" s="60">
        <v>0.99571489045023986</v>
      </c>
      <c r="H29" s="35"/>
    </row>
    <row r="30" spans="1:8" s="36" customFormat="1" ht="60" customHeight="1" x14ac:dyDescent="0.45">
      <c r="A30" s="98"/>
      <c r="B30" s="17" t="s">
        <v>32</v>
      </c>
      <c r="C30" s="60">
        <v>0.96280173074382214</v>
      </c>
      <c r="D30" s="60">
        <v>0.88253595026009346</v>
      </c>
      <c r="E30" s="60">
        <v>1.0185249315267377</v>
      </c>
      <c r="F30" s="60">
        <v>0.95609527608097378</v>
      </c>
      <c r="G30" s="60">
        <v>0.98387121535693567</v>
      </c>
      <c r="H30" s="35"/>
    </row>
    <row r="31" spans="1:8" s="36" customFormat="1" ht="60" customHeight="1" x14ac:dyDescent="0.45">
      <c r="A31" s="98"/>
      <c r="B31" s="17" t="s">
        <v>11</v>
      </c>
      <c r="C31" s="60">
        <v>0.66200301663348393</v>
      </c>
      <c r="D31" s="60">
        <v>0.65821626174293779</v>
      </c>
      <c r="E31" s="60">
        <v>0.64131163155408444</v>
      </c>
      <c r="F31" s="60">
        <v>0.61173414072714405</v>
      </c>
      <c r="G31" s="60">
        <v>0.62318198924473633</v>
      </c>
      <c r="H31" s="35"/>
    </row>
    <row r="32" spans="1:8" s="36" customFormat="1" ht="60" customHeight="1" thickBot="1" x14ac:dyDescent="0.5">
      <c r="A32" s="99"/>
      <c r="B32" s="20" t="s">
        <v>13</v>
      </c>
      <c r="C32" s="64">
        <v>0.63975154107289511</v>
      </c>
      <c r="D32" s="64">
        <v>0.5893306163649723</v>
      </c>
      <c r="E32" s="64">
        <v>0.70696396032136266</v>
      </c>
      <c r="F32" s="64">
        <v>0.65180542288459664</v>
      </c>
      <c r="G32" s="64">
        <v>0.67055499714343869</v>
      </c>
      <c r="H32" s="35"/>
    </row>
    <row r="33" spans="1:8" s="36" customFormat="1" ht="18.75" customHeight="1" thickBot="1" x14ac:dyDescent="0.55000000000000004">
      <c r="A33" s="46"/>
      <c r="B33" s="19"/>
      <c r="C33" s="65"/>
      <c r="D33" s="65"/>
      <c r="E33" s="65"/>
      <c r="F33" s="65"/>
      <c r="G33" s="65"/>
      <c r="H33" s="35"/>
    </row>
    <row r="34" spans="1:8" s="36" customFormat="1" ht="27.75" customHeight="1" x14ac:dyDescent="0.5">
      <c r="A34" s="47"/>
      <c r="B34" s="48" t="s">
        <v>45</v>
      </c>
      <c r="C34" s="66"/>
      <c r="D34" s="66"/>
      <c r="E34" s="66"/>
      <c r="F34" s="66"/>
      <c r="G34" s="66"/>
      <c r="H34" s="35"/>
    </row>
    <row r="35" spans="1:8" s="36" customFormat="1" ht="12.75" customHeight="1" x14ac:dyDescent="0.5">
      <c r="A35" s="49"/>
      <c r="B35" s="50"/>
      <c r="C35" s="66"/>
      <c r="D35" s="66"/>
      <c r="E35" s="66"/>
      <c r="F35" s="66"/>
      <c r="G35" s="66"/>
      <c r="H35" s="35"/>
    </row>
    <row r="36" spans="1:8" s="36" customFormat="1" ht="11.25" customHeight="1" x14ac:dyDescent="0.5">
      <c r="A36" s="49"/>
      <c r="B36" s="50"/>
      <c r="C36" s="66"/>
      <c r="D36" s="66"/>
      <c r="E36" s="66"/>
      <c r="F36" s="66"/>
      <c r="G36" s="66"/>
      <c r="H36" s="35"/>
    </row>
    <row r="37" spans="1:8" s="36" customFormat="1" ht="12" customHeight="1" x14ac:dyDescent="0.5">
      <c r="A37" s="49"/>
      <c r="B37" s="50"/>
      <c r="C37" s="66"/>
      <c r="D37" s="66"/>
      <c r="E37" s="66"/>
      <c r="F37" s="66"/>
      <c r="G37" s="66"/>
      <c r="H37" s="35"/>
    </row>
    <row r="38" spans="1:8" s="36" customFormat="1" ht="12.75" customHeight="1" x14ac:dyDescent="0.5">
      <c r="A38" s="49"/>
      <c r="B38" s="50"/>
      <c r="C38" s="66"/>
      <c r="D38" s="66"/>
      <c r="E38" s="66"/>
      <c r="F38" s="66"/>
      <c r="G38" s="66"/>
      <c r="H38" s="35"/>
    </row>
    <row r="39" spans="1:8" s="36" customFormat="1" ht="6.75" customHeight="1" thickBot="1" x14ac:dyDescent="0.55000000000000004">
      <c r="A39" s="49"/>
      <c r="B39" s="50"/>
      <c r="C39" s="66"/>
      <c r="D39" s="66"/>
      <c r="E39" s="66"/>
      <c r="F39" s="66"/>
      <c r="G39" s="66"/>
      <c r="H39" s="35"/>
    </row>
    <row r="40" spans="1:8" s="36" customFormat="1" ht="21.75" customHeight="1" thickBot="1" x14ac:dyDescent="0.55000000000000004">
      <c r="A40" s="49"/>
      <c r="B40" s="50"/>
      <c r="C40" s="67">
        <v>2017</v>
      </c>
      <c r="D40" s="68"/>
      <c r="E40" s="68"/>
      <c r="F40" s="68"/>
      <c r="G40" s="68"/>
      <c r="H40" s="35"/>
    </row>
    <row r="41" spans="1:8" s="36" customFormat="1" ht="36" customHeight="1" thickBot="1" x14ac:dyDescent="0.5">
      <c r="A41" s="95" t="s">
        <v>4</v>
      </c>
      <c r="B41" s="96"/>
      <c r="C41" s="69" t="s">
        <v>0</v>
      </c>
      <c r="D41" s="70" t="s">
        <v>1</v>
      </c>
      <c r="E41" s="70" t="s">
        <v>2</v>
      </c>
      <c r="F41" s="70" t="s">
        <v>28</v>
      </c>
      <c r="G41" s="70" t="s">
        <v>3</v>
      </c>
      <c r="H41" s="35"/>
    </row>
    <row r="42" spans="1:8" s="36" customFormat="1" ht="60" customHeight="1" x14ac:dyDescent="0.45">
      <c r="A42" s="97" t="s">
        <v>8</v>
      </c>
      <c r="B42" s="16" t="s">
        <v>12</v>
      </c>
      <c r="C42" s="56">
        <v>37.726192609999998</v>
      </c>
      <c r="D42" s="56">
        <v>36.060140259999997</v>
      </c>
      <c r="E42" s="56">
        <v>38.89272107</v>
      </c>
      <c r="F42" s="56">
        <v>40.074244110000002</v>
      </c>
      <c r="G42" s="56">
        <v>43.333519799999998</v>
      </c>
      <c r="H42" s="35"/>
    </row>
    <row r="43" spans="1:8" s="36" customFormat="1" ht="60" customHeight="1" x14ac:dyDescent="0.45">
      <c r="A43" s="98"/>
      <c r="B43" s="17" t="s">
        <v>14</v>
      </c>
      <c r="C43" s="56">
        <v>32.888669999999998</v>
      </c>
      <c r="D43" s="56">
        <v>31.472375</v>
      </c>
      <c r="E43" s="56">
        <v>30.882670999999998</v>
      </c>
      <c r="F43" s="56">
        <v>33.239427999999997</v>
      </c>
      <c r="G43" s="56">
        <v>33.760759</v>
      </c>
      <c r="H43" s="35"/>
    </row>
    <row r="44" spans="1:8" s="36" customFormat="1" ht="60" customHeight="1" x14ac:dyDescent="0.45">
      <c r="A44" s="98"/>
      <c r="B44" s="17" t="s">
        <v>17</v>
      </c>
      <c r="C44" s="56">
        <v>252.46722173996591</v>
      </c>
      <c r="D44" s="56">
        <v>240.35665397999779</v>
      </c>
      <c r="E44" s="56">
        <v>241.08564453000002</v>
      </c>
      <c r="F44" s="56">
        <v>257.09374375000442</v>
      </c>
      <c r="G44" s="56">
        <v>259.98847100999683</v>
      </c>
      <c r="H44" s="35"/>
    </row>
    <row r="45" spans="1:8" s="36" customFormat="1" ht="60" customHeight="1" x14ac:dyDescent="0.45">
      <c r="A45" s="98"/>
      <c r="B45" s="17" t="s">
        <v>19</v>
      </c>
      <c r="C45" s="58">
        <v>7.5632284014515001</v>
      </c>
      <c r="D45" s="58">
        <v>7.5360283661464313</v>
      </c>
      <c r="E45" s="58">
        <v>7.6581262145363018</v>
      </c>
      <c r="F45" s="58">
        <v>7.631021626786251</v>
      </c>
      <c r="G45" s="58">
        <v>7.5980981636105049</v>
      </c>
      <c r="H45" s="35"/>
    </row>
    <row r="46" spans="1:8" s="36" customFormat="1" ht="60" customHeight="1" x14ac:dyDescent="0.45">
      <c r="A46" s="98"/>
      <c r="B46" s="17" t="s">
        <v>18</v>
      </c>
      <c r="C46" s="56">
        <v>238.2709130300012</v>
      </c>
      <c r="D46" s="56">
        <v>232.57646318999772</v>
      </c>
      <c r="E46" s="56">
        <v>253.66008369000045</v>
      </c>
      <c r="F46" s="56">
        <v>244.02360549000107</v>
      </c>
      <c r="G46" s="56">
        <v>260.89274858000027</v>
      </c>
      <c r="H46" s="35"/>
    </row>
    <row r="47" spans="1:8" s="36" customFormat="1" ht="60" customHeight="1" x14ac:dyDescent="0.45">
      <c r="A47" s="98"/>
      <c r="B47" s="17" t="s">
        <v>15</v>
      </c>
      <c r="C47" s="60">
        <v>0.12822716196167988</v>
      </c>
      <c r="D47" s="60">
        <v>0.12722538589482452</v>
      </c>
      <c r="E47" s="60">
        <v>0.20595242116341853</v>
      </c>
      <c r="F47" s="60">
        <v>0.17055383730355794</v>
      </c>
      <c r="G47" s="60">
        <v>0.22090891402733451</v>
      </c>
      <c r="H47" s="35"/>
    </row>
    <row r="48" spans="1:8" s="36" customFormat="1" ht="60" customHeight="1" x14ac:dyDescent="0.45">
      <c r="A48" s="98"/>
      <c r="B48" s="17" t="s">
        <v>16</v>
      </c>
      <c r="C48" s="60">
        <v>0.17542258173936665</v>
      </c>
      <c r="D48" s="60">
        <v>0.16576858615577109</v>
      </c>
      <c r="E48" s="60">
        <v>0.14357873326807741</v>
      </c>
      <c r="F48" s="60">
        <v>0.14535606957983421</v>
      </c>
      <c r="G48" s="60">
        <v>0.15754470858315089</v>
      </c>
      <c r="H48" s="35"/>
    </row>
    <row r="49" spans="1:8" s="36" customFormat="1" ht="60" customHeight="1" x14ac:dyDescent="0.45">
      <c r="A49" s="98"/>
      <c r="B49" s="17" t="s">
        <v>5</v>
      </c>
      <c r="C49" s="60">
        <v>0.94351413748204593</v>
      </c>
      <c r="D49" s="60">
        <v>0.96651567493753121</v>
      </c>
      <c r="E49" s="60">
        <v>1.0541602363593279</v>
      </c>
      <c r="F49" s="60">
        <v>0.94769387505380909</v>
      </c>
      <c r="G49" s="60">
        <v>1.0019150273695299</v>
      </c>
      <c r="H49" s="35"/>
    </row>
    <row r="50" spans="1:8" s="36" customFormat="1" ht="60" customHeight="1" x14ac:dyDescent="0.45">
      <c r="A50" s="98"/>
      <c r="B50" s="17" t="s">
        <v>33</v>
      </c>
      <c r="C50" s="60">
        <v>1.0295711787034654</v>
      </c>
      <c r="D50" s="60">
        <v>0.92121449108171716</v>
      </c>
      <c r="E50" s="60">
        <v>1.0553487057242432</v>
      </c>
      <c r="F50" s="60">
        <v>1.0121863786860004</v>
      </c>
      <c r="G50" s="60">
        <v>1.0147767299763233</v>
      </c>
      <c r="H50" s="35"/>
    </row>
    <row r="51" spans="1:8" s="36" customFormat="1" ht="60" customHeight="1" x14ac:dyDescent="0.45">
      <c r="A51" s="98"/>
      <c r="B51" s="17" t="s">
        <v>11</v>
      </c>
      <c r="C51" s="60">
        <v>0.82252999736200083</v>
      </c>
      <c r="D51" s="60">
        <v>0.84355034522020711</v>
      </c>
      <c r="E51" s="60">
        <v>0.83705338338692281</v>
      </c>
      <c r="F51" s="60">
        <v>0.78606104807430333</v>
      </c>
      <c r="G51" s="60">
        <v>0.78058306672565991</v>
      </c>
      <c r="H51" s="35"/>
    </row>
    <row r="52" spans="1:8" s="36" customFormat="1" ht="60" customHeight="1" thickBot="1" x14ac:dyDescent="0.5">
      <c r="A52" s="99"/>
      <c r="B52" s="20" t="s">
        <v>13</v>
      </c>
      <c r="C52" s="64">
        <v>0.84896114445086068</v>
      </c>
      <c r="D52" s="64">
        <v>0.76850606734889271</v>
      </c>
      <c r="E52" s="64">
        <v>0.90382307540025142</v>
      </c>
      <c r="F52" s="64">
        <v>0.86505894499795777</v>
      </c>
      <c r="G52" s="64">
        <v>0.85490402577524061</v>
      </c>
      <c r="H52" s="35"/>
    </row>
    <row r="53" spans="1:8" s="36" customFormat="1" ht="18.75" customHeight="1" thickBot="1" x14ac:dyDescent="0.55000000000000004">
      <c r="A53" s="46"/>
      <c r="B53" s="19"/>
      <c r="C53" s="65"/>
      <c r="D53" s="65"/>
      <c r="E53" s="65"/>
      <c r="F53" s="65"/>
      <c r="G53" s="65"/>
      <c r="H53" s="35"/>
    </row>
    <row r="54" spans="1:8" s="36" customFormat="1" ht="60" customHeight="1" x14ac:dyDescent="0.45">
      <c r="A54" s="100" t="s">
        <v>9</v>
      </c>
      <c r="B54" s="21" t="s">
        <v>12</v>
      </c>
      <c r="C54" s="53">
        <v>57.399365240000002</v>
      </c>
      <c r="D54" s="53">
        <v>53.926447950000004</v>
      </c>
      <c r="E54" s="53">
        <v>58.293498599999999</v>
      </c>
      <c r="F54" s="53">
        <v>60.180505709999998</v>
      </c>
      <c r="G54" s="53">
        <v>66.029729709999998</v>
      </c>
      <c r="H54" s="35"/>
    </row>
    <row r="55" spans="1:8" s="36" customFormat="1" ht="60" customHeight="1" x14ac:dyDescent="0.45">
      <c r="A55" s="98"/>
      <c r="B55" s="17" t="s">
        <v>14</v>
      </c>
      <c r="C55" s="56">
        <v>40.086013000000001</v>
      </c>
      <c r="D55" s="56">
        <v>37.611528</v>
      </c>
      <c r="E55" s="56">
        <v>36.641409000000003</v>
      </c>
      <c r="F55" s="56">
        <v>39.277119999999996</v>
      </c>
      <c r="G55" s="56">
        <v>40.346066</v>
      </c>
      <c r="H55" s="35"/>
    </row>
    <row r="56" spans="1:8" s="36" customFormat="1" ht="60" customHeight="1" x14ac:dyDescent="0.45">
      <c r="A56" s="98"/>
      <c r="B56" s="17" t="s">
        <v>17</v>
      </c>
      <c r="C56" s="56">
        <v>305.75427506993015</v>
      </c>
      <c r="D56" s="56">
        <v>286.28990291995149</v>
      </c>
      <c r="E56" s="56">
        <v>280.29977882996718</v>
      </c>
      <c r="F56" s="56">
        <v>299.88099090999566</v>
      </c>
      <c r="G56" s="56">
        <v>307.53740729000356</v>
      </c>
      <c r="H56" s="35"/>
    </row>
    <row r="57" spans="1:8" s="36" customFormat="1" ht="60" customHeight="1" x14ac:dyDescent="0.45">
      <c r="A57" s="98"/>
      <c r="B57" s="17" t="s">
        <v>19</v>
      </c>
      <c r="C57" s="58">
        <v>7.4891541461090219</v>
      </c>
      <c r="D57" s="58">
        <v>7.4838841227070461</v>
      </c>
      <c r="E57" s="58">
        <v>7.4877956333493385</v>
      </c>
      <c r="F57" s="58">
        <v>7.4996027921598047</v>
      </c>
      <c r="G57" s="58">
        <v>7.4804515986763995</v>
      </c>
      <c r="H57" s="35"/>
    </row>
    <row r="58" spans="1:8" s="36" customFormat="1" ht="60" customHeight="1" x14ac:dyDescent="0.45">
      <c r="A58" s="98"/>
      <c r="B58" s="17" t="s">
        <v>18</v>
      </c>
      <c r="C58" s="56">
        <v>289.72176954996422</v>
      </c>
      <c r="D58" s="56">
        <v>267.3268194199282</v>
      </c>
      <c r="E58" s="56">
        <v>293.7830391599532</v>
      </c>
      <c r="F58" s="56">
        <v>272.29158020995811</v>
      </c>
      <c r="G58" s="56">
        <v>300.12136461996784</v>
      </c>
      <c r="H58" s="35"/>
    </row>
    <row r="59" spans="1:8" s="36" customFormat="1" ht="60" customHeight="1" x14ac:dyDescent="0.45">
      <c r="A59" s="98"/>
      <c r="B59" s="17" t="s">
        <v>15</v>
      </c>
      <c r="C59" s="60">
        <v>0.30162968122746436</v>
      </c>
      <c r="D59" s="60">
        <v>0.30254022970559852</v>
      </c>
      <c r="E59" s="60">
        <v>0.37143232298635781</v>
      </c>
      <c r="F59" s="60">
        <v>0.3473447998381734</v>
      </c>
      <c r="G59" s="60">
        <v>0.38897120770903726</v>
      </c>
      <c r="H59" s="35"/>
    </row>
    <row r="60" spans="1:8" s="36" customFormat="1" ht="60" customHeight="1" x14ac:dyDescent="0.45">
      <c r="A60" s="98"/>
      <c r="B60" s="17" t="s">
        <v>16</v>
      </c>
      <c r="C60" s="60">
        <v>0.35178274522216546</v>
      </c>
      <c r="D60" s="60">
        <v>0.34473965273418067</v>
      </c>
      <c r="E60" s="60">
        <v>0.32052989965195733</v>
      </c>
      <c r="F60" s="60">
        <v>0.32621782971866442</v>
      </c>
      <c r="G60" s="60">
        <v>0.32958246987120571</v>
      </c>
      <c r="H60" s="35"/>
    </row>
    <row r="61" spans="1:8" s="36" customFormat="1" ht="60" customHeight="1" x14ac:dyDescent="0.45">
      <c r="A61" s="98"/>
      <c r="B61" s="17" t="s">
        <v>5</v>
      </c>
      <c r="C61" s="60">
        <v>0.94751881993591536</v>
      </c>
      <c r="D61" s="60">
        <v>0.93363375839610752</v>
      </c>
      <c r="E61" s="60">
        <v>1.0512075304353603</v>
      </c>
      <c r="F61" s="60">
        <v>0.90797296335915501</v>
      </c>
      <c r="G61" s="60">
        <v>0.97660793467048035</v>
      </c>
      <c r="H61" s="35"/>
    </row>
    <row r="62" spans="1:8" s="36" customFormat="1" ht="60" customHeight="1" x14ac:dyDescent="0.45">
      <c r="A62" s="98"/>
      <c r="B62" s="17" t="s">
        <v>34</v>
      </c>
      <c r="C62" s="60">
        <v>0.99172246507810458</v>
      </c>
      <c r="D62" s="60">
        <v>0.87431915501030011</v>
      </c>
      <c r="E62" s="60">
        <v>1.0261732466411742</v>
      </c>
      <c r="F62" s="60">
        <v>0.97142987891950161</v>
      </c>
      <c r="G62" s="60">
        <v>1.0008015636777867</v>
      </c>
      <c r="H62" s="35"/>
    </row>
    <row r="63" spans="1:8" s="36" customFormat="1" ht="60" customHeight="1" x14ac:dyDescent="0.45">
      <c r="A63" s="98"/>
      <c r="B63" s="17" t="s">
        <v>11</v>
      </c>
      <c r="C63" s="60">
        <v>0.661719020321622</v>
      </c>
      <c r="D63" s="60">
        <v>0.65117198667004783</v>
      </c>
      <c r="E63" s="60">
        <v>0.6607550754650019</v>
      </c>
      <c r="F63" s="60">
        <v>0.59259327614269619</v>
      </c>
      <c r="G63" s="60">
        <v>0.59673556686347506</v>
      </c>
      <c r="H63" s="35"/>
    </row>
    <row r="64" spans="1:8" s="36" customFormat="1" ht="60" customHeight="1" thickBot="1" x14ac:dyDescent="0.5">
      <c r="A64" s="99"/>
      <c r="B64" s="20" t="s">
        <v>13</v>
      </c>
      <c r="C64" s="62">
        <v>0.64285161381443578</v>
      </c>
      <c r="D64" s="62">
        <v>0.57290667313320698</v>
      </c>
      <c r="E64" s="62">
        <v>0.69725403886975534</v>
      </c>
      <c r="F64" s="62">
        <v>0.65453213209451688</v>
      </c>
      <c r="G64" s="62">
        <v>0.67095491246989691</v>
      </c>
      <c r="H64" s="35"/>
    </row>
    <row r="65" spans="1:8" s="36" customFormat="1" ht="18.75" customHeight="1" thickBot="1" x14ac:dyDescent="0.55000000000000004">
      <c r="A65" s="46"/>
      <c r="B65" s="19"/>
      <c r="C65" s="65"/>
      <c r="D65" s="65"/>
      <c r="E65" s="65"/>
      <c r="F65" s="65"/>
      <c r="G65" s="65"/>
      <c r="H65" s="35"/>
    </row>
    <row r="66" spans="1:8" s="36" customFormat="1" ht="31.5" x14ac:dyDescent="0.5">
      <c r="A66" s="51"/>
      <c r="B66" s="48" t="s">
        <v>46</v>
      </c>
      <c r="C66" s="66"/>
      <c r="D66" s="66"/>
      <c r="E66" s="66"/>
      <c r="F66" s="66"/>
      <c r="G66" s="66"/>
      <c r="H66" s="35"/>
    </row>
    <row r="67" spans="1:8" s="36" customFormat="1" ht="12.75" customHeight="1" x14ac:dyDescent="0.5">
      <c r="A67" s="49"/>
      <c r="B67" s="50"/>
      <c r="C67" s="66"/>
      <c r="D67" s="66"/>
      <c r="E67" s="66"/>
      <c r="F67" s="66"/>
      <c r="G67" s="66"/>
      <c r="H67" s="35"/>
    </row>
    <row r="68" spans="1:8" s="36" customFormat="1" ht="11.25" customHeight="1" x14ac:dyDescent="0.5">
      <c r="A68" s="49"/>
      <c r="B68" s="50"/>
      <c r="C68" s="66"/>
      <c r="D68" s="66"/>
      <c r="E68" s="66"/>
      <c r="F68" s="66"/>
      <c r="G68" s="66"/>
      <c r="H68" s="35"/>
    </row>
    <row r="69" spans="1:8" s="36" customFormat="1" ht="12" customHeight="1" x14ac:dyDescent="0.5">
      <c r="A69" s="49"/>
      <c r="B69" s="50"/>
      <c r="C69" s="66"/>
      <c r="D69" s="66"/>
      <c r="E69" s="66"/>
      <c r="F69" s="66"/>
      <c r="G69" s="66"/>
      <c r="H69" s="35"/>
    </row>
    <row r="70" spans="1:8" s="36" customFormat="1" ht="15.75" customHeight="1" x14ac:dyDescent="0.5">
      <c r="A70" s="49"/>
      <c r="B70" s="50"/>
      <c r="C70" s="66"/>
      <c r="D70" s="66"/>
      <c r="E70" s="66"/>
      <c r="F70" s="66"/>
      <c r="G70" s="66"/>
      <c r="H70" s="35"/>
    </row>
    <row r="71" spans="1:8" s="36" customFormat="1" ht="6.75" customHeight="1" x14ac:dyDescent="0.5">
      <c r="A71" s="49"/>
      <c r="B71" s="50"/>
      <c r="C71" s="66"/>
      <c r="D71" s="66"/>
      <c r="E71" s="66"/>
      <c r="F71" s="66"/>
      <c r="G71" s="66"/>
      <c r="H71" s="35"/>
    </row>
    <row r="72" spans="1:8" s="36" customFormat="1" ht="14.25" customHeight="1" thickBot="1" x14ac:dyDescent="0.55000000000000004">
      <c r="A72" s="49"/>
      <c r="B72" s="50"/>
      <c r="C72" s="66"/>
      <c r="D72" s="66"/>
      <c r="E72" s="66"/>
      <c r="F72" s="66"/>
      <c r="G72" s="66"/>
      <c r="H72" s="35"/>
    </row>
    <row r="73" spans="1:8" s="36" customFormat="1" ht="21.75" customHeight="1" thickBot="1" x14ac:dyDescent="0.55000000000000004">
      <c r="A73" s="49"/>
      <c r="B73" s="50"/>
      <c r="C73" s="67">
        <v>2017</v>
      </c>
      <c r="D73" s="68"/>
      <c r="E73" s="68"/>
      <c r="F73" s="68"/>
      <c r="G73" s="68"/>
      <c r="H73" s="35"/>
    </row>
    <row r="74" spans="1:8" s="36" customFormat="1" ht="36" customHeight="1" thickBot="1" x14ac:dyDescent="0.5">
      <c r="A74" s="95" t="s">
        <v>4</v>
      </c>
      <c r="B74" s="96"/>
      <c r="C74" s="69" t="s">
        <v>0</v>
      </c>
      <c r="D74" s="70" t="s">
        <v>1</v>
      </c>
      <c r="E74" s="70" t="s">
        <v>2</v>
      </c>
      <c r="F74" s="70" t="s">
        <v>28</v>
      </c>
      <c r="G74" s="70" t="s">
        <v>3</v>
      </c>
      <c r="H74" s="35"/>
    </row>
    <row r="75" spans="1:8" s="36" customFormat="1" ht="60" customHeight="1" x14ac:dyDescent="0.45">
      <c r="A75" s="97" t="s">
        <v>10</v>
      </c>
      <c r="B75" s="16" t="s">
        <v>12</v>
      </c>
      <c r="C75" s="56">
        <v>28.355521550000002</v>
      </c>
      <c r="D75" s="56">
        <v>27.85906773</v>
      </c>
      <c r="E75" s="56">
        <v>30.602770679999999</v>
      </c>
      <c r="F75" s="56">
        <v>31.96354943</v>
      </c>
      <c r="G75" s="56">
        <v>33.872346110000002</v>
      </c>
      <c r="H75" s="35"/>
    </row>
    <row r="76" spans="1:8" s="36" customFormat="1" ht="60" customHeight="1" x14ac:dyDescent="0.45">
      <c r="A76" s="98"/>
      <c r="B76" s="17" t="s">
        <v>14</v>
      </c>
      <c r="C76" s="56">
        <v>23.464171</v>
      </c>
      <c r="D76" s="56">
        <v>22.207007000000001</v>
      </c>
      <c r="E76" s="56">
        <v>22.310126</v>
      </c>
      <c r="F76" s="56">
        <v>24.396037</v>
      </c>
      <c r="G76" s="56">
        <v>25.339787999999999</v>
      </c>
      <c r="H76" s="35"/>
    </row>
    <row r="77" spans="1:8" s="36" customFormat="1" ht="60" customHeight="1" x14ac:dyDescent="0.45">
      <c r="A77" s="98"/>
      <c r="B77" s="17" t="s">
        <v>17</v>
      </c>
      <c r="C77" s="56">
        <v>171.1193120899699</v>
      </c>
      <c r="D77" s="56">
        <v>160.50085937998972</v>
      </c>
      <c r="E77" s="56">
        <v>163.18923812999427</v>
      </c>
      <c r="F77" s="56">
        <v>178.96712576999644</v>
      </c>
      <c r="G77" s="56">
        <v>185.39481937999952</v>
      </c>
      <c r="H77" s="35"/>
    </row>
    <row r="78" spans="1:8" s="36" customFormat="1" ht="60" customHeight="1" x14ac:dyDescent="0.45">
      <c r="A78" s="98"/>
      <c r="B78" s="17" t="s">
        <v>19</v>
      </c>
      <c r="C78" s="58">
        <v>7.1396816324757397</v>
      </c>
      <c r="D78" s="58">
        <v>7.0917339576643403</v>
      </c>
      <c r="E78" s="58">
        <v>7.1514991242090824</v>
      </c>
      <c r="F78" s="58">
        <v>7.21096224112123</v>
      </c>
      <c r="G78" s="58">
        <v>7.1985248077055557</v>
      </c>
      <c r="H78" s="35"/>
    </row>
    <row r="79" spans="1:8" s="36" customFormat="1" ht="60" customHeight="1" x14ac:dyDescent="0.45">
      <c r="A79" s="98"/>
      <c r="B79" s="17" t="s">
        <v>18</v>
      </c>
      <c r="C79" s="56">
        <v>162.70948679999131</v>
      </c>
      <c r="D79" s="56">
        <v>156.06776967999915</v>
      </c>
      <c r="E79" s="56">
        <v>168.83066604999402</v>
      </c>
      <c r="F79" s="56">
        <v>162.2990711499919</v>
      </c>
      <c r="G79" s="56">
        <v>179.46458621999082</v>
      </c>
      <c r="H79" s="35"/>
    </row>
    <row r="80" spans="1:8" s="36" customFormat="1" ht="60" customHeight="1" x14ac:dyDescent="0.45">
      <c r="A80" s="98"/>
      <c r="B80" s="17" t="s">
        <v>15</v>
      </c>
      <c r="C80" s="60">
        <v>0.17250081404339401</v>
      </c>
      <c r="D80" s="60">
        <v>0.2028804691089352</v>
      </c>
      <c r="E80" s="60">
        <v>0.27097692449852384</v>
      </c>
      <c r="F80" s="60">
        <v>0.23675444576556842</v>
      </c>
      <c r="G80" s="60">
        <v>0.2519033692644328</v>
      </c>
      <c r="H80" s="35"/>
    </row>
    <row r="81" spans="1:8" s="36" customFormat="1" ht="60" customHeight="1" x14ac:dyDescent="0.45">
      <c r="A81" s="98"/>
      <c r="B81" s="17" t="s">
        <v>16</v>
      </c>
      <c r="C81" s="60">
        <v>0.22944036333327145</v>
      </c>
      <c r="D81" s="60">
        <v>0.21683658821644919</v>
      </c>
      <c r="E81" s="60">
        <v>0.19917901717955294</v>
      </c>
      <c r="F81" s="60">
        <v>0.20281606998598728</v>
      </c>
      <c r="G81" s="60">
        <v>0.20722859469990976</v>
      </c>
      <c r="H81" s="35"/>
    </row>
    <row r="82" spans="1:8" s="36" customFormat="1" ht="60" customHeight="1" x14ac:dyDescent="0.45">
      <c r="A82" s="98"/>
      <c r="B82" s="17" t="s">
        <v>5</v>
      </c>
      <c r="C82" s="60">
        <v>0.95376652154659869</v>
      </c>
      <c r="D82" s="60">
        <v>0.97153430523589868</v>
      </c>
      <c r="E82" s="60">
        <v>1.0377465096564853</v>
      </c>
      <c r="F82" s="60">
        <v>0.90298853067574836</v>
      </c>
      <c r="G82" s="60">
        <v>0.96675530399517251</v>
      </c>
      <c r="H82" s="35"/>
    </row>
    <row r="83" spans="1:8" s="36" customFormat="1" ht="60" customHeight="1" x14ac:dyDescent="0.45">
      <c r="A83" s="98"/>
      <c r="B83" s="17" t="s">
        <v>33</v>
      </c>
      <c r="C83" s="60">
        <v>0.99599927364694274</v>
      </c>
      <c r="D83" s="60">
        <v>0.91204065615891994</v>
      </c>
      <c r="E83" s="60">
        <v>1.0518988290915208</v>
      </c>
      <c r="F83" s="60">
        <v>0.99454518575977868</v>
      </c>
      <c r="G83" s="60">
        <v>1.0027796191499085</v>
      </c>
      <c r="H83" s="35"/>
    </row>
    <row r="84" spans="1:8" s="36" customFormat="1" ht="60" customHeight="1" x14ac:dyDescent="0.45">
      <c r="A84" s="98"/>
      <c r="B84" s="17" t="s">
        <v>11</v>
      </c>
      <c r="C84" s="60">
        <v>0.78924102017247411</v>
      </c>
      <c r="D84" s="60">
        <v>0.77442896963421615</v>
      </c>
      <c r="E84" s="60">
        <v>0.75654115206069328</v>
      </c>
      <c r="F84" s="60">
        <v>0.68920198156294665</v>
      </c>
      <c r="G84" s="60">
        <v>0.72322638566452757</v>
      </c>
      <c r="H84" s="35"/>
    </row>
    <row r="85" spans="1:8" s="36" customFormat="1" ht="60" customHeight="1" thickBot="1" x14ac:dyDescent="0.5">
      <c r="A85" s="99"/>
      <c r="B85" s="20" t="s">
        <v>13</v>
      </c>
      <c r="C85" s="62">
        <v>0.76747683842171377</v>
      </c>
      <c r="D85" s="62">
        <v>0.71427687196272815</v>
      </c>
      <c r="E85" s="62">
        <v>0.8423826541407492</v>
      </c>
      <c r="F85" s="62">
        <v>0.79283543976049664</v>
      </c>
      <c r="G85" s="62">
        <v>0.79497500787976227</v>
      </c>
      <c r="H85" s="35"/>
    </row>
    <row r="86" spans="1:8" s="36" customFormat="1" ht="18.75" customHeight="1" thickBot="1" x14ac:dyDescent="0.55000000000000004">
      <c r="A86" s="46"/>
      <c r="B86" s="19"/>
      <c r="C86" s="65"/>
      <c r="D86" s="65"/>
      <c r="E86" s="65"/>
      <c r="F86" s="65"/>
      <c r="G86" s="65"/>
      <c r="H86" s="35"/>
    </row>
    <row r="87" spans="1:8" s="36" customFormat="1" ht="60" customHeight="1" x14ac:dyDescent="0.45">
      <c r="A87" s="92" t="s">
        <v>20</v>
      </c>
      <c r="B87" s="21" t="s">
        <v>12</v>
      </c>
      <c r="C87" s="71">
        <v>302.25394217999997</v>
      </c>
      <c r="D87" s="71">
        <v>290.15321288999996</v>
      </c>
      <c r="E87" s="71">
        <v>317.30911183000001</v>
      </c>
      <c r="F87" s="71">
        <v>318.32706027999996</v>
      </c>
      <c r="G87" s="71">
        <v>346.93279532000003</v>
      </c>
      <c r="H87" s="35"/>
    </row>
    <row r="88" spans="1:8" s="36" customFormat="1" ht="60" customHeight="1" x14ac:dyDescent="0.45">
      <c r="A88" s="93"/>
      <c r="B88" s="17" t="s">
        <v>14</v>
      </c>
      <c r="C88" s="72">
        <v>234.30887999999999</v>
      </c>
      <c r="D88" s="72">
        <v>221.735783</v>
      </c>
      <c r="E88" s="72">
        <v>219.80951400000001</v>
      </c>
      <c r="F88" s="72">
        <v>237.86428800000002</v>
      </c>
      <c r="G88" s="72">
        <v>237.03833100000003</v>
      </c>
      <c r="H88" s="35"/>
    </row>
    <row r="89" spans="1:8" s="36" customFormat="1" ht="60" customHeight="1" x14ac:dyDescent="0.45">
      <c r="A89" s="93"/>
      <c r="B89" s="17" t="s">
        <v>17</v>
      </c>
      <c r="C89" s="73">
        <v>1804.0831326299715</v>
      </c>
      <c r="D89" s="73">
        <v>1707.4455446399061</v>
      </c>
      <c r="E89" s="73">
        <v>1743.1847592598485</v>
      </c>
      <c r="F89" s="73">
        <v>1846.3350111099878</v>
      </c>
      <c r="G89" s="73">
        <v>1837.0463016299941</v>
      </c>
      <c r="H89" s="35"/>
    </row>
    <row r="90" spans="1:8" s="36" customFormat="1" ht="60" customHeight="1" x14ac:dyDescent="0.45">
      <c r="A90" s="93"/>
      <c r="B90" s="17" t="s">
        <v>22</v>
      </c>
      <c r="C90" s="58">
        <v>7.5713138540937344</v>
      </c>
      <c r="D90" s="58">
        <v>7.5726840299439768</v>
      </c>
      <c r="E90" s="58">
        <v>7.783518685098012</v>
      </c>
      <c r="F90" s="58">
        <v>7.6407024385736237</v>
      </c>
      <c r="G90" s="58">
        <v>7.6210342894760394</v>
      </c>
      <c r="H90" s="35"/>
    </row>
    <row r="91" spans="1:8" s="36" customFormat="1" ht="60" customHeight="1" x14ac:dyDescent="0.45">
      <c r="A91" s="93"/>
      <c r="B91" s="17" t="s">
        <v>18</v>
      </c>
      <c r="C91" s="73">
        <v>1723.4238195399384</v>
      </c>
      <c r="D91" s="73">
        <v>1628.3326735298788</v>
      </c>
      <c r="E91" s="73">
        <v>1761.0502525899747</v>
      </c>
      <c r="F91" s="73">
        <v>1724.0406594299329</v>
      </c>
      <c r="G91" s="73">
        <v>1834.8072226099123</v>
      </c>
      <c r="H91" s="35"/>
    </row>
    <row r="92" spans="1:8" s="36" customFormat="1" ht="60" customHeight="1" x14ac:dyDescent="0.45">
      <c r="A92" s="93"/>
      <c r="B92" s="17" t="s">
        <v>15</v>
      </c>
      <c r="C92" s="60">
        <v>0.22479462696151356</v>
      </c>
      <c r="D92" s="60">
        <v>0.23579759537571521</v>
      </c>
      <c r="E92" s="60">
        <v>0.30727008521027255</v>
      </c>
      <c r="F92" s="60">
        <v>0.25276761645467721</v>
      </c>
      <c r="G92" s="60">
        <v>0.31676009245144082</v>
      </c>
      <c r="H92" s="35"/>
    </row>
    <row r="93" spans="1:8" s="36" customFormat="1" ht="60" customHeight="1" x14ac:dyDescent="0.45">
      <c r="A93" s="93"/>
      <c r="B93" s="17" t="s">
        <v>16</v>
      </c>
      <c r="C93" s="60">
        <v>0.27915526525833045</v>
      </c>
      <c r="D93" s="60">
        <v>0.26639242022540549</v>
      </c>
      <c r="E93" s="60">
        <v>0.24243639485966323</v>
      </c>
      <c r="F93" s="60">
        <v>0.25037044594093777</v>
      </c>
      <c r="G93" s="60">
        <v>0.25536229690463164</v>
      </c>
      <c r="H93" s="35"/>
    </row>
    <row r="94" spans="1:8" s="36" customFormat="1" ht="60" customHeight="1" x14ac:dyDescent="0.45">
      <c r="A94" s="93"/>
      <c r="B94" s="17" t="s">
        <v>5</v>
      </c>
      <c r="C94" s="60">
        <v>0.95611062643388411</v>
      </c>
      <c r="D94" s="60">
        <v>0.95363555868667993</v>
      </c>
      <c r="E94" s="60">
        <v>1.0114157409001996</v>
      </c>
      <c r="F94" s="60">
        <v>0.93401172143408406</v>
      </c>
      <c r="G94" s="60">
        <v>0.99989147266514167</v>
      </c>
      <c r="H94" s="35"/>
    </row>
    <row r="95" spans="1:8" s="36" customFormat="1" ht="41.25" customHeight="1" x14ac:dyDescent="0.45">
      <c r="A95" s="93"/>
      <c r="B95" s="17" t="s">
        <v>11</v>
      </c>
      <c r="C95" s="60">
        <v>0.74118209483074016</v>
      </c>
      <c r="D95" s="60">
        <v>0.72877058708358411</v>
      </c>
      <c r="E95" s="60">
        <v>0.70063794001078428</v>
      </c>
      <c r="F95" s="60">
        <v>0.69792380486646066</v>
      </c>
      <c r="G95" s="60">
        <v>0.68316575734232399</v>
      </c>
      <c r="H95" s="35"/>
    </row>
    <row r="96" spans="1:8" s="36" customFormat="1" ht="41.25" customHeight="1" x14ac:dyDescent="0.45">
      <c r="A96" s="94"/>
      <c r="B96" s="17" t="s">
        <v>29</v>
      </c>
      <c r="C96" s="60">
        <v>0.98696250587751755</v>
      </c>
      <c r="D96" s="60">
        <v>0.90258184009298636</v>
      </c>
      <c r="E96" s="60">
        <v>1.0313946808543013</v>
      </c>
      <c r="F96" s="60">
        <v>0.98901774483271399</v>
      </c>
      <c r="G96" s="60">
        <v>0.99375639392054571</v>
      </c>
      <c r="H96" s="35"/>
    </row>
    <row r="97" spans="1:8" s="36" customFormat="1" ht="60" customHeight="1" x14ac:dyDescent="0.45">
      <c r="A97" s="94"/>
      <c r="B97" s="17" t="s">
        <v>13</v>
      </c>
      <c r="C97" s="64">
        <v>0.71144672574925261</v>
      </c>
      <c r="D97" s="64">
        <v>0.6621408792591158</v>
      </c>
      <c r="E97" s="64">
        <v>0.78134707275055149</v>
      </c>
      <c r="F97" s="64">
        <v>0.74139693101544679</v>
      </c>
      <c r="G97" s="64">
        <v>0.73998847860533123</v>
      </c>
      <c r="H97" s="35"/>
    </row>
    <row r="98" spans="1:8" s="36" customFormat="1" ht="75" customHeight="1" x14ac:dyDescent="0.45">
      <c r="A98" s="52"/>
      <c r="B98" s="17" t="s">
        <v>21</v>
      </c>
      <c r="C98" s="58">
        <v>6.019163333525146</v>
      </c>
      <c r="D98" s="58">
        <v>6.2996566234671354</v>
      </c>
      <c r="E98" s="58">
        <v>5.9409841924998341</v>
      </c>
      <c r="F98" s="58">
        <v>5.756848333656662</v>
      </c>
      <c r="G98" s="58">
        <v>5.6654873960072845</v>
      </c>
      <c r="H98" s="35"/>
    </row>
    <row r="99" spans="1:8" s="36" customFormat="1" ht="60" customHeight="1" thickBot="1" x14ac:dyDescent="0.5">
      <c r="A99" s="52"/>
      <c r="B99" s="22" t="s">
        <v>23</v>
      </c>
      <c r="C99" s="74">
        <v>1819.3158461832854</v>
      </c>
      <c r="D99" s="74">
        <v>1827.8656094027581</v>
      </c>
      <c r="E99" s="74">
        <v>1885.1284175181922</v>
      </c>
      <c r="F99" s="74">
        <v>1832.5606065307416</v>
      </c>
      <c r="G99" s="74">
        <v>1965.543379147035</v>
      </c>
      <c r="H99" s="35"/>
    </row>
    <row r="100" spans="1:8" s="36" customFormat="1" ht="18.75" customHeight="1" thickBot="1" x14ac:dyDescent="0.5">
      <c r="A100" s="46"/>
      <c r="B100" s="19"/>
      <c r="C100" s="37"/>
      <c r="D100" s="37"/>
      <c r="E100" s="37"/>
      <c r="F100" s="37"/>
      <c r="G100" s="37"/>
      <c r="H100" s="35"/>
    </row>
    <row r="101" spans="1:8" s="36" customFormat="1" ht="21.75" customHeight="1" x14ac:dyDescent="0.45">
      <c r="A101" s="38"/>
      <c r="B101" s="39" t="s">
        <v>44</v>
      </c>
      <c r="C101" s="40"/>
      <c r="D101" s="40"/>
      <c r="E101" s="40"/>
      <c r="F101" s="40"/>
      <c r="G101" s="40"/>
      <c r="H101" s="35"/>
    </row>
    <row r="102" spans="1:8" s="36" customFormat="1" ht="12.75" customHeight="1" x14ac:dyDescent="0.45">
      <c r="A102" s="38"/>
      <c r="B102" s="39"/>
      <c r="C102" s="40"/>
      <c r="D102" s="40"/>
      <c r="E102" s="40"/>
      <c r="F102" s="40"/>
      <c r="G102" s="40"/>
      <c r="H102" s="35"/>
    </row>
    <row r="103" spans="1:8" s="36" customFormat="1" ht="12.75" customHeight="1" x14ac:dyDescent="0.45">
      <c r="A103" s="38"/>
      <c r="B103" s="39"/>
      <c r="C103" s="40"/>
      <c r="D103" s="40"/>
      <c r="E103" s="40"/>
      <c r="F103" s="40"/>
      <c r="G103" s="40"/>
      <c r="H103" s="35"/>
    </row>
    <row r="104" spans="1:8" s="36" customFormat="1" ht="12.75" customHeight="1" x14ac:dyDescent="0.45">
      <c r="A104" s="38"/>
      <c r="B104" s="39"/>
      <c r="C104" s="40"/>
      <c r="D104" s="40"/>
      <c r="E104" s="40"/>
      <c r="F104" s="40"/>
      <c r="G104" s="40"/>
      <c r="H104" s="35"/>
    </row>
    <row r="105" spans="1:8" s="36" customFormat="1" ht="12.75" customHeight="1" x14ac:dyDescent="0.45">
      <c r="A105" s="38"/>
      <c r="B105" s="39"/>
      <c r="C105" s="40"/>
      <c r="D105" s="40"/>
      <c r="E105" s="40"/>
      <c r="F105" s="40"/>
      <c r="G105" s="40"/>
      <c r="H105" s="35"/>
    </row>
    <row r="106" spans="1:8" s="36" customFormat="1" ht="12.75" customHeight="1" x14ac:dyDescent="0.45">
      <c r="A106" s="38"/>
      <c r="B106" s="39"/>
      <c r="C106" s="40"/>
      <c r="D106" s="40"/>
      <c r="E106" s="40"/>
      <c r="F106" s="40"/>
      <c r="G106" s="40"/>
      <c r="H106" s="35"/>
    </row>
    <row r="107" spans="1:8" s="36" customFormat="1" ht="41.25" customHeight="1" x14ac:dyDescent="0.45">
      <c r="A107" s="38"/>
      <c r="B107" s="39"/>
      <c r="C107" s="40"/>
      <c r="D107" s="40"/>
      <c r="E107" s="40"/>
      <c r="F107" s="40"/>
      <c r="G107" s="40"/>
      <c r="H107" s="35"/>
    </row>
    <row r="108" spans="1:8" s="36" customFormat="1" ht="54.75" customHeight="1" x14ac:dyDescent="0.45">
      <c r="A108" s="38"/>
      <c r="B108" s="39"/>
      <c r="C108" s="40"/>
      <c r="D108" s="40"/>
      <c r="E108" s="40"/>
      <c r="F108" s="40"/>
      <c r="G108" s="40"/>
      <c r="H108" s="35"/>
    </row>
    <row r="109" spans="1:8" s="36" customFormat="1" ht="54.75" customHeight="1" x14ac:dyDescent="0.45">
      <c r="A109" s="38"/>
      <c r="B109" s="39"/>
      <c r="C109" s="40"/>
      <c r="D109" s="40"/>
      <c r="E109" s="40"/>
      <c r="F109" s="40"/>
      <c r="G109" s="40"/>
      <c r="H109" s="35"/>
    </row>
    <row r="110" spans="1:8" s="36" customFormat="1" ht="54.75" customHeight="1" x14ac:dyDescent="0.45">
      <c r="A110" s="38"/>
      <c r="B110" s="39"/>
      <c r="C110" s="40"/>
      <c r="D110" s="40"/>
      <c r="E110" s="40"/>
      <c r="F110" s="40"/>
      <c r="G110" s="40"/>
      <c r="H110" s="35"/>
    </row>
    <row r="111" spans="1:8" s="36" customFormat="1" ht="54.75" customHeight="1" x14ac:dyDescent="0.45">
      <c r="A111" s="38"/>
      <c r="B111" s="39"/>
      <c r="C111" s="40"/>
      <c r="D111" s="40"/>
      <c r="E111" s="40"/>
      <c r="F111" s="40"/>
      <c r="G111" s="40"/>
      <c r="H111" s="35"/>
    </row>
    <row r="112" spans="1:8" s="36" customFormat="1" ht="54.75" customHeight="1" x14ac:dyDescent="0.45">
      <c r="A112" s="43"/>
      <c r="B112" s="44"/>
      <c r="C112" s="45"/>
      <c r="D112" s="45"/>
      <c r="E112" s="45"/>
      <c r="F112" s="45"/>
      <c r="G112" s="45"/>
    </row>
    <row r="113" spans="1:7" s="36" customFormat="1" ht="54.75" customHeight="1" x14ac:dyDescent="0.45">
      <c r="A113" s="43"/>
      <c r="B113" s="44"/>
      <c r="C113" s="45"/>
      <c r="D113" s="45"/>
      <c r="E113" s="45"/>
      <c r="F113" s="45"/>
      <c r="G113" s="45"/>
    </row>
    <row r="114" spans="1:7" s="36" customFormat="1" ht="54.75" customHeight="1" x14ac:dyDescent="0.45">
      <c r="A114" s="43"/>
      <c r="B114" s="44"/>
      <c r="C114" s="45"/>
      <c r="D114" s="45"/>
      <c r="E114" s="45"/>
      <c r="F114" s="45"/>
      <c r="G114" s="45"/>
    </row>
    <row r="115" spans="1:7" s="36" customFormat="1" ht="54.75" customHeight="1" x14ac:dyDescent="0.45">
      <c r="A115" s="43"/>
      <c r="B115" s="44"/>
      <c r="C115" s="45"/>
      <c r="D115" s="45"/>
      <c r="E115" s="45"/>
      <c r="F115" s="45"/>
      <c r="G115" s="45"/>
    </row>
    <row r="116" spans="1:7" s="36" customFormat="1" ht="28.5" x14ac:dyDescent="0.45">
      <c r="A116" s="43"/>
      <c r="B116" s="44"/>
      <c r="C116" s="45"/>
      <c r="D116" s="45"/>
      <c r="E116" s="45"/>
      <c r="F116" s="45"/>
      <c r="G116" s="45"/>
    </row>
    <row r="117" spans="1:7" s="36" customFormat="1" ht="28.5" x14ac:dyDescent="0.45">
      <c r="A117" s="43"/>
      <c r="B117" s="44"/>
      <c r="C117" s="45"/>
      <c r="D117" s="45"/>
      <c r="E117" s="45"/>
      <c r="F117" s="45"/>
      <c r="G117" s="45"/>
    </row>
    <row r="118" spans="1:7" s="36" customFormat="1" ht="28.5" x14ac:dyDescent="0.45">
      <c r="A118" s="43"/>
      <c r="B118" s="44"/>
      <c r="C118" s="45"/>
      <c r="D118" s="45"/>
      <c r="E118" s="45"/>
      <c r="F118" s="45"/>
      <c r="G118" s="45"/>
    </row>
    <row r="119" spans="1:7" s="36" customFormat="1" ht="28.5" x14ac:dyDescent="0.45">
      <c r="A119" s="43"/>
      <c r="B119" s="44"/>
      <c r="C119" s="45"/>
      <c r="D119" s="45"/>
      <c r="E119" s="45"/>
      <c r="F119" s="45"/>
      <c r="G119" s="45"/>
    </row>
    <row r="120" spans="1:7" s="36" customFormat="1" ht="28.5" x14ac:dyDescent="0.45">
      <c r="A120" s="43"/>
      <c r="B120" s="44"/>
      <c r="C120" s="45"/>
      <c r="D120" s="45"/>
      <c r="E120" s="45"/>
      <c r="F120" s="45"/>
      <c r="G120" s="45"/>
    </row>
    <row r="121" spans="1:7" s="36" customFormat="1" ht="28.5" x14ac:dyDescent="0.45">
      <c r="A121" s="43"/>
      <c r="B121" s="44"/>
      <c r="C121" s="45"/>
      <c r="D121" s="45"/>
      <c r="E121" s="45"/>
      <c r="F121" s="45"/>
      <c r="G121" s="45"/>
    </row>
    <row r="122" spans="1:7" s="36" customFormat="1" ht="28.5" x14ac:dyDescent="0.45">
      <c r="A122" s="43"/>
      <c r="B122" s="44"/>
      <c r="C122" s="45"/>
      <c r="D122" s="45"/>
      <c r="E122" s="45"/>
      <c r="F122" s="45"/>
      <c r="G122" s="45"/>
    </row>
    <row r="123" spans="1:7" s="36" customFormat="1" ht="28.5" x14ac:dyDescent="0.45">
      <c r="A123" s="43"/>
      <c r="B123" s="44"/>
      <c r="C123" s="45"/>
      <c r="D123" s="45"/>
      <c r="E123" s="45"/>
      <c r="F123" s="45"/>
      <c r="G123" s="45"/>
    </row>
    <row r="124" spans="1:7" s="36" customFormat="1" ht="28.5" x14ac:dyDescent="0.45">
      <c r="A124" s="43"/>
      <c r="B124" s="44"/>
      <c r="C124" s="45"/>
      <c r="D124" s="45"/>
      <c r="E124" s="45"/>
      <c r="F124" s="45"/>
      <c r="G124" s="45"/>
    </row>
    <row r="125" spans="1:7" s="36" customFormat="1" ht="28.5" x14ac:dyDescent="0.45">
      <c r="A125" s="43"/>
      <c r="B125" s="44"/>
      <c r="C125" s="45"/>
      <c r="D125" s="45"/>
      <c r="E125" s="45"/>
      <c r="F125" s="45"/>
      <c r="G125" s="45"/>
    </row>
    <row r="126" spans="1:7" s="36" customFormat="1" ht="28.5" x14ac:dyDescent="0.45">
      <c r="A126" s="43"/>
      <c r="B126" s="44"/>
      <c r="C126" s="45"/>
      <c r="D126" s="45"/>
      <c r="E126" s="45"/>
      <c r="F126" s="45"/>
      <c r="G126" s="45"/>
    </row>
    <row r="127" spans="1:7" s="36" customFormat="1" ht="28.5" x14ac:dyDescent="0.45">
      <c r="A127" s="43"/>
      <c r="B127" s="44"/>
      <c r="C127" s="45"/>
      <c r="D127" s="45"/>
      <c r="E127" s="45"/>
      <c r="F127" s="45"/>
      <c r="G127" s="45"/>
    </row>
    <row r="128" spans="1:7" s="36" customFormat="1" ht="28.5" x14ac:dyDescent="0.45">
      <c r="A128" s="43"/>
      <c r="B128" s="44"/>
      <c r="C128" s="45"/>
      <c r="D128" s="45"/>
      <c r="E128" s="45"/>
      <c r="F128" s="45"/>
      <c r="G128" s="45"/>
    </row>
    <row r="129" spans="1:7" s="36" customFormat="1" ht="28.5" x14ac:dyDescent="0.45">
      <c r="A129" s="43"/>
      <c r="B129" s="44"/>
      <c r="C129" s="45"/>
      <c r="D129" s="45"/>
      <c r="E129" s="45"/>
      <c r="F129" s="45"/>
      <c r="G129" s="45"/>
    </row>
    <row r="130" spans="1:7" s="36" customFormat="1" ht="28.5" x14ac:dyDescent="0.45">
      <c r="A130" s="43"/>
      <c r="B130" s="44"/>
      <c r="C130" s="45"/>
      <c r="D130" s="45"/>
      <c r="E130" s="45"/>
      <c r="F130" s="45"/>
      <c r="G130" s="45"/>
    </row>
    <row r="131" spans="1:7" s="36" customFormat="1" ht="28.5" x14ac:dyDescent="0.45">
      <c r="A131" s="43"/>
      <c r="B131" s="44"/>
      <c r="C131" s="45"/>
      <c r="D131" s="45"/>
      <c r="E131" s="45"/>
      <c r="F131" s="45"/>
      <c r="G131" s="45"/>
    </row>
    <row r="132" spans="1:7" s="36" customFormat="1" ht="28.5" x14ac:dyDescent="0.45">
      <c r="A132" s="43"/>
      <c r="B132" s="44"/>
      <c r="C132" s="45"/>
      <c r="D132" s="45"/>
      <c r="E132" s="45"/>
      <c r="F132" s="45"/>
      <c r="G132" s="45"/>
    </row>
    <row r="133" spans="1:7" s="36" customFormat="1" ht="28.5" x14ac:dyDescent="0.45">
      <c r="A133" s="43"/>
      <c r="B133" s="44"/>
      <c r="C133" s="45"/>
      <c r="D133" s="45"/>
      <c r="E133" s="45"/>
      <c r="F133" s="45"/>
      <c r="G133" s="45"/>
    </row>
    <row r="134" spans="1:7" s="36" customFormat="1" ht="28.5" x14ac:dyDescent="0.45">
      <c r="A134" s="43"/>
      <c r="B134" s="44"/>
      <c r="C134" s="45"/>
      <c r="D134" s="45"/>
      <c r="E134" s="45"/>
      <c r="F134" s="45"/>
      <c r="G134" s="45"/>
    </row>
    <row r="135" spans="1:7" s="36" customFormat="1" ht="28.5" x14ac:dyDescent="0.45">
      <c r="A135" s="43"/>
      <c r="B135" s="44"/>
      <c r="C135" s="45"/>
      <c r="D135" s="45"/>
      <c r="E135" s="45"/>
      <c r="F135" s="45"/>
      <c r="G135" s="45"/>
    </row>
    <row r="136" spans="1:7" s="36" customFormat="1" ht="28.5" x14ac:dyDescent="0.45">
      <c r="A136" s="43"/>
      <c r="B136" s="44"/>
      <c r="C136" s="45"/>
      <c r="D136" s="45"/>
      <c r="E136" s="45"/>
      <c r="F136" s="45"/>
      <c r="G136" s="45"/>
    </row>
    <row r="137" spans="1:7" s="36" customFormat="1" ht="28.5" x14ac:dyDescent="0.45">
      <c r="A137" s="43"/>
      <c r="B137" s="44"/>
      <c r="C137" s="45"/>
      <c r="D137" s="45"/>
      <c r="E137" s="45"/>
      <c r="F137" s="45"/>
      <c r="G137" s="45"/>
    </row>
    <row r="138" spans="1:7" s="36" customFormat="1" ht="28.5" x14ac:dyDescent="0.45">
      <c r="A138" s="43"/>
      <c r="B138" s="44"/>
      <c r="C138" s="45"/>
      <c r="D138" s="45"/>
      <c r="E138" s="45"/>
      <c r="F138" s="45"/>
      <c r="G138" s="45"/>
    </row>
    <row r="139" spans="1:7" s="36" customFormat="1" ht="28.5" x14ac:dyDescent="0.45">
      <c r="A139" s="43"/>
      <c r="B139" s="44"/>
      <c r="C139" s="45"/>
      <c r="D139" s="45"/>
      <c r="E139" s="45"/>
      <c r="F139" s="45"/>
      <c r="G139" s="45"/>
    </row>
    <row r="140" spans="1:7" s="36" customFormat="1" ht="28.5" x14ac:dyDescent="0.45">
      <c r="A140" s="43"/>
      <c r="B140" s="44"/>
      <c r="C140" s="45"/>
      <c r="D140" s="45"/>
      <c r="E140" s="45"/>
      <c r="F140" s="45"/>
      <c r="G140" s="45"/>
    </row>
    <row r="141" spans="1:7" s="36" customFormat="1" ht="28.5" x14ac:dyDescent="0.45">
      <c r="A141" s="43"/>
      <c r="B141" s="44"/>
      <c r="C141" s="45"/>
      <c r="D141" s="45"/>
      <c r="E141" s="45"/>
      <c r="F141" s="45"/>
      <c r="G141" s="45"/>
    </row>
    <row r="142" spans="1:7" s="36" customFormat="1" ht="28.5" x14ac:dyDescent="0.45">
      <c r="A142" s="43"/>
      <c r="B142" s="44"/>
      <c r="C142" s="45"/>
      <c r="D142" s="45"/>
      <c r="E142" s="45"/>
      <c r="F142" s="45"/>
      <c r="G142" s="45"/>
    </row>
    <row r="143" spans="1:7" s="36" customFormat="1" ht="28.5" x14ac:dyDescent="0.45">
      <c r="A143" s="43"/>
      <c r="B143" s="44"/>
      <c r="C143" s="45"/>
      <c r="D143" s="45"/>
      <c r="E143" s="45"/>
      <c r="F143" s="45"/>
      <c r="G143" s="45"/>
    </row>
    <row r="144" spans="1:7" s="36" customFormat="1" ht="28.5" x14ac:dyDescent="0.45">
      <c r="A144" s="43"/>
      <c r="B144" s="44"/>
      <c r="C144" s="45"/>
      <c r="D144" s="45"/>
      <c r="E144" s="45"/>
      <c r="F144" s="45"/>
      <c r="G144" s="45"/>
    </row>
    <row r="145" spans="1:7" s="36" customFormat="1" ht="28.5" x14ac:dyDescent="0.45">
      <c r="A145" s="43"/>
      <c r="B145" s="44"/>
      <c r="C145" s="45"/>
      <c r="D145" s="45"/>
      <c r="E145" s="45"/>
      <c r="F145" s="45"/>
      <c r="G145" s="45"/>
    </row>
    <row r="146" spans="1:7" s="36" customFormat="1" ht="28.5" x14ac:dyDescent="0.45">
      <c r="A146" s="43"/>
      <c r="B146" s="44"/>
      <c r="C146" s="45"/>
      <c r="D146" s="45"/>
      <c r="E146" s="45"/>
      <c r="F146" s="45"/>
      <c r="G146" s="45"/>
    </row>
    <row r="147" spans="1:7" s="36" customFormat="1" ht="28.5" x14ac:dyDescent="0.45">
      <c r="A147" s="43"/>
      <c r="B147" s="44"/>
      <c r="C147" s="45"/>
      <c r="D147" s="45"/>
      <c r="E147" s="45"/>
      <c r="F147" s="45"/>
      <c r="G147" s="45"/>
    </row>
    <row r="148" spans="1:7" s="36" customFormat="1" ht="28.5" x14ac:dyDescent="0.45">
      <c r="A148" s="43"/>
      <c r="B148" s="44"/>
      <c r="C148" s="45"/>
      <c r="D148" s="45"/>
      <c r="E148" s="45"/>
      <c r="F148" s="45"/>
      <c r="G148" s="45"/>
    </row>
    <row r="149" spans="1:7" s="36" customFormat="1" ht="28.5" x14ac:dyDescent="0.45">
      <c r="A149" s="43"/>
      <c r="B149" s="44"/>
      <c r="C149" s="45"/>
      <c r="D149" s="45"/>
      <c r="E149" s="45"/>
      <c r="F149" s="45"/>
      <c r="G149" s="45"/>
    </row>
    <row r="150" spans="1:7" s="36" customFormat="1" ht="28.5" x14ac:dyDescent="0.45">
      <c r="A150" s="43"/>
      <c r="B150" s="44"/>
      <c r="C150" s="45"/>
      <c r="D150" s="45"/>
      <c r="E150" s="45"/>
      <c r="F150" s="45"/>
      <c r="G150" s="45"/>
    </row>
    <row r="151" spans="1:7" s="36" customFormat="1" ht="28.5" x14ac:dyDescent="0.45">
      <c r="A151" s="43"/>
      <c r="B151" s="44"/>
      <c r="C151" s="45"/>
      <c r="D151" s="45"/>
      <c r="E151" s="45"/>
      <c r="F151" s="45"/>
      <c r="G151" s="45"/>
    </row>
    <row r="152" spans="1:7" s="36" customFormat="1" ht="28.5" x14ac:dyDescent="0.45">
      <c r="A152" s="43"/>
      <c r="B152" s="44"/>
      <c r="C152" s="45"/>
      <c r="D152" s="45"/>
      <c r="E152" s="45"/>
      <c r="F152" s="45"/>
      <c r="G152" s="45"/>
    </row>
    <row r="153" spans="1:7" s="36" customFormat="1" ht="28.5" x14ac:dyDescent="0.45">
      <c r="A153" s="43"/>
      <c r="B153" s="44"/>
      <c r="C153" s="45"/>
      <c r="D153" s="45"/>
      <c r="E153" s="45"/>
      <c r="F153" s="45"/>
      <c r="G153" s="45"/>
    </row>
    <row r="154" spans="1:7" s="36" customFormat="1" ht="28.5" x14ac:dyDescent="0.45">
      <c r="A154" s="43"/>
      <c r="B154" s="44"/>
      <c r="C154" s="45"/>
      <c r="D154" s="45"/>
      <c r="E154" s="45"/>
      <c r="F154" s="45"/>
      <c r="G154" s="45"/>
    </row>
    <row r="155" spans="1:7" s="36" customFormat="1" ht="28.5" x14ac:dyDescent="0.45">
      <c r="A155" s="43"/>
      <c r="B155" s="44"/>
      <c r="C155" s="45"/>
      <c r="D155" s="45"/>
      <c r="E155" s="45"/>
      <c r="F155" s="45"/>
      <c r="G155" s="45"/>
    </row>
    <row r="156" spans="1:7" s="36" customFormat="1" ht="28.5" x14ac:dyDescent="0.45">
      <c r="A156" s="43"/>
      <c r="B156" s="44"/>
      <c r="C156" s="45"/>
      <c r="D156" s="45"/>
      <c r="E156" s="45"/>
      <c r="F156" s="45"/>
      <c r="G156" s="45"/>
    </row>
    <row r="157" spans="1:7" s="36" customFormat="1" ht="28.5" x14ac:dyDescent="0.45">
      <c r="A157" s="43"/>
      <c r="B157" s="44"/>
      <c r="C157" s="45"/>
      <c r="D157" s="45"/>
      <c r="E157" s="45"/>
      <c r="F157" s="45"/>
      <c r="G157" s="45"/>
    </row>
    <row r="158" spans="1:7" s="36" customFormat="1" ht="28.5" x14ac:dyDescent="0.45">
      <c r="A158" s="43"/>
      <c r="B158" s="44"/>
      <c r="C158" s="45"/>
      <c r="D158" s="45"/>
      <c r="E158" s="45"/>
      <c r="F158" s="45"/>
      <c r="G158" s="45"/>
    </row>
    <row r="159" spans="1:7" s="36" customFormat="1" ht="28.5" x14ac:dyDescent="0.45">
      <c r="A159" s="43"/>
      <c r="B159" s="44"/>
      <c r="C159" s="45"/>
      <c r="D159" s="45"/>
      <c r="E159" s="45"/>
      <c r="F159" s="45"/>
      <c r="G159" s="45"/>
    </row>
    <row r="160" spans="1:7" s="36" customFormat="1" ht="28.5" x14ac:dyDescent="0.45">
      <c r="A160" s="43"/>
      <c r="B160" s="44"/>
      <c r="C160" s="45"/>
      <c r="D160" s="45"/>
      <c r="E160" s="45"/>
      <c r="F160" s="45"/>
      <c r="G160" s="45"/>
    </row>
    <row r="161" spans="1:7" s="36" customFormat="1" ht="28.5" x14ac:dyDescent="0.45">
      <c r="A161" s="43"/>
      <c r="B161" s="44"/>
      <c r="C161" s="45"/>
      <c r="D161" s="45"/>
      <c r="E161" s="45"/>
      <c r="F161" s="45"/>
      <c r="G161" s="45"/>
    </row>
    <row r="162" spans="1:7" s="36" customFormat="1" ht="28.5" x14ac:dyDescent="0.45">
      <c r="A162" s="43"/>
      <c r="B162" s="44"/>
      <c r="C162" s="45"/>
      <c r="D162" s="45"/>
      <c r="E162" s="45"/>
      <c r="F162" s="45"/>
      <c r="G162" s="45"/>
    </row>
    <row r="163" spans="1:7" s="36" customFormat="1" ht="28.5" x14ac:dyDescent="0.45">
      <c r="A163" s="43"/>
      <c r="B163" s="44"/>
      <c r="C163" s="45"/>
      <c r="D163" s="45"/>
      <c r="E163" s="45"/>
      <c r="F163" s="45"/>
      <c r="G163" s="45"/>
    </row>
    <row r="164" spans="1:7" s="36" customFormat="1" ht="28.5" x14ac:dyDescent="0.45">
      <c r="A164" s="43"/>
      <c r="B164" s="44"/>
      <c r="C164" s="45"/>
      <c r="D164" s="45"/>
      <c r="E164" s="45"/>
      <c r="F164" s="45"/>
      <c r="G164" s="45"/>
    </row>
    <row r="165" spans="1:7" s="36" customFormat="1" ht="28.5" x14ac:dyDescent="0.45">
      <c r="A165" s="43"/>
      <c r="B165" s="44"/>
      <c r="C165" s="45"/>
      <c r="D165" s="45"/>
      <c r="E165" s="45"/>
      <c r="F165" s="45"/>
      <c r="G165" s="45"/>
    </row>
    <row r="166" spans="1:7" s="36" customFormat="1" ht="28.5" x14ac:dyDescent="0.45">
      <c r="A166" s="43"/>
      <c r="B166" s="44"/>
      <c r="C166" s="45"/>
      <c r="D166" s="45"/>
      <c r="E166" s="45"/>
      <c r="F166" s="45"/>
      <c r="G166" s="45"/>
    </row>
    <row r="167" spans="1:7" s="36" customFormat="1" ht="28.5" x14ac:dyDescent="0.45">
      <c r="A167" s="43"/>
      <c r="B167" s="44"/>
      <c r="C167" s="45"/>
      <c r="D167" s="45"/>
      <c r="E167" s="45"/>
      <c r="F167" s="45"/>
      <c r="G167" s="45"/>
    </row>
    <row r="168" spans="1:7" s="36" customFormat="1" ht="28.5" x14ac:dyDescent="0.45">
      <c r="A168" s="43"/>
      <c r="B168" s="44"/>
      <c r="C168" s="45"/>
      <c r="D168" s="45"/>
      <c r="E168" s="45"/>
      <c r="F168" s="45"/>
      <c r="G168" s="45"/>
    </row>
    <row r="169" spans="1:7" s="36" customFormat="1" ht="28.5" x14ac:dyDescent="0.45">
      <c r="A169" s="43"/>
      <c r="B169" s="44"/>
      <c r="C169" s="45"/>
      <c r="D169" s="45"/>
      <c r="E169" s="45"/>
      <c r="F169" s="45"/>
      <c r="G169" s="45"/>
    </row>
    <row r="170" spans="1:7" s="36" customFormat="1" ht="28.5" x14ac:dyDescent="0.45">
      <c r="A170" s="43"/>
      <c r="B170" s="44"/>
      <c r="C170" s="45"/>
      <c r="D170" s="45"/>
      <c r="E170" s="45"/>
      <c r="F170" s="45"/>
      <c r="G170" s="45"/>
    </row>
    <row r="171" spans="1:7" s="36" customFormat="1" ht="28.5" x14ac:dyDescent="0.45">
      <c r="A171" s="43"/>
      <c r="B171" s="44"/>
      <c r="C171" s="45"/>
      <c r="D171" s="45"/>
      <c r="E171" s="45"/>
      <c r="F171" s="45"/>
      <c r="G171" s="45"/>
    </row>
    <row r="172" spans="1:7" s="36" customFormat="1" ht="28.5" x14ac:dyDescent="0.45">
      <c r="A172" s="43"/>
      <c r="B172" s="44"/>
      <c r="C172" s="45"/>
      <c r="D172" s="45"/>
      <c r="E172" s="45"/>
      <c r="F172" s="45"/>
      <c r="G172" s="45"/>
    </row>
    <row r="173" spans="1:7" s="36" customFormat="1" ht="28.5" x14ac:dyDescent="0.45">
      <c r="A173" s="43"/>
      <c r="B173" s="44"/>
      <c r="C173" s="45"/>
      <c r="D173" s="45"/>
      <c r="E173" s="45"/>
      <c r="F173" s="45"/>
      <c r="G173" s="45"/>
    </row>
    <row r="174" spans="1:7" s="36" customFormat="1" ht="28.5" x14ac:dyDescent="0.45">
      <c r="A174" s="43"/>
      <c r="B174" s="44"/>
      <c r="C174" s="45"/>
      <c r="D174" s="45"/>
      <c r="E174" s="45"/>
      <c r="F174" s="45"/>
      <c r="G174" s="45"/>
    </row>
    <row r="175" spans="1:7" s="36" customFormat="1" ht="28.5" x14ac:dyDescent="0.45">
      <c r="A175" s="43"/>
      <c r="B175" s="44"/>
      <c r="C175" s="45"/>
      <c r="D175" s="45"/>
      <c r="E175" s="45"/>
      <c r="F175" s="45"/>
      <c r="G175" s="45"/>
    </row>
  </sheetData>
  <mergeCells count="9">
    <mergeCell ref="A87:A97"/>
    <mergeCell ref="A41:B41"/>
    <mergeCell ref="A42:A52"/>
    <mergeCell ref="A54:A64"/>
    <mergeCell ref="A9:B9"/>
    <mergeCell ref="A10:A20"/>
    <mergeCell ref="A22:A32"/>
    <mergeCell ref="A74:B74"/>
    <mergeCell ref="A75:A85"/>
  </mergeCells>
  <phoneticPr fontId="3" type="noConversion"/>
  <printOptions horizontalCentered="1" verticalCentered="1"/>
  <pageMargins left="0" right="0" top="0" bottom="0" header="0" footer="0"/>
  <pageSetup scale="18" fitToHeight="0" orientation="landscape" r:id="rId1"/>
  <headerFooter scaleWithDoc="0" alignWithMargins="0">
    <oddFooter>&amp;R&amp;"Tw Cen MT,Normal"&amp;14 &amp;10 ►Página &amp;P de &amp;N</oddFooter>
  </headerFooter>
  <rowBreaks count="2" manualBreakCount="2">
    <brk id="34" max="16383" man="1"/>
    <brk id="6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4" workbookViewId="0">
      <selection activeCell="H51" sqref="H51"/>
    </sheetView>
  </sheetViews>
  <sheetFormatPr baseColWidth="10" defaultRowHeight="12.75" x14ac:dyDescent="0.2"/>
  <cols>
    <col min="8" max="8" width="16.28515625" bestFit="1" customWidth="1"/>
  </cols>
  <sheetData>
    <row r="1" spans="1:9" ht="15" x14ac:dyDescent="0.25">
      <c r="A1" s="24" t="s">
        <v>36</v>
      </c>
      <c r="B1" s="24" t="s">
        <v>57</v>
      </c>
      <c r="C1" s="24" t="s">
        <v>47</v>
      </c>
      <c r="D1" s="24" t="s">
        <v>48</v>
      </c>
      <c r="E1" s="80"/>
      <c r="F1" t="s">
        <v>36</v>
      </c>
      <c r="G1" t="s">
        <v>48</v>
      </c>
    </row>
    <row r="2" spans="1:9" x14ac:dyDescent="0.2">
      <c r="A2" s="25" t="s">
        <v>26</v>
      </c>
      <c r="B2" s="77">
        <v>200232</v>
      </c>
      <c r="C2" s="75">
        <v>52.265464000000001</v>
      </c>
      <c r="D2" s="75">
        <v>397.35662938003412</v>
      </c>
      <c r="E2" s="75">
        <v>7.4751951439679969</v>
      </c>
      <c r="F2" s="25" t="s">
        <v>26</v>
      </c>
      <c r="G2" s="26">
        <v>6.6620866899999776</v>
      </c>
      <c r="H2" s="75">
        <f>+D2-G2</f>
        <v>390.69454269003415</v>
      </c>
      <c r="I2" s="75">
        <f>+H2/C2</f>
        <v>7.4751951439679969</v>
      </c>
    </row>
    <row r="3" spans="1:9" x14ac:dyDescent="0.2">
      <c r="A3" s="25" t="s">
        <v>49</v>
      </c>
      <c r="B3" s="77">
        <v>117672</v>
      </c>
      <c r="C3" s="75">
        <v>28.838927000000002</v>
      </c>
      <c r="D3" s="75">
        <v>211.84448037000425</v>
      </c>
      <c r="E3" s="75">
        <v>7.2366988744069509</v>
      </c>
      <c r="F3" s="25" t="s">
        <v>49</v>
      </c>
      <c r="G3" s="26">
        <v>3.1458498100000134</v>
      </c>
      <c r="H3" s="75">
        <f t="shared" ref="H3:H7" si="0">+D3-G3</f>
        <v>208.69863056000423</v>
      </c>
      <c r="I3" s="75">
        <f t="shared" ref="I3:I7" si="1">+H3/C3</f>
        <v>7.2366988744069509</v>
      </c>
    </row>
    <row r="4" spans="1:9" x14ac:dyDescent="0.2">
      <c r="A4" s="25" t="s">
        <v>27</v>
      </c>
      <c r="B4" s="77">
        <v>116708</v>
      </c>
      <c r="C4" s="75">
        <v>38.851581000000003</v>
      </c>
      <c r="D4" s="75">
        <v>300.18829606998884</v>
      </c>
      <c r="E4" s="75">
        <v>7.6241912101334783</v>
      </c>
      <c r="F4" s="25" t="s">
        <v>27</v>
      </c>
      <c r="G4" s="26">
        <v>3.9764137099999974</v>
      </c>
      <c r="H4" s="75">
        <f t="shared" si="0"/>
        <v>296.21188235998886</v>
      </c>
      <c r="I4" s="75">
        <f t="shared" si="1"/>
        <v>7.6241912101334783</v>
      </c>
    </row>
    <row r="5" spans="1:9" x14ac:dyDescent="0.2">
      <c r="A5" s="25" t="s">
        <v>37</v>
      </c>
      <c r="B5" s="77">
        <v>182660</v>
      </c>
      <c r="C5" s="75">
        <v>46.549190000000003</v>
      </c>
      <c r="D5" s="75">
        <v>357.27680921998825</v>
      </c>
      <c r="E5" s="75">
        <v>7.5384300302537648</v>
      </c>
      <c r="F5" s="25" t="s">
        <v>37</v>
      </c>
      <c r="G5" s="26">
        <v>6.3689974400000153</v>
      </c>
      <c r="H5" s="75">
        <f t="shared" si="0"/>
        <v>350.90781177998826</v>
      </c>
      <c r="I5" s="75">
        <f t="shared" si="1"/>
        <v>7.5384300302537648</v>
      </c>
    </row>
    <row r="6" spans="1:9" x14ac:dyDescent="0.2">
      <c r="A6" s="25" t="s">
        <v>25</v>
      </c>
      <c r="B6" s="77">
        <v>314558</v>
      </c>
      <c r="C6" s="75">
        <v>107.22986</v>
      </c>
      <c r="D6" s="75">
        <v>835.19226143977653</v>
      </c>
      <c r="E6" s="75">
        <v>7.67343574392223</v>
      </c>
      <c r="F6" s="25" t="s">
        <v>25</v>
      </c>
      <c r="G6" s="26">
        <v>12.370820899999929</v>
      </c>
      <c r="H6" s="75">
        <f t="shared" si="0"/>
        <v>822.82144053977663</v>
      </c>
      <c r="I6" s="75">
        <f t="shared" si="1"/>
        <v>7.67343574392223</v>
      </c>
    </row>
    <row r="7" spans="1:9" ht="15" x14ac:dyDescent="0.25">
      <c r="A7" s="27" t="s">
        <v>38</v>
      </c>
      <c r="B7" s="79">
        <v>931830</v>
      </c>
      <c r="C7" s="76">
        <v>273.73502200000001</v>
      </c>
      <c r="D7" s="76">
        <v>2101.8584764799493</v>
      </c>
      <c r="E7" s="81">
        <v>7.5596257022966871</v>
      </c>
      <c r="F7" s="25" t="s">
        <v>38</v>
      </c>
      <c r="G7" s="26">
        <v>32.524168549999928</v>
      </c>
      <c r="H7" s="75">
        <f t="shared" si="0"/>
        <v>2069.3343079299493</v>
      </c>
      <c r="I7" s="75">
        <f t="shared" si="1"/>
        <v>7.5596257022966871</v>
      </c>
    </row>
    <row r="11" spans="1:9" ht="15" x14ac:dyDescent="0.25">
      <c r="A11" s="24" t="s">
        <v>36</v>
      </c>
      <c r="B11" s="24" t="s">
        <v>50</v>
      </c>
      <c r="D11" s="24" t="s">
        <v>36</v>
      </c>
      <c r="E11" s="24"/>
      <c r="F11" s="24" t="s">
        <v>51</v>
      </c>
    </row>
    <row r="12" spans="1:9" x14ac:dyDescent="0.2">
      <c r="A12" s="25" t="s">
        <v>26</v>
      </c>
      <c r="B12" s="26">
        <v>393.70438874993437</v>
      </c>
      <c r="D12" s="25" t="s">
        <v>53</v>
      </c>
      <c r="E12" s="25"/>
      <c r="F12" s="26">
        <v>7.1413037700000244</v>
      </c>
      <c r="G12" s="75">
        <f>+B12-F12</f>
        <v>386.56308497993433</v>
      </c>
    </row>
    <row r="13" spans="1:9" x14ac:dyDescent="0.2">
      <c r="A13" s="25" t="s">
        <v>49</v>
      </c>
      <c r="B13" s="26">
        <v>203.35903232994863</v>
      </c>
      <c r="D13" s="25" t="s">
        <v>56</v>
      </c>
      <c r="E13" s="25"/>
      <c r="F13" s="26">
        <v>3.12807784</v>
      </c>
      <c r="G13" s="75">
        <f t="shared" ref="G13:G17" si="2">+B13-F13</f>
        <v>200.23095448994863</v>
      </c>
    </row>
    <row r="14" spans="1:9" x14ac:dyDescent="0.2">
      <c r="A14" s="25" t="s">
        <v>27</v>
      </c>
      <c r="B14" s="26">
        <v>290.47686541993539</v>
      </c>
      <c r="D14" s="25" t="s">
        <v>54</v>
      </c>
      <c r="E14" s="25"/>
      <c r="F14" s="26">
        <v>5.789617190000004</v>
      </c>
      <c r="G14" s="75">
        <f t="shared" si="2"/>
        <v>284.68724822993539</v>
      </c>
    </row>
    <row r="15" spans="1:9" x14ac:dyDescent="0.2">
      <c r="A15" s="25" t="s">
        <v>37</v>
      </c>
      <c r="B15" s="26">
        <v>341.51403813993801</v>
      </c>
      <c r="D15" s="25" t="s">
        <v>55</v>
      </c>
      <c r="E15" s="25"/>
      <c r="F15" s="26">
        <v>6.0582820000000011</v>
      </c>
      <c r="G15" s="75">
        <f t="shared" si="2"/>
        <v>335.45575613993799</v>
      </c>
    </row>
    <row r="16" spans="1:9" x14ac:dyDescent="0.2">
      <c r="A16" s="25" t="s">
        <v>25</v>
      </c>
      <c r="B16" s="26">
        <v>828.92853071043089</v>
      </c>
      <c r="D16" s="25" t="s">
        <v>52</v>
      </c>
      <c r="E16" s="25"/>
      <c r="F16" s="26">
        <v>10.419548979999998</v>
      </c>
      <c r="G16" s="75">
        <f t="shared" si="2"/>
        <v>818.50898173043095</v>
      </c>
    </row>
    <row r="17" spans="1:9" ht="15" x14ac:dyDescent="0.25">
      <c r="A17" s="27" t="s">
        <v>38</v>
      </c>
      <c r="B17" s="78">
        <v>2057.982855350187</v>
      </c>
      <c r="D17" s="27" t="s">
        <v>38</v>
      </c>
      <c r="E17" s="27"/>
      <c r="F17" s="78">
        <v>32.536829780000026</v>
      </c>
      <c r="G17" s="75">
        <f t="shared" si="2"/>
        <v>2025.446025570187</v>
      </c>
    </row>
    <row r="22" spans="1:9" x14ac:dyDescent="0.2">
      <c r="D22">
        <v>1000000</v>
      </c>
    </row>
    <row r="25" spans="1:9" ht="15" x14ac:dyDescent="0.25">
      <c r="A25" s="24" t="s">
        <v>36</v>
      </c>
      <c r="B25" s="24" t="s">
        <v>57</v>
      </c>
      <c r="C25" s="24" t="s">
        <v>47</v>
      </c>
      <c r="D25" s="24" t="s">
        <v>48</v>
      </c>
      <c r="H25" s="24" t="s">
        <v>36</v>
      </c>
      <c r="I25" s="24" t="s">
        <v>48</v>
      </c>
    </row>
    <row r="26" spans="1:9" x14ac:dyDescent="0.2">
      <c r="A26" s="25" t="s">
        <v>26</v>
      </c>
      <c r="B26" s="77">
        <v>202019</v>
      </c>
      <c r="C26" s="26">
        <v>47.22419</v>
      </c>
      <c r="D26" s="26">
        <v>357.70070921998399</v>
      </c>
      <c r="E26" s="75">
        <f t="shared" ref="E26:E31" si="3">+D26-I26</f>
        <v>351.29209883998402</v>
      </c>
      <c r="F26" s="75">
        <f>+E26/C26</f>
        <v>7.4388168190917412</v>
      </c>
      <c r="G26" s="85">
        <f>+B35</f>
        <v>394.70183116998925</v>
      </c>
      <c r="H26" s="25" t="s">
        <v>26</v>
      </c>
      <c r="I26" s="26">
        <v>6.4086103799999803</v>
      </c>
    </row>
    <row r="27" spans="1:9" x14ac:dyDescent="0.2">
      <c r="A27" s="25" t="s">
        <v>49</v>
      </c>
      <c r="B27" s="77">
        <v>118430</v>
      </c>
      <c r="C27" s="26">
        <v>25.929271</v>
      </c>
      <c r="D27" s="26">
        <v>189.69266107993141</v>
      </c>
      <c r="E27" s="75">
        <f t="shared" si="3"/>
        <v>186.05799881993141</v>
      </c>
      <c r="F27" s="75">
        <f t="shared" ref="F27:F31" si="4">+E27/C27</f>
        <v>7.1755969853503174</v>
      </c>
      <c r="G27" s="85">
        <f t="shared" ref="G27:G31" si="5">+B36</f>
        <v>205.5733188100032</v>
      </c>
      <c r="H27" s="25" t="s">
        <v>49</v>
      </c>
      <c r="I27" s="26">
        <v>3.6346622599999985</v>
      </c>
    </row>
    <row r="28" spans="1:9" x14ac:dyDescent="0.2">
      <c r="A28" s="25" t="s">
        <v>27</v>
      </c>
      <c r="B28" s="77">
        <v>117544</v>
      </c>
      <c r="C28" s="26">
        <v>36.20946</v>
      </c>
      <c r="D28" s="26">
        <v>281.07428108990439</v>
      </c>
      <c r="E28" s="75">
        <f t="shared" si="3"/>
        <v>275.49115419990437</v>
      </c>
      <c r="F28" s="75">
        <f t="shared" si="4"/>
        <v>7.6082646413369428</v>
      </c>
      <c r="G28" s="85">
        <f t="shared" si="5"/>
        <v>296.8485520899975</v>
      </c>
      <c r="H28" s="25" t="s">
        <v>27</v>
      </c>
      <c r="I28" s="26">
        <v>5.5831268900000017</v>
      </c>
    </row>
    <row r="29" spans="1:9" x14ac:dyDescent="0.2">
      <c r="A29" s="25" t="s">
        <v>37</v>
      </c>
      <c r="B29" s="77">
        <v>183817</v>
      </c>
      <c r="C29" s="26">
        <v>43.108601</v>
      </c>
      <c r="D29" s="26">
        <v>332.58321820995224</v>
      </c>
      <c r="E29" s="75">
        <f t="shared" si="3"/>
        <v>325.07970958995219</v>
      </c>
      <c r="F29" s="75">
        <f t="shared" si="4"/>
        <v>7.5409477934566276</v>
      </c>
      <c r="G29" s="85">
        <f t="shared" si="5"/>
        <v>341.92886268999814</v>
      </c>
      <c r="H29" s="25" t="s">
        <v>37</v>
      </c>
      <c r="I29" s="26">
        <v>7.5035086200000212</v>
      </c>
    </row>
    <row r="30" spans="1:9" x14ac:dyDescent="0.2">
      <c r="A30" s="25" t="s">
        <v>25</v>
      </c>
      <c r="B30" s="77">
        <v>316608</v>
      </c>
      <c r="C30" s="26">
        <v>98.519927999999993</v>
      </c>
      <c r="D30" s="26">
        <v>781.86115030069038</v>
      </c>
      <c r="E30" s="75">
        <f t="shared" si="3"/>
        <v>769.07753733069035</v>
      </c>
      <c r="F30" s="75">
        <f t="shared" si="4"/>
        <v>7.8063144476789548</v>
      </c>
      <c r="G30" s="85">
        <f t="shared" si="5"/>
        <v>844.90002661983794</v>
      </c>
      <c r="H30" s="25" t="s">
        <v>25</v>
      </c>
      <c r="I30" s="26">
        <v>12.783612970000004</v>
      </c>
    </row>
    <row r="31" spans="1:9" ht="15" x14ac:dyDescent="0.25">
      <c r="A31" s="27" t="s">
        <v>38</v>
      </c>
      <c r="B31" s="79">
        <v>938418</v>
      </c>
      <c r="C31" s="78">
        <v>250.99144999999999</v>
      </c>
      <c r="D31" s="78">
        <v>1942.9120199010767</v>
      </c>
      <c r="E31" s="75">
        <f t="shared" si="3"/>
        <v>1906.9984987810767</v>
      </c>
      <c r="F31" s="75">
        <f t="shared" si="4"/>
        <v>7.5978623924483353</v>
      </c>
      <c r="G31" s="85">
        <f t="shared" si="5"/>
        <v>2083.9525913798261</v>
      </c>
      <c r="H31" s="27" t="s">
        <v>38</v>
      </c>
      <c r="I31" s="78">
        <v>35.913521120000006</v>
      </c>
    </row>
    <row r="32" spans="1:9" x14ac:dyDescent="0.2">
      <c r="I32" s="26"/>
    </row>
    <row r="33" spans="1:9" x14ac:dyDescent="0.2">
      <c r="I33" s="26"/>
    </row>
    <row r="34" spans="1:9" ht="15" x14ac:dyDescent="0.25">
      <c r="A34" s="24" t="s">
        <v>36</v>
      </c>
      <c r="B34" s="24" t="s">
        <v>50</v>
      </c>
      <c r="H34" s="24" t="s">
        <v>36</v>
      </c>
      <c r="I34" s="83" t="s">
        <v>48</v>
      </c>
    </row>
    <row r="35" spans="1:9" x14ac:dyDescent="0.2">
      <c r="A35" s="25" t="s">
        <v>26</v>
      </c>
      <c r="B35" s="26">
        <v>394.70183116998925</v>
      </c>
      <c r="C35" s="75">
        <f t="shared" ref="C35:C40" si="6">+B35-I35</f>
        <v>389.0627607599892</v>
      </c>
      <c r="D35" s="84">
        <f>+C35/E26</f>
        <v>1.1075192469307713</v>
      </c>
      <c r="H35" s="25" t="s">
        <v>53</v>
      </c>
      <c r="I35" s="26">
        <v>5.6390704100000439</v>
      </c>
    </row>
    <row r="36" spans="1:9" x14ac:dyDescent="0.2">
      <c r="A36" s="25" t="s">
        <v>49</v>
      </c>
      <c r="B36" s="26">
        <v>205.5733188100032</v>
      </c>
      <c r="C36" s="75">
        <f t="shared" si="6"/>
        <v>202.35338173000321</v>
      </c>
      <c r="D36" s="84">
        <f t="shared" ref="D36:D40" si="7">+C36/E27</f>
        <v>1.0875822754916471</v>
      </c>
      <c r="H36" s="25" t="s">
        <v>56</v>
      </c>
      <c r="I36" s="26">
        <v>3.2199370799999834</v>
      </c>
    </row>
    <row r="37" spans="1:9" x14ac:dyDescent="0.2">
      <c r="A37" s="25" t="s">
        <v>27</v>
      </c>
      <c r="B37" s="26">
        <v>296.8485520899975</v>
      </c>
      <c r="C37" s="75">
        <f t="shared" si="6"/>
        <v>293.07349453999751</v>
      </c>
      <c r="D37" s="84">
        <f t="shared" si="7"/>
        <v>1.063821796351889</v>
      </c>
      <c r="H37" s="25" t="s">
        <v>54</v>
      </c>
      <c r="I37" s="26">
        <v>3.7750575500000023</v>
      </c>
    </row>
    <row r="38" spans="1:9" x14ac:dyDescent="0.2">
      <c r="A38" s="25" t="s">
        <v>37</v>
      </c>
      <c r="B38" s="26">
        <v>341.92886268999814</v>
      </c>
      <c r="C38" s="75">
        <f t="shared" si="6"/>
        <v>335.8666323499981</v>
      </c>
      <c r="D38" s="84">
        <f t="shared" si="7"/>
        <v>1.0331823932464204</v>
      </c>
      <c r="H38" s="25" t="s">
        <v>55</v>
      </c>
      <c r="I38" s="26">
        <v>6.0622303400000508</v>
      </c>
    </row>
    <row r="39" spans="1:9" x14ac:dyDescent="0.2">
      <c r="A39" s="25" t="s">
        <v>25</v>
      </c>
      <c r="B39" s="26">
        <v>844.90002661983794</v>
      </c>
      <c r="C39" s="75">
        <f t="shared" si="6"/>
        <v>833.14171007983794</v>
      </c>
      <c r="D39" s="84">
        <f t="shared" si="7"/>
        <v>1.083300018059949</v>
      </c>
      <c r="H39" s="25" t="s">
        <v>52</v>
      </c>
      <c r="I39" s="26">
        <v>11.758316539999992</v>
      </c>
    </row>
    <row r="40" spans="1:9" ht="15" x14ac:dyDescent="0.25">
      <c r="A40" s="27" t="s">
        <v>38</v>
      </c>
      <c r="B40" s="78">
        <v>2083.9525913798261</v>
      </c>
      <c r="C40" s="75">
        <f t="shared" si="6"/>
        <v>2053.4979794598262</v>
      </c>
      <c r="D40" s="84">
        <f t="shared" si="7"/>
        <v>1.0768220220269653</v>
      </c>
      <c r="H40" s="27" t="s">
        <v>38</v>
      </c>
      <c r="I40" s="78">
        <v>30.454611920000072</v>
      </c>
    </row>
    <row r="44" spans="1:9" ht="13.5" thickBot="1" x14ac:dyDescent="0.25"/>
    <row r="45" spans="1:9" ht="14.25" thickTop="1" thickBot="1" x14ac:dyDescent="0.25">
      <c r="A45" s="86" t="s">
        <v>30</v>
      </c>
      <c r="B45" s="87" t="s">
        <v>35</v>
      </c>
    </row>
    <row r="46" spans="1:9" ht="14.25" thickTop="1" thickBot="1" x14ac:dyDescent="0.25">
      <c r="A46" s="88" t="s">
        <v>58</v>
      </c>
      <c r="B46" s="28">
        <v>124690001.13</v>
      </c>
      <c r="C46">
        <f>+B46/1000000</f>
        <v>124.69000113</v>
      </c>
    </row>
    <row r="47" spans="1:9" ht="14.25" thickTop="1" thickBot="1" x14ac:dyDescent="0.25">
      <c r="A47" s="88" t="s">
        <v>59</v>
      </c>
      <c r="B47" s="28">
        <v>42371725.259999998</v>
      </c>
      <c r="C47">
        <f t="shared" ref="C47:C50" si="8">+B47/1000000</f>
        <v>42.371725259999998</v>
      </c>
    </row>
    <row r="48" spans="1:9" ht="14.25" thickTop="1" thickBot="1" x14ac:dyDescent="0.25">
      <c r="A48" s="88" t="s">
        <v>60</v>
      </c>
      <c r="B48" s="28">
        <v>65449539.32</v>
      </c>
      <c r="C48">
        <f t="shared" si="8"/>
        <v>65.44953932</v>
      </c>
    </row>
    <row r="49" spans="1:3" ht="14.25" thickTop="1" thickBot="1" x14ac:dyDescent="0.25">
      <c r="A49" s="88" t="s">
        <v>61</v>
      </c>
      <c r="B49" s="28">
        <v>71078074.280000001</v>
      </c>
      <c r="C49">
        <f t="shared" si="8"/>
        <v>71.078074279999996</v>
      </c>
    </row>
    <row r="50" spans="1:3" ht="14.25" thickTop="1" thickBot="1" x14ac:dyDescent="0.25">
      <c r="A50" s="88" t="s">
        <v>62</v>
      </c>
      <c r="B50" s="28">
        <v>32728435.66</v>
      </c>
      <c r="C50">
        <f t="shared" si="8"/>
        <v>32.728435660000002</v>
      </c>
    </row>
    <row r="51" spans="1:3" ht="35.25" thickTop="1" thickBot="1" x14ac:dyDescent="0.25">
      <c r="A51" s="88" t="s">
        <v>24</v>
      </c>
      <c r="B51" s="89" t="s">
        <v>63</v>
      </c>
    </row>
    <row r="52" spans="1:3" ht="13.5" thickTop="1" x14ac:dyDescent="0.2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36"/>
  <sheetViews>
    <sheetView topLeftCell="C10" workbookViewId="0">
      <selection activeCell="O11" sqref="O11"/>
    </sheetView>
  </sheetViews>
  <sheetFormatPr baseColWidth="10" defaultRowHeight="15" x14ac:dyDescent="0.25"/>
  <cols>
    <col min="1" max="1" width="15.5703125" style="29" bestFit="1" customWidth="1"/>
    <col min="2" max="3" width="15.5703125" style="29" customWidth="1"/>
    <col min="4" max="6" width="11.42578125" style="29"/>
    <col min="7" max="7" width="12" style="29" customWidth="1"/>
    <col min="8" max="8" width="14.85546875" style="29" bestFit="1" customWidth="1"/>
    <col min="9" max="9" width="13.85546875" style="29" bestFit="1" customWidth="1"/>
    <col min="10" max="10" width="13.5703125" style="29" bestFit="1" customWidth="1"/>
    <col min="11" max="11" width="14.140625" style="29" customWidth="1"/>
    <col min="12" max="16384" width="11.42578125" style="29"/>
  </cols>
  <sheetData>
    <row r="7" spans="1:15" x14ac:dyDescent="0.25">
      <c r="K7" s="26"/>
      <c r="L7" s="26"/>
    </row>
    <row r="8" spans="1:15" x14ac:dyDescent="0.25">
      <c r="B8" s="30">
        <v>42675</v>
      </c>
      <c r="C8" s="30">
        <v>42705</v>
      </c>
      <c r="D8" s="30">
        <v>42736</v>
      </c>
      <c r="E8" s="30">
        <v>42767</v>
      </c>
      <c r="F8" s="30">
        <v>42795</v>
      </c>
      <c r="G8" s="30">
        <v>42826</v>
      </c>
      <c r="H8" s="30">
        <v>42856</v>
      </c>
      <c r="I8" s="30">
        <v>42887</v>
      </c>
      <c r="J8" s="30">
        <v>42917</v>
      </c>
      <c r="K8" s="30">
        <v>42948</v>
      </c>
      <c r="L8" s="30">
        <v>42979</v>
      </c>
      <c r="M8" s="30">
        <v>43009</v>
      </c>
      <c r="N8" s="30">
        <v>43040</v>
      </c>
      <c r="O8" s="30">
        <v>43070</v>
      </c>
    </row>
    <row r="9" spans="1:15" x14ac:dyDescent="0.25">
      <c r="A9" s="29" t="s">
        <v>39</v>
      </c>
      <c r="B9" s="31">
        <v>311.03878577273701</v>
      </c>
      <c r="C9" s="29">
        <v>325.36</v>
      </c>
      <c r="D9" s="26">
        <v>302.25394277999902</v>
      </c>
      <c r="E9" s="26">
        <v>290.15321355999998</v>
      </c>
      <c r="F9" s="26">
        <v>317.30911283984904</v>
      </c>
      <c r="G9" s="26">
        <v>318.32705897599999</v>
      </c>
      <c r="H9" s="26">
        <v>346.93279548000004</v>
      </c>
      <c r="I9" s="26">
        <v>354.86207051300005</v>
      </c>
      <c r="J9" s="26">
        <v>372.35843649999998</v>
      </c>
      <c r="K9" s="26">
        <v>380.74418388999902</v>
      </c>
      <c r="L9" s="34" t="e">
        <f>+'Mayo 2017'!#REF!</f>
        <v>#REF!</v>
      </c>
      <c r="M9" s="34" t="e">
        <f>+'Mayo 2017'!#REF!</f>
        <v>#REF!</v>
      </c>
      <c r="N9" s="34" t="e">
        <f>+'Mayo 2017'!#REF!</f>
        <v>#REF!</v>
      </c>
      <c r="O9" s="34" t="e">
        <f>+'Mayo 2017'!#REF!</f>
        <v>#REF!</v>
      </c>
    </row>
    <row r="10" spans="1:15" x14ac:dyDescent="0.25">
      <c r="A10" s="29" t="s">
        <v>40</v>
      </c>
      <c r="B10" s="29">
        <v>250.758184</v>
      </c>
      <c r="C10" s="29">
        <v>227.44833399999999</v>
      </c>
      <c r="D10" s="31">
        <v>234.30887999999996</v>
      </c>
      <c r="E10" s="31">
        <v>221.735783</v>
      </c>
      <c r="F10" s="31">
        <v>219.80951400000001</v>
      </c>
      <c r="G10" s="31">
        <v>237.86428799999999</v>
      </c>
      <c r="H10" s="31">
        <v>237.038331</v>
      </c>
      <c r="I10" s="31">
        <v>264.40114399999999</v>
      </c>
      <c r="J10" s="31">
        <v>268.06940699999996</v>
      </c>
      <c r="K10" s="31">
        <v>281.76992999999999</v>
      </c>
      <c r="L10" s="34">
        <v>281.82021500000002</v>
      </c>
      <c r="M10" s="82" t="e">
        <f>+'Mayo 2017'!#REF!</f>
        <v>#REF!</v>
      </c>
      <c r="N10" s="82" t="e">
        <f>+'Mayo 2017'!#REF!</f>
        <v>#REF!</v>
      </c>
      <c r="O10" s="82" t="e">
        <f>+'Mayo 2017'!#REF!</f>
        <v>#REF!</v>
      </c>
    </row>
    <row r="11" spans="1:15" x14ac:dyDescent="0.25">
      <c r="A11" s="29" t="s">
        <v>41</v>
      </c>
      <c r="D11" s="31">
        <v>223.027512</v>
      </c>
      <c r="E11" s="31">
        <v>218.219773</v>
      </c>
      <c r="F11" s="31">
        <v>230.287655</v>
      </c>
      <c r="G11" s="31">
        <v>216.26522199999999</v>
      </c>
      <c r="H11" s="31">
        <v>236.436207</v>
      </c>
      <c r="I11" s="31">
        <v>239.49931980727698</v>
      </c>
      <c r="J11" s="31">
        <v>260.36488300000002</v>
      </c>
      <c r="K11" s="31">
        <v>275.296223</v>
      </c>
      <c r="L11" s="34">
        <v>267.50371000000001</v>
      </c>
      <c r="M11" s="34">
        <v>288.21183400000001</v>
      </c>
      <c r="N11" s="34">
        <v>267.50197199999997</v>
      </c>
      <c r="O11" s="34">
        <v>266.28085900000002</v>
      </c>
    </row>
    <row r="12" spans="1:15" x14ac:dyDescent="0.25">
      <c r="A12" s="29" t="s">
        <v>42</v>
      </c>
      <c r="D12" s="32">
        <f>+D11/D9</f>
        <v>0.73788123307405318</v>
      </c>
      <c r="E12" s="32">
        <f t="shared" ref="E12:M12" si="0">+E11/E9</f>
        <v>0.75208463253802615</v>
      </c>
      <c r="F12" s="32">
        <f t="shared" si="0"/>
        <v>0.72575178487303593</v>
      </c>
      <c r="G12" s="32">
        <f t="shared" si="0"/>
        <v>0.67938058013568092</v>
      </c>
      <c r="H12" s="32">
        <f t="shared" si="0"/>
        <v>0.68150434343596111</v>
      </c>
      <c r="I12" s="32">
        <f t="shared" si="0"/>
        <v>0.6749081959112988</v>
      </c>
      <c r="J12" s="32">
        <f t="shared" si="0"/>
        <v>0.69923186230802648</v>
      </c>
      <c r="K12" s="32">
        <f t="shared" si="0"/>
        <v>0.72304774346739842</v>
      </c>
      <c r="L12" s="32" t="e">
        <f t="shared" si="0"/>
        <v>#REF!</v>
      </c>
      <c r="M12" s="32" t="e">
        <f t="shared" si="0"/>
        <v>#REF!</v>
      </c>
      <c r="N12" s="32" t="e">
        <f t="shared" ref="N12:O12" si="1">+N11/N9</f>
        <v>#REF!</v>
      </c>
      <c r="O12" s="32" t="e">
        <f t="shared" si="1"/>
        <v>#REF!</v>
      </c>
    </row>
    <row r="13" spans="1:15" x14ac:dyDescent="0.25">
      <c r="A13" s="29" t="s">
        <v>43</v>
      </c>
      <c r="E13" s="32"/>
      <c r="F13" s="32">
        <f>+F11/D9</f>
        <v>0.76190124397357828</v>
      </c>
      <c r="G13" s="32">
        <f t="shared" ref="G13:M13" si="2">+G11/E9</f>
        <v>0.74534836042847796</v>
      </c>
      <c r="H13" s="32">
        <f t="shared" si="2"/>
        <v>0.74512895291265435</v>
      </c>
      <c r="I13" s="32">
        <f t="shared" si="2"/>
        <v>0.75236871341601474</v>
      </c>
      <c r="J13" s="32">
        <f t="shared" si="2"/>
        <v>0.75047642192422692</v>
      </c>
      <c r="K13" s="32">
        <f>+K11/I9</f>
        <v>0.77578373648675081</v>
      </c>
      <c r="L13" s="32">
        <f>+L11/J9</f>
        <v>0.71840378457492005</v>
      </c>
      <c r="M13" s="32">
        <f t="shared" si="2"/>
        <v>0.75696976131161975</v>
      </c>
      <c r="N13" s="32" t="e">
        <f>+N11/L9</f>
        <v>#REF!</v>
      </c>
      <c r="O13" s="32" t="e">
        <f>+O11/M9</f>
        <v>#REF!</v>
      </c>
    </row>
    <row r="34" spans="3:5" ht="21" x14ac:dyDescent="0.35">
      <c r="C34" s="33">
        <v>0.2918</v>
      </c>
      <c r="D34" s="33">
        <v>0.23069999999999999</v>
      </c>
      <c r="E34" s="33">
        <v>0.22989999999999999</v>
      </c>
    </row>
    <row r="35" spans="3:5" x14ac:dyDescent="0.25">
      <c r="C35" s="29">
        <v>45.163200000000003</v>
      </c>
      <c r="D35" s="29">
        <v>46.028199999999998</v>
      </c>
      <c r="E35" s="29">
        <v>47.6096</v>
      </c>
    </row>
    <row r="36" spans="3:5" x14ac:dyDescent="0.25">
      <c r="C36" s="31">
        <f>+C35*C34</f>
        <v>13.17862176</v>
      </c>
      <c r="D36" s="31">
        <f t="shared" ref="D36:E36" si="3">+D35*D34</f>
        <v>10.618705739999999</v>
      </c>
      <c r="E36" s="31">
        <f t="shared" si="3"/>
        <v>10.945447039999999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Mayo 2017</vt:lpstr>
      <vt:lpstr>Hoja1</vt:lpstr>
      <vt:lpstr>Energia</vt:lpstr>
      <vt:lpstr>'Mayo 2017'!Área_de_impresión</vt:lpstr>
      <vt:lpstr>'Mayo 2017'!Títulos_a_imprimir</vt:lpstr>
    </vt:vector>
  </TitlesOfParts>
  <Company>Edenorte Dominicana, S. 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Inoel de Jesus Luciano Ulloa</dc:creator>
  <cp:lastModifiedBy>Inoel de Jesus Luciano Ulloa</cp:lastModifiedBy>
  <cp:lastPrinted>2018-01-09T15:35:39Z</cp:lastPrinted>
  <dcterms:created xsi:type="dcterms:W3CDTF">2008-08-04T20:22:32Z</dcterms:created>
  <dcterms:modified xsi:type="dcterms:W3CDTF">2018-02-08T19:35:23Z</dcterms:modified>
</cp:coreProperties>
</file>