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A46FF7AE-E53B-4A07-84FC-9B0E0803F459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EDENORTE!$A$1:$R$90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/>
  <c r="R32" i="1"/>
  <c r="R27" i="1"/>
  <c r="R17" i="1"/>
  <c r="R16" i="1"/>
  <c r="R10" i="1"/>
  <c r="H35" i="1"/>
  <c r="M83" i="1"/>
  <c r="N83" i="1"/>
  <c r="O83" i="1"/>
  <c r="P83" i="1"/>
  <c r="Q83" i="1"/>
  <c r="G35" i="1"/>
  <c r="F35" i="1"/>
  <c r="F25" i="1"/>
  <c r="R71" i="1"/>
  <c r="R72" i="1"/>
  <c r="R73" i="1"/>
  <c r="R70" i="1"/>
  <c r="R63" i="1"/>
  <c r="R61" i="1" s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8" i="1"/>
  <c r="R29" i="1"/>
  <c r="R30" i="1"/>
  <c r="R31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8" i="1"/>
  <c r="R19" i="1"/>
  <c r="R20" i="1"/>
  <c r="R21" i="1"/>
  <c r="R22" i="1"/>
  <c r="R23" i="1"/>
  <c r="R24" i="1"/>
  <c r="R11" i="1"/>
  <c r="R12" i="1"/>
  <c r="R13" i="1"/>
  <c r="R14" i="1"/>
  <c r="F69" i="1"/>
  <c r="G69" i="1"/>
  <c r="H69" i="1"/>
  <c r="I69" i="1"/>
  <c r="J69" i="1"/>
  <c r="K69" i="1"/>
  <c r="L69" i="1"/>
  <c r="M69" i="1"/>
  <c r="N69" i="1"/>
  <c r="O69" i="1"/>
  <c r="P69" i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F51" i="1"/>
  <c r="G51" i="1"/>
  <c r="H51" i="1"/>
  <c r="I51" i="1"/>
  <c r="J51" i="1"/>
  <c r="K51" i="1"/>
  <c r="L51" i="1"/>
  <c r="M51" i="1"/>
  <c r="N51" i="1"/>
  <c r="O51" i="1"/>
  <c r="P51" i="1"/>
  <c r="Q51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I15" i="1"/>
  <c r="J15" i="1"/>
  <c r="M15" i="1"/>
  <c r="N15" i="1"/>
  <c r="O15" i="1"/>
  <c r="P15" i="1"/>
  <c r="Q15" i="1"/>
  <c r="F9" i="1"/>
  <c r="G9" i="1"/>
  <c r="H9" i="1"/>
  <c r="I9" i="1"/>
  <c r="I83" i="1" s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L83" i="1" l="1"/>
  <c r="R15" i="1"/>
  <c r="R9" i="1"/>
  <c r="K83" i="1"/>
  <c r="J83" i="1"/>
  <c r="H83" i="1"/>
  <c r="R35" i="1"/>
  <c r="G83" i="1"/>
  <c r="F83" i="1"/>
  <c r="R69" i="1"/>
  <c r="R25" i="1"/>
  <c r="R51" i="1"/>
  <c r="E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<sst xmlns="http://schemas.openxmlformats.org/spreadsheetml/2006/main" count="98" uniqueCount="98">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</sst>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3" fillId="0" borderId="0" xfId="1" applyFont="1"/>
    <xf numFmtId="164" fontId="3" fillId="3" borderId="0" xfId="0" applyNumberFormat="1" applyFont="1" applyFill="1"/>
    <xf numFmtId="43" fontId="3" fillId="3" borderId="0" xfId="1" applyFont="1" applyFill="1"/>
    <xf numFmtId="164" fontId="3" fillId="0" borderId="0" xfId="0" applyNumberFormat="1" applyFont="1"/>
    <xf numFmtId="43" fontId="3" fillId="3" borderId="0" xfId="0" applyNumberFormat="1" applyFont="1" applyFill="1"/>
    <xf numFmtId="43" fontId="2" fillId="4" borderId="1" xfId="1" applyFont="1" applyFill="1" applyBorder="1" applyAlignment="1">
      <alignment horizontal="center"/>
    </xf>
    <xf numFmtId="43" fontId="6" fillId="0" borderId="0" xfId="1" applyFont="1"/>
    <xf numFmtId="43" fontId="6" fillId="3" borderId="0" xfId="1" applyFont="1" applyFill="1"/>
    <xf numFmtId="43" fontId="10" fillId="2" borderId="7" xfId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4</xdr:col>
      <xdr:colOff>2200275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174625</xdr:colOff>
      <xdr:row>83</xdr:row>
      <xdr:rowOff>178499</xdr:rowOff>
    </xdr:from>
    <xdr:to>
      <xdr:col>17</xdr:col>
      <xdr:colOff>228600</xdr:colOff>
      <xdr:row>87</xdr:row>
      <xdr:rowOff>169395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6247174"/>
          <a:ext cx="1539875" cy="192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view="pageBreakPreview" topLeftCell="C1" zoomScale="60" zoomScaleNormal="100" workbookViewId="0">
      <pane xSplit="1" ySplit="4" topLeftCell="D5" activePane="bottomRight" state="frozen"/>
      <selection activeCell="C1" sqref="C1"/>
      <selection pane="topRight" activeCell="D1" sqref="D1"/>
      <selection pane="bottomLeft" activeCell="C5" sqref="C5"/>
      <selection pane="bottomRight" activeCell="U17" sqref="U17"/>
    </sheetView>
  </sheetViews>
  <sheetFormatPr baseColWidth="10" defaultColWidth="11.42578125" defaultRowHeight="15" x14ac:dyDescent="0.25"/>
  <cols>
    <col min="1" max="2" width="11.42578125" hidden="1" customWidth="1"/>
    <col min="3" max="3" width="65.42578125" customWidth="1"/>
    <col min="4" max="4" width="31.28515625" bestFit="1" customWidth="1"/>
    <col min="5" max="5" width="33.42578125" bestFit="1" customWidth="1"/>
    <col min="6" max="7" width="22.28515625" customWidth="1"/>
    <col min="8" max="8" width="22.28515625" style="30" customWidth="1"/>
    <col min="9" max="9" width="23.7109375" bestFit="1" customWidth="1"/>
    <col min="10" max="10" width="23" bestFit="1" customWidth="1"/>
    <col min="11" max="11" width="24" bestFit="1" customWidth="1"/>
    <col min="12" max="12" width="23" bestFit="1" customWidth="1"/>
    <col min="13" max="16" width="11.42578125" hidden="1" customWidth="1"/>
    <col min="17" max="17" width="14.140625" hidden="1" customWidth="1"/>
    <col min="18" max="18" width="23.7109375" bestFit="1" customWidth="1"/>
  </cols>
  <sheetData>
    <row r="1" spans="3:18" ht="21" customHeight="1" x14ac:dyDescent="0.25">
      <c r="C1" s="47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3:18" ht="15.75" customHeight="1" x14ac:dyDescent="0.25">
      <c r="C2" s="48" t="s">
        <v>83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8" ht="15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8" ht="15.75" customHeight="1" x14ac:dyDescent="0.25">
      <c r="C4" s="48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6" spans="3:18" ht="25.5" customHeight="1" x14ac:dyDescent="0.25">
      <c r="C6" s="49" t="s">
        <v>3</v>
      </c>
      <c r="D6" s="50" t="s">
        <v>4</v>
      </c>
      <c r="E6" s="52" t="s">
        <v>5</v>
      </c>
      <c r="F6" s="44" t="s">
        <v>84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</row>
    <row r="7" spans="3:18" x14ac:dyDescent="0.25">
      <c r="C7" s="49"/>
      <c r="D7" s="51"/>
      <c r="E7" s="53"/>
      <c r="F7" s="28" t="s">
        <v>85</v>
      </c>
      <c r="G7" s="28" t="s">
        <v>86</v>
      </c>
      <c r="H7" s="40" t="s">
        <v>87</v>
      </c>
      <c r="I7" s="28" t="s">
        <v>88</v>
      </c>
      <c r="J7" s="29" t="s">
        <v>89</v>
      </c>
      <c r="K7" s="28" t="s">
        <v>90</v>
      </c>
      <c r="L7" s="28" t="s">
        <v>91</v>
      </c>
      <c r="M7" s="28" t="s">
        <v>92</v>
      </c>
      <c r="N7" s="28" t="s">
        <v>93</v>
      </c>
      <c r="O7" s="29" t="s">
        <v>94</v>
      </c>
      <c r="P7" s="28" t="s">
        <v>95</v>
      </c>
      <c r="Q7" s="28" t="s">
        <v>96</v>
      </c>
      <c r="R7" s="28" t="s">
        <v>97</v>
      </c>
    </row>
    <row r="8" spans="3:18" x14ac:dyDescent="0.25">
      <c r="C8" s="8" t="s">
        <v>6</v>
      </c>
      <c r="D8" s="9"/>
      <c r="E8" s="9"/>
      <c r="L8" s="30"/>
    </row>
    <row r="9" spans="3:18" x14ac:dyDescent="0.25">
      <c r="C9" s="12" t="s">
        <v>7</v>
      </c>
      <c r="D9" s="13">
        <f t="shared" ref="D9:Q9" si="0">SUM(D10:D14)</f>
        <v>2822826720.9738064</v>
      </c>
      <c r="E9" s="13">
        <f t="shared" si="0"/>
        <v>0</v>
      </c>
      <c r="F9" s="38">
        <f t="shared" si="0"/>
        <v>225005540.98000002</v>
      </c>
      <c r="G9" s="38">
        <f t="shared" si="0"/>
        <v>210947974.19999999</v>
      </c>
      <c r="H9" s="35">
        <f t="shared" si="0"/>
        <v>246611897.51999998</v>
      </c>
      <c r="I9" s="35">
        <f t="shared" si="0"/>
        <v>216442086.50999999</v>
      </c>
      <c r="J9" s="35">
        <f t="shared" si="0"/>
        <v>213531221.18000001</v>
      </c>
      <c r="K9" s="35">
        <f t="shared" si="0"/>
        <v>155714708.53</v>
      </c>
      <c r="L9" s="35">
        <f t="shared" si="0"/>
        <v>166815477.22</v>
      </c>
      <c r="M9" s="38">
        <f t="shared" si="0"/>
        <v>0</v>
      </c>
      <c r="N9" s="38">
        <f t="shared" si="0"/>
        <v>0</v>
      </c>
      <c r="O9" s="38">
        <f t="shared" si="0"/>
        <v>0</v>
      </c>
      <c r="P9" s="38">
        <f t="shared" si="0"/>
        <v>0</v>
      </c>
      <c r="Q9" s="38">
        <f t="shared" si="0"/>
        <v>0</v>
      </c>
      <c r="R9" s="38">
        <f>SUM(R10:R14)</f>
        <v>1435068906.1400001</v>
      </c>
    </row>
    <row r="10" spans="3:18" x14ac:dyDescent="0.25">
      <c r="C10" s="14" t="s">
        <v>8</v>
      </c>
      <c r="D10" s="15">
        <v>1928943299.9583623</v>
      </c>
      <c r="E10" s="16"/>
      <c r="F10" s="30">
        <v>148486030.55000001</v>
      </c>
      <c r="G10" s="30">
        <v>155202449.19999999</v>
      </c>
      <c r="H10" s="30">
        <v>158835763.09</v>
      </c>
      <c r="I10" s="30">
        <v>158704046.21000001</v>
      </c>
      <c r="J10" s="30">
        <v>155520514.31999999</v>
      </c>
      <c r="K10" s="30">
        <v>105233088.00000001</v>
      </c>
      <c r="L10" s="30">
        <v>114846836.68999998</v>
      </c>
      <c r="R10" s="33">
        <f>SUM(F10:Q10)</f>
        <v>996828728.06000006</v>
      </c>
    </row>
    <row r="11" spans="3:18" x14ac:dyDescent="0.25">
      <c r="C11" s="14" t="s">
        <v>9</v>
      </c>
      <c r="D11" s="15">
        <v>625616638.31101239</v>
      </c>
      <c r="E11" s="16"/>
      <c r="F11" s="30">
        <v>52530785.530000001</v>
      </c>
      <c r="G11" s="30">
        <v>31925897.399999999</v>
      </c>
      <c r="H11" s="30">
        <v>64239410.039999992</v>
      </c>
      <c r="I11" s="30">
        <v>32328692.460000001</v>
      </c>
      <c r="J11" s="30">
        <v>32328692.460000001</v>
      </c>
      <c r="K11" s="30">
        <v>26851360.199999999</v>
      </c>
      <c r="L11" s="30">
        <v>17503105.199999999</v>
      </c>
      <c r="R11" s="33">
        <f t="shared" ref="R11:R14" si="1">SUM(F11:Q11)</f>
        <v>257707943.28999999</v>
      </c>
    </row>
    <row r="12" spans="3:18" x14ac:dyDescent="0.25">
      <c r="C12" s="14" t="s">
        <v>10</v>
      </c>
      <c r="D12" s="15"/>
      <c r="E12" s="16"/>
      <c r="F12" s="31"/>
      <c r="G12" s="30"/>
      <c r="I12" s="30"/>
      <c r="J12" s="30"/>
      <c r="K12" s="30"/>
      <c r="L12" s="30"/>
      <c r="R12" s="33">
        <f t="shared" si="1"/>
        <v>0</v>
      </c>
    </row>
    <row r="13" spans="3:18" x14ac:dyDescent="0.25">
      <c r="C13" s="14" t="s">
        <v>11</v>
      </c>
      <c r="D13" s="15">
        <v>473938.64</v>
      </c>
      <c r="E13" s="16"/>
      <c r="F13" s="30">
        <v>3832527.29</v>
      </c>
      <c r="G13" s="30">
        <v>3204620.16</v>
      </c>
      <c r="H13" s="30">
        <v>2966912.42</v>
      </c>
      <c r="I13" s="30">
        <v>4621278.4799999995</v>
      </c>
      <c r="J13" s="30">
        <v>4884049.93</v>
      </c>
      <c r="K13" s="30">
        <v>2917714.51</v>
      </c>
      <c r="L13" s="30">
        <v>12717699.930000002</v>
      </c>
      <c r="R13" s="33">
        <f t="shared" si="1"/>
        <v>35144802.719999999</v>
      </c>
    </row>
    <row r="14" spans="3:18" x14ac:dyDescent="0.25">
      <c r="C14" s="14" t="s">
        <v>12</v>
      </c>
      <c r="D14" s="15">
        <v>267792844.06443191</v>
      </c>
      <c r="E14" s="16"/>
      <c r="F14" s="30">
        <v>20156197.609999999</v>
      </c>
      <c r="G14" s="30">
        <v>20615007.440000001</v>
      </c>
      <c r="H14" s="30">
        <v>20569811.969999999</v>
      </c>
      <c r="I14" s="30">
        <v>20788069.359999999</v>
      </c>
      <c r="J14" s="30">
        <v>20797964.470000003</v>
      </c>
      <c r="K14" s="30">
        <v>20712545.82</v>
      </c>
      <c r="L14" s="30">
        <v>21747835.399999999</v>
      </c>
      <c r="R14" s="33">
        <f t="shared" si="1"/>
        <v>145387432.06999999</v>
      </c>
    </row>
    <row r="15" spans="3:18" s="1" customFormat="1" x14ac:dyDescent="0.25">
      <c r="C15" s="12" t="s">
        <v>13</v>
      </c>
      <c r="D15" s="13">
        <f t="shared" ref="D15:Q15" si="2">SUM(D16:D24)</f>
        <v>51529195447</v>
      </c>
      <c r="E15" s="13">
        <f t="shared" si="2"/>
        <v>0</v>
      </c>
      <c r="F15" s="38">
        <f t="shared" si="2"/>
        <v>5275687635.4599991</v>
      </c>
      <c r="G15" s="38">
        <f t="shared" si="2"/>
        <v>4474483089.2699995</v>
      </c>
      <c r="H15" s="41">
        <f t="shared" si="2"/>
        <v>3733678346.1300001</v>
      </c>
      <c r="I15" s="41">
        <f t="shared" si="2"/>
        <v>4227276974.9200001</v>
      </c>
      <c r="J15" s="41">
        <f t="shared" si="2"/>
        <v>4262744146.77</v>
      </c>
      <c r="K15" s="41">
        <f t="shared" si="2"/>
        <v>4594242923.6599998</v>
      </c>
      <c r="L15" s="41">
        <f t="shared" si="2"/>
        <v>5565447331.1899996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38">
        <f>SUM(R16:R24)</f>
        <v>32133560447.399998</v>
      </c>
    </row>
    <row r="16" spans="3:18" s="2" customFormat="1" x14ac:dyDescent="0.25">
      <c r="C16" s="18" t="s">
        <v>14</v>
      </c>
      <c r="D16" s="19">
        <v>47931377940.873016</v>
      </c>
      <c r="E16" s="19"/>
      <c r="F16" s="32">
        <v>4796650016.3000002</v>
      </c>
      <c r="G16" s="32">
        <v>4276376472.3800001</v>
      </c>
      <c r="H16" s="32">
        <v>3472886120.8600001</v>
      </c>
      <c r="I16" s="32">
        <v>4002189113.2499995</v>
      </c>
      <c r="J16" s="32">
        <v>4003009429.8400002</v>
      </c>
      <c r="K16" s="32">
        <v>4297519448.3499994</v>
      </c>
      <c r="L16" s="32">
        <v>5279840442.9899998</v>
      </c>
      <c r="R16" s="34">
        <f>SUM(F16:Q16)</f>
        <v>30128471043.970001</v>
      </c>
    </row>
    <row r="17" spans="3:18" x14ac:dyDescent="0.25">
      <c r="C17" s="14" t="s">
        <v>15</v>
      </c>
      <c r="D17" s="20">
        <v>124652547.96799999</v>
      </c>
      <c r="E17" s="20"/>
      <c r="F17" s="30">
        <v>20992469.190000001</v>
      </c>
      <c r="G17" s="30">
        <v>8933590.3699999992</v>
      </c>
      <c r="H17" s="30">
        <v>4480021.9399999995</v>
      </c>
      <c r="I17" s="30">
        <v>19503490.609999999</v>
      </c>
      <c r="J17" s="30">
        <v>9468166.5</v>
      </c>
      <c r="K17" s="30">
        <v>2715145.6</v>
      </c>
      <c r="L17" s="30">
        <v>7410073.4100000001</v>
      </c>
      <c r="R17" s="34">
        <f>SUM(F17:Q17)</f>
        <v>73502957.620000005</v>
      </c>
    </row>
    <row r="18" spans="3:18" x14ac:dyDescent="0.25">
      <c r="C18" s="14" t="s">
        <v>16</v>
      </c>
      <c r="D18" s="20">
        <v>38875952.315666668</v>
      </c>
      <c r="E18" s="20"/>
      <c r="F18" s="30">
        <v>3440423.6400000006</v>
      </c>
      <c r="G18" s="30">
        <v>4433229.8</v>
      </c>
      <c r="H18" s="30">
        <v>5741884.2199999997</v>
      </c>
      <c r="I18" s="30">
        <v>4070070.1900000004</v>
      </c>
      <c r="J18" s="30">
        <v>5224967.49</v>
      </c>
      <c r="K18" s="30">
        <v>5832199.8499999996</v>
      </c>
      <c r="L18" s="30">
        <v>5660488.4899999993</v>
      </c>
      <c r="R18" s="34">
        <f t="shared" ref="R18:R24" si="3">SUM(F18:Q18)</f>
        <v>34403263.680000007</v>
      </c>
    </row>
    <row r="19" spans="3:18" x14ac:dyDescent="0.25">
      <c r="C19" s="14" t="s">
        <v>17</v>
      </c>
      <c r="D19" s="20">
        <v>877845.29</v>
      </c>
      <c r="E19" s="20"/>
      <c r="F19" s="30">
        <v>400</v>
      </c>
      <c r="G19" s="30">
        <v>797500</v>
      </c>
      <c r="H19" s="30">
        <v>970.68</v>
      </c>
      <c r="I19" s="30">
        <v>150</v>
      </c>
      <c r="J19" s="30">
        <v>0</v>
      </c>
      <c r="K19" s="30">
        <v>14650</v>
      </c>
      <c r="L19" s="30">
        <v>166607.56</v>
      </c>
      <c r="R19" s="34">
        <f t="shared" si="3"/>
        <v>980278.24</v>
      </c>
    </row>
    <row r="20" spans="3:18" s="2" customFormat="1" ht="15.75" customHeight="1" x14ac:dyDescent="0.25">
      <c r="C20" s="18" t="s">
        <v>18</v>
      </c>
      <c r="D20" s="19">
        <v>909154556.39262533</v>
      </c>
      <c r="E20" s="19"/>
      <c r="F20" s="32">
        <v>194261083.69</v>
      </c>
      <c r="G20" s="32">
        <v>11458786.9</v>
      </c>
      <c r="H20" s="32">
        <v>75207165.900000006</v>
      </c>
      <c r="I20" s="32">
        <v>41944964.009999998</v>
      </c>
      <c r="J20" s="32">
        <v>38946819.019999996</v>
      </c>
      <c r="K20" s="32">
        <v>46671692.060000002</v>
      </c>
      <c r="L20" s="32">
        <v>47499994.719999999</v>
      </c>
      <c r="R20" s="34">
        <f t="shared" si="3"/>
        <v>455990506.29999995</v>
      </c>
    </row>
    <row r="21" spans="3:18" s="2" customFormat="1" x14ac:dyDescent="0.25">
      <c r="C21" s="18" t="s">
        <v>19</v>
      </c>
      <c r="D21" s="19">
        <v>21145192.114999998</v>
      </c>
      <c r="E21" s="19"/>
      <c r="F21" s="32"/>
      <c r="G21" s="32"/>
      <c r="H21" s="32"/>
      <c r="I21" s="32">
        <v>0</v>
      </c>
      <c r="J21" s="32">
        <v>0</v>
      </c>
      <c r="K21" s="32">
        <v>791521.19</v>
      </c>
      <c r="L21" s="32">
        <v>10175658.73</v>
      </c>
      <c r="R21" s="34">
        <f t="shared" si="3"/>
        <v>10967179.92</v>
      </c>
    </row>
    <row r="22" spans="3:18" s="2" customFormat="1" x14ac:dyDescent="0.25">
      <c r="C22" s="18" t="s">
        <v>20</v>
      </c>
      <c r="D22" s="19">
        <v>1928221157.7702003</v>
      </c>
      <c r="E22" s="19"/>
      <c r="F22" s="32">
        <v>248584515.90000004</v>
      </c>
      <c r="G22" s="32">
        <v>157593751.75</v>
      </c>
      <c r="H22" s="32">
        <v>164408114.22999999</v>
      </c>
      <c r="I22" s="32">
        <v>140872254.75</v>
      </c>
      <c r="J22" s="32">
        <v>177050214.88</v>
      </c>
      <c r="K22" s="32">
        <v>229133693.08000001</v>
      </c>
      <c r="L22" s="32">
        <v>180729288.62</v>
      </c>
      <c r="R22" s="34">
        <f t="shared" si="3"/>
        <v>1298371833.21</v>
      </c>
    </row>
    <row r="23" spans="3:18" s="2" customFormat="1" x14ac:dyDescent="0.25">
      <c r="C23" s="18" t="s">
        <v>21</v>
      </c>
      <c r="D23" s="19">
        <v>574890254.27548742</v>
      </c>
      <c r="E23" s="19"/>
      <c r="F23" s="32">
        <v>11758726.74</v>
      </c>
      <c r="G23" s="32">
        <v>14889758.07</v>
      </c>
      <c r="H23" s="32">
        <v>10954068.300000001</v>
      </c>
      <c r="I23" s="32">
        <v>18696932.109999996</v>
      </c>
      <c r="J23" s="32">
        <v>29044549.040000003</v>
      </c>
      <c r="K23" s="32">
        <v>11564573.529999999</v>
      </c>
      <c r="L23" s="32">
        <v>33964776.669999994</v>
      </c>
      <c r="R23" s="34">
        <f t="shared" si="3"/>
        <v>130873384.46000001</v>
      </c>
    </row>
    <row r="24" spans="3:18" s="2" customFormat="1" x14ac:dyDescent="0.25">
      <c r="C24" s="18" t="s">
        <v>22</v>
      </c>
      <c r="D24" s="19"/>
      <c r="E24" s="19"/>
      <c r="G24" s="32"/>
      <c r="H24" s="32"/>
      <c r="I24" s="32"/>
      <c r="J24" s="32"/>
      <c r="K24" s="32"/>
      <c r="L24" s="32"/>
      <c r="R24" s="34">
        <f t="shared" si="3"/>
        <v>0</v>
      </c>
    </row>
    <row r="25" spans="3:18" s="4" customFormat="1" x14ac:dyDescent="0.25">
      <c r="C25" s="21" t="s">
        <v>23</v>
      </c>
      <c r="D25" s="22">
        <f t="shared" ref="D25:R25" si="4">SUM(D26:D34)</f>
        <v>264470521.93687046</v>
      </c>
      <c r="E25" s="22">
        <f t="shared" si="4"/>
        <v>0</v>
      </c>
      <c r="F25" s="36">
        <f>SUM(F26:F34)</f>
        <v>27652542.229999997</v>
      </c>
      <c r="G25" s="37">
        <f t="shared" si="4"/>
        <v>25222136.66</v>
      </c>
      <c r="H25" s="42">
        <f t="shared" si="4"/>
        <v>19885089.939999998</v>
      </c>
      <c r="I25" s="42">
        <f t="shared" si="4"/>
        <v>11418001.42</v>
      </c>
      <c r="J25" s="42">
        <f t="shared" si="4"/>
        <v>8234527.1100000003</v>
      </c>
      <c r="K25" s="42">
        <f t="shared" si="4"/>
        <v>9858312.9299999997</v>
      </c>
      <c r="L25" s="42">
        <f t="shared" si="4"/>
        <v>12679121.34</v>
      </c>
      <c r="M25" s="22">
        <f t="shared" si="4"/>
        <v>0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22">
        <f t="shared" si="4"/>
        <v>0</v>
      </c>
      <c r="R25" s="36">
        <f t="shared" si="4"/>
        <v>114949731.62999998</v>
      </c>
    </row>
    <row r="26" spans="3:18" s="2" customFormat="1" x14ac:dyDescent="0.25">
      <c r="C26" s="18" t="s">
        <v>24</v>
      </c>
      <c r="D26" s="15"/>
      <c r="E26" s="15"/>
      <c r="F26" s="32"/>
      <c r="G26" s="32"/>
      <c r="H26" s="32"/>
      <c r="I26" s="32"/>
      <c r="J26" s="32"/>
      <c r="K26" s="32"/>
      <c r="L26" s="32"/>
      <c r="R26" s="34">
        <f>SUM(F26:Q26)</f>
        <v>0</v>
      </c>
    </row>
    <row r="27" spans="3:18" s="2" customFormat="1" x14ac:dyDescent="0.25">
      <c r="C27" s="18" t="s">
        <v>25</v>
      </c>
      <c r="D27" s="15">
        <v>41503326.452820435</v>
      </c>
      <c r="E27" s="15"/>
      <c r="F27" s="32">
        <v>6261552</v>
      </c>
      <c r="G27" s="32">
        <v>115568.7</v>
      </c>
      <c r="H27" s="32">
        <v>10000036.209999999</v>
      </c>
      <c r="I27" s="32">
        <v>0</v>
      </c>
      <c r="J27" s="32">
        <v>0</v>
      </c>
      <c r="K27" s="32">
        <v>0</v>
      </c>
      <c r="L27" s="32">
        <v>3744.97</v>
      </c>
      <c r="R27" s="34">
        <f>SUM(F27:Q27)</f>
        <v>16380901.880000001</v>
      </c>
    </row>
    <row r="28" spans="3:18" s="2" customFormat="1" x14ac:dyDescent="0.25">
      <c r="C28" s="18" t="s">
        <v>26</v>
      </c>
      <c r="D28" s="15">
        <v>2115014.06</v>
      </c>
      <c r="E28" s="15"/>
      <c r="F28" s="32">
        <v>1090504.96</v>
      </c>
      <c r="G28" s="32">
        <v>59266.68</v>
      </c>
      <c r="H28" s="32">
        <v>143643.1</v>
      </c>
      <c r="I28" s="32">
        <v>140463.66</v>
      </c>
      <c r="J28" s="32">
        <v>239314.62</v>
      </c>
      <c r="K28" s="32">
        <v>118643.1</v>
      </c>
      <c r="L28" s="32">
        <v>197701.92</v>
      </c>
      <c r="R28" s="34">
        <f t="shared" ref="R28:R50" si="5">SUM(F28:Q28)</f>
        <v>1989538.04</v>
      </c>
    </row>
    <row r="29" spans="3:18" x14ac:dyDescent="0.25">
      <c r="C29" s="14" t="s">
        <v>27</v>
      </c>
      <c r="D29" s="17">
        <v>6400781.9500000002</v>
      </c>
      <c r="E29" s="17"/>
      <c r="F29" s="30">
        <v>0</v>
      </c>
      <c r="G29" s="30">
        <v>2225958.8199999998</v>
      </c>
      <c r="H29" s="30">
        <v>0</v>
      </c>
      <c r="I29" s="30"/>
      <c r="J29" s="30">
        <v>0</v>
      </c>
      <c r="K29" s="30">
        <v>0</v>
      </c>
      <c r="L29" s="30">
        <v>35164</v>
      </c>
      <c r="R29" s="34">
        <f t="shared" si="5"/>
        <v>2261122.8199999998</v>
      </c>
    </row>
    <row r="30" spans="3:18" x14ac:dyDescent="0.25">
      <c r="C30" s="14" t="s">
        <v>28</v>
      </c>
      <c r="D30" s="17"/>
      <c r="E30" s="17"/>
      <c r="F30" s="30"/>
      <c r="G30" s="30"/>
      <c r="I30" s="30"/>
      <c r="J30" s="30"/>
      <c r="K30" s="30"/>
      <c r="L30" s="30"/>
      <c r="R30" s="34">
        <f t="shared" si="5"/>
        <v>0</v>
      </c>
    </row>
    <row r="31" spans="3:18" x14ac:dyDescent="0.25">
      <c r="C31" s="14" t="s">
        <v>29</v>
      </c>
      <c r="D31" s="17"/>
      <c r="E31" s="17"/>
      <c r="F31" s="30"/>
      <c r="G31" s="30"/>
      <c r="I31" s="30"/>
      <c r="J31" s="30"/>
      <c r="K31" s="30"/>
      <c r="L31" s="30"/>
      <c r="R31" s="34">
        <f t="shared" si="5"/>
        <v>0</v>
      </c>
    </row>
    <row r="32" spans="3:18" x14ac:dyDescent="0.25">
      <c r="C32" s="14" t="s">
        <v>30</v>
      </c>
      <c r="D32" s="17">
        <v>134163551.17000002</v>
      </c>
      <c r="E32" s="17"/>
      <c r="F32" s="30">
        <v>9459236.9000000004</v>
      </c>
      <c r="G32" s="30">
        <v>6713437.8100000005</v>
      </c>
      <c r="H32" s="30">
        <v>9111658.2300000004</v>
      </c>
      <c r="I32" s="30">
        <v>5239683.38</v>
      </c>
      <c r="J32" s="30">
        <v>4481366.9400000004</v>
      </c>
      <c r="K32" s="30">
        <v>7631016.2800000003</v>
      </c>
      <c r="L32" s="30">
        <v>8889429.5399999991</v>
      </c>
      <c r="R32" s="34">
        <f>SUM(F32:Q32)</f>
        <v>51525829.079999998</v>
      </c>
    </row>
    <row r="33" spans="3:18" x14ac:dyDescent="0.25">
      <c r="C33" s="14" t="s">
        <v>31</v>
      </c>
      <c r="D33" s="17"/>
      <c r="E33" s="17"/>
      <c r="F33" s="30"/>
      <c r="G33" s="30"/>
      <c r="I33" s="30"/>
      <c r="J33" s="30"/>
      <c r="K33" s="30"/>
      <c r="L33" s="30"/>
      <c r="R33" s="34">
        <f t="shared" si="5"/>
        <v>0</v>
      </c>
    </row>
    <row r="34" spans="3:18" x14ac:dyDescent="0.25">
      <c r="C34" s="14" t="s">
        <v>32</v>
      </c>
      <c r="D34" s="17">
        <v>80287848.304049999</v>
      </c>
      <c r="E34" s="17"/>
      <c r="F34" s="30">
        <v>10841248.369999999</v>
      </c>
      <c r="G34" s="30">
        <v>16107904.65</v>
      </c>
      <c r="H34" s="30">
        <v>629752.39999999991</v>
      </c>
      <c r="I34" s="30">
        <v>6037854.3799999999</v>
      </c>
      <c r="J34" s="30">
        <v>3513845.55</v>
      </c>
      <c r="K34" s="30">
        <v>2108653.5500000003</v>
      </c>
      <c r="L34" s="30">
        <v>3553080.91</v>
      </c>
      <c r="R34" s="34">
        <f t="shared" si="5"/>
        <v>42792339.809999987</v>
      </c>
    </row>
    <row r="35" spans="3:18" s="1" customFormat="1" x14ac:dyDescent="0.25">
      <c r="C35" s="12" t="s">
        <v>33</v>
      </c>
      <c r="D35" s="13"/>
      <c r="E35" s="13"/>
      <c r="F35" s="35">
        <f>SUM(F36:F43)</f>
        <v>0</v>
      </c>
      <c r="G35" s="35">
        <f>SUM(G36:G43)</f>
        <v>0</v>
      </c>
      <c r="H35" s="35">
        <f>SUM(H36:H43)</f>
        <v>0</v>
      </c>
      <c r="I35" s="35"/>
      <c r="J35" s="35"/>
      <c r="K35" s="35"/>
      <c r="L35" s="35"/>
      <c r="R35" s="39">
        <f t="shared" si="5"/>
        <v>0</v>
      </c>
    </row>
    <row r="36" spans="3:18" x14ac:dyDescent="0.25">
      <c r="C36" s="14" t="s">
        <v>34</v>
      </c>
      <c r="D36" s="20"/>
      <c r="E36" s="20"/>
      <c r="G36" s="30"/>
      <c r="I36" s="30"/>
      <c r="J36" s="30"/>
      <c r="K36" s="30"/>
      <c r="L36" s="30"/>
      <c r="R36" s="34">
        <f t="shared" si="5"/>
        <v>0</v>
      </c>
    </row>
    <row r="37" spans="3:18" x14ac:dyDescent="0.25">
      <c r="C37" s="14" t="s">
        <v>35</v>
      </c>
      <c r="D37" s="20"/>
      <c r="E37" s="20"/>
      <c r="F37" s="30">
        <v>0</v>
      </c>
      <c r="G37" s="30">
        <v>0</v>
      </c>
      <c r="H37" s="30">
        <v>0</v>
      </c>
      <c r="I37" s="30"/>
      <c r="J37" s="30"/>
      <c r="K37" s="30"/>
      <c r="L37" s="30"/>
      <c r="R37" s="34">
        <f t="shared" si="5"/>
        <v>0</v>
      </c>
    </row>
    <row r="38" spans="3:18" x14ac:dyDescent="0.25">
      <c r="C38" s="14" t="s">
        <v>36</v>
      </c>
      <c r="D38" s="20"/>
      <c r="E38" s="20"/>
      <c r="F38" s="30">
        <v>0</v>
      </c>
      <c r="G38" s="30">
        <v>0</v>
      </c>
      <c r="H38" s="30">
        <v>0</v>
      </c>
      <c r="I38" s="30"/>
      <c r="J38" s="30"/>
      <c r="K38" s="30"/>
      <c r="L38" s="30"/>
      <c r="R38" s="34">
        <f t="shared" si="5"/>
        <v>0</v>
      </c>
    </row>
    <row r="39" spans="3:18" x14ac:dyDescent="0.25">
      <c r="C39" s="14" t="s">
        <v>37</v>
      </c>
      <c r="D39" s="20"/>
      <c r="E39" s="20"/>
      <c r="G39" s="30"/>
      <c r="I39" s="30"/>
      <c r="J39" s="30"/>
      <c r="K39" s="30"/>
      <c r="L39" s="30"/>
      <c r="R39" s="34">
        <f t="shared" si="5"/>
        <v>0</v>
      </c>
    </row>
    <row r="40" spans="3:18" x14ac:dyDescent="0.25">
      <c r="C40" s="14" t="s">
        <v>38</v>
      </c>
      <c r="D40" s="20"/>
      <c r="E40" s="20"/>
      <c r="G40" s="30"/>
      <c r="I40" s="30"/>
      <c r="J40" s="30"/>
      <c r="K40" s="30"/>
      <c r="L40" s="30"/>
      <c r="R40" s="34">
        <f t="shared" si="5"/>
        <v>0</v>
      </c>
    </row>
    <row r="41" spans="3:18" x14ac:dyDescent="0.25">
      <c r="C41" s="14" t="s">
        <v>39</v>
      </c>
      <c r="D41" s="20"/>
      <c r="E41" s="20"/>
      <c r="G41" s="30"/>
      <c r="I41" s="30"/>
      <c r="J41" s="30"/>
      <c r="K41" s="30"/>
      <c r="L41" s="30"/>
      <c r="R41" s="34">
        <f t="shared" si="5"/>
        <v>0</v>
      </c>
    </row>
    <row r="42" spans="3:18" x14ac:dyDescent="0.25">
      <c r="C42" s="14" t="s">
        <v>40</v>
      </c>
      <c r="D42" s="20"/>
      <c r="E42" s="20"/>
      <c r="G42" s="30"/>
      <c r="I42" s="30"/>
      <c r="J42" s="30"/>
      <c r="K42" s="30"/>
      <c r="L42" s="30"/>
      <c r="R42" s="34">
        <f t="shared" si="5"/>
        <v>0</v>
      </c>
    </row>
    <row r="43" spans="3:18" x14ac:dyDescent="0.25">
      <c r="C43" s="14" t="s">
        <v>41</v>
      </c>
      <c r="D43" s="20"/>
      <c r="E43" s="20"/>
      <c r="G43" s="30"/>
      <c r="I43" s="30"/>
      <c r="J43" s="30"/>
      <c r="K43" s="30"/>
      <c r="L43" s="30"/>
      <c r="R43" s="34">
        <f t="shared" si="5"/>
        <v>0</v>
      </c>
    </row>
    <row r="44" spans="3:18" x14ac:dyDescent="0.25">
      <c r="C44" s="12" t="s">
        <v>42</v>
      </c>
      <c r="D44" s="13"/>
      <c r="E44" s="13"/>
      <c r="G44" s="30"/>
      <c r="I44" s="30"/>
      <c r="J44" s="30"/>
      <c r="K44" s="30"/>
      <c r="L44" s="30"/>
      <c r="R44" s="34">
        <f t="shared" si="5"/>
        <v>0</v>
      </c>
    </row>
    <row r="45" spans="3:18" x14ac:dyDescent="0.25">
      <c r="C45" s="14" t="s">
        <v>43</v>
      </c>
      <c r="D45" s="20"/>
      <c r="E45" s="20"/>
      <c r="G45" s="30"/>
      <c r="I45" s="30"/>
      <c r="J45" s="30"/>
      <c r="K45" s="30"/>
      <c r="L45" s="30"/>
      <c r="R45" s="34">
        <f t="shared" si="5"/>
        <v>0</v>
      </c>
    </row>
    <row r="46" spans="3:18" x14ac:dyDescent="0.25">
      <c r="C46" s="14" t="s">
        <v>44</v>
      </c>
      <c r="D46" s="20"/>
      <c r="E46" s="20"/>
      <c r="G46" s="30"/>
      <c r="I46" s="30"/>
      <c r="J46" s="30"/>
      <c r="K46" s="30"/>
      <c r="L46" s="30"/>
      <c r="R46" s="34">
        <f t="shared" si="5"/>
        <v>0</v>
      </c>
    </row>
    <row r="47" spans="3:18" x14ac:dyDescent="0.25">
      <c r="C47" s="14" t="s">
        <v>45</v>
      </c>
      <c r="D47" s="20"/>
      <c r="E47" s="20"/>
      <c r="G47" s="30"/>
      <c r="I47" s="30"/>
      <c r="J47" s="30"/>
      <c r="K47" s="30"/>
      <c r="L47" s="30"/>
      <c r="R47" s="34">
        <f t="shared" si="5"/>
        <v>0</v>
      </c>
    </row>
    <row r="48" spans="3:18" x14ac:dyDescent="0.25">
      <c r="C48" s="14" t="s">
        <v>46</v>
      </c>
      <c r="D48" s="20"/>
      <c r="E48" s="20"/>
      <c r="G48" s="30"/>
      <c r="I48" s="30"/>
      <c r="J48" s="30"/>
      <c r="K48" s="30"/>
      <c r="L48" s="30"/>
      <c r="R48" s="34">
        <f t="shared" si="5"/>
        <v>0</v>
      </c>
    </row>
    <row r="49" spans="3:19" x14ac:dyDescent="0.25">
      <c r="C49" s="14" t="s">
        <v>47</v>
      </c>
      <c r="D49" s="20"/>
      <c r="E49" s="20"/>
      <c r="G49" s="30"/>
      <c r="I49" s="30"/>
      <c r="J49" s="30"/>
      <c r="K49" s="30"/>
      <c r="L49" s="30"/>
      <c r="R49" s="34">
        <f t="shared" si="5"/>
        <v>0</v>
      </c>
    </row>
    <row r="50" spans="3:19" x14ac:dyDescent="0.25">
      <c r="C50" s="14" t="s">
        <v>48</v>
      </c>
      <c r="D50" s="20"/>
      <c r="E50" s="20"/>
      <c r="G50" s="30"/>
      <c r="I50" s="30"/>
      <c r="J50" s="30"/>
      <c r="K50" s="30"/>
      <c r="L50" s="30"/>
      <c r="R50" s="34">
        <f t="shared" si="5"/>
        <v>0</v>
      </c>
    </row>
    <row r="51" spans="3:19" x14ac:dyDescent="0.25">
      <c r="C51" s="12" t="s">
        <v>49</v>
      </c>
      <c r="D51" s="13">
        <f t="shared" ref="D51:R51" si="6">SUM(D52:D60)</f>
        <v>190157310.13248849</v>
      </c>
      <c r="E51" s="13">
        <f t="shared" si="6"/>
        <v>0</v>
      </c>
      <c r="F51" s="38">
        <f t="shared" si="6"/>
        <v>45448842.82</v>
      </c>
      <c r="G51" s="35">
        <f t="shared" si="6"/>
        <v>8455298.3500000015</v>
      </c>
      <c r="H51" s="35">
        <f t="shared" si="6"/>
        <v>93165936.5</v>
      </c>
      <c r="I51" s="35">
        <f t="shared" si="6"/>
        <v>3214176.4</v>
      </c>
      <c r="J51" s="35">
        <f t="shared" si="6"/>
        <v>9722079</v>
      </c>
      <c r="K51" s="35">
        <f t="shared" si="6"/>
        <v>0</v>
      </c>
      <c r="L51" s="35">
        <f t="shared" si="6"/>
        <v>5549839.5099999998</v>
      </c>
      <c r="M51" s="38">
        <f t="shared" si="6"/>
        <v>0</v>
      </c>
      <c r="N51" s="38">
        <f t="shared" si="6"/>
        <v>0</v>
      </c>
      <c r="O51" s="38">
        <f t="shared" si="6"/>
        <v>0</v>
      </c>
      <c r="P51" s="38">
        <f t="shared" si="6"/>
        <v>0</v>
      </c>
      <c r="Q51" s="38">
        <f t="shared" si="6"/>
        <v>0</v>
      </c>
      <c r="R51" s="38">
        <f t="shared" si="6"/>
        <v>165556172.57999998</v>
      </c>
    </row>
    <row r="52" spans="3:19" x14ac:dyDescent="0.25">
      <c r="C52" s="14" t="s">
        <v>50</v>
      </c>
      <c r="D52" s="17">
        <v>173847520.18000001</v>
      </c>
      <c r="E52" s="17">
        <v>0</v>
      </c>
      <c r="F52" s="17">
        <v>45377186.229999997</v>
      </c>
      <c r="G52" s="30">
        <v>8427872.6400000006</v>
      </c>
      <c r="H52" s="30">
        <v>91723915.299999997</v>
      </c>
      <c r="I52" s="30">
        <v>3214176.4</v>
      </c>
      <c r="J52" s="30">
        <v>9722079</v>
      </c>
      <c r="K52" s="30">
        <v>0</v>
      </c>
      <c r="L52" s="30">
        <v>5549839.5099999998</v>
      </c>
      <c r="R52" s="33">
        <f>SUM(F52:Q52)</f>
        <v>164015069.07999998</v>
      </c>
    </row>
    <row r="53" spans="3:19" x14ac:dyDescent="0.25">
      <c r="C53" s="14" t="s">
        <v>51</v>
      </c>
      <c r="D53" s="17"/>
      <c r="E53" s="17"/>
      <c r="G53" s="30"/>
      <c r="I53" s="30"/>
      <c r="J53" s="30"/>
      <c r="K53" s="30"/>
      <c r="L53" s="30"/>
      <c r="R53" s="33">
        <f t="shared" ref="R53:R60" si="7">SUM(F53:Q53)</f>
        <v>0</v>
      </c>
    </row>
    <row r="54" spans="3:19" x14ac:dyDescent="0.25">
      <c r="C54" s="14" t="s">
        <v>52</v>
      </c>
      <c r="D54" s="17"/>
      <c r="E54" s="17"/>
      <c r="G54" s="30"/>
      <c r="I54" s="30"/>
      <c r="J54" s="30"/>
      <c r="K54" s="30"/>
      <c r="L54" s="30"/>
      <c r="R54" s="33">
        <f t="shared" si="7"/>
        <v>0</v>
      </c>
    </row>
    <row r="55" spans="3:19" x14ac:dyDescent="0.25">
      <c r="C55" s="14" t="s">
        <v>53</v>
      </c>
      <c r="D55" s="17"/>
      <c r="E55" s="17"/>
      <c r="G55" s="30"/>
      <c r="I55" s="30"/>
      <c r="J55" s="30"/>
      <c r="K55" s="30"/>
      <c r="L55" s="30"/>
      <c r="R55" s="33">
        <f t="shared" si="7"/>
        <v>0</v>
      </c>
    </row>
    <row r="56" spans="3:19" x14ac:dyDescent="0.25">
      <c r="C56" s="14" t="s">
        <v>54</v>
      </c>
      <c r="D56" s="17">
        <v>11809789.952488491</v>
      </c>
      <c r="E56" s="17">
        <v>0</v>
      </c>
      <c r="F56" s="17">
        <v>71656.59</v>
      </c>
      <c r="G56" s="30">
        <v>27425.71</v>
      </c>
      <c r="H56" s="30">
        <v>1442021.2</v>
      </c>
      <c r="I56" s="30"/>
      <c r="J56" s="30"/>
      <c r="K56" s="30"/>
      <c r="L56" s="30"/>
      <c r="R56" s="33">
        <f t="shared" si="7"/>
        <v>1541103.5</v>
      </c>
    </row>
    <row r="57" spans="3:19" x14ac:dyDescent="0.25">
      <c r="C57" s="14" t="s">
        <v>55</v>
      </c>
      <c r="D57" s="17"/>
      <c r="E57" s="17"/>
      <c r="G57" s="30"/>
      <c r="I57" s="30"/>
      <c r="J57" s="30"/>
      <c r="K57" s="30"/>
      <c r="L57" s="30"/>
      <c r="R57" s="33">
        <f t="shared" si="7"/>
        <v>0</v>
      </c>
    </row>
    <row r="58" spans="3:19" x14ac:dyDescent="0.25">
      <c r="C58" s="14" t="s">
        <v>56</v>
      </c>
      <c r="D58" s="17"/>
      <c r="E58" s="17"/>
      <c r="G58" s="30"/>
      <c r="I58" s="30"/>
      <c r="J58" s="30"/>
      <c r="K58" s="30"/>
      <c r="L58" s="30"/>
      <c r="R58" s="33">
        <f t="shared" si="7"/>
        <v>0</v>
      </c>
    </row>
    <row r="59" spans="3:19" x14ac:dyDescent="0.25">
      <c r="C59" s="14" t="s">
        <v>57</v>
      </c>
      <c r="D59" s="17"/>
      <c r="E59" s="17"/>
      <c r="G59" s="30"/>
      <c r="I59" s="30"/>
      <c r="J59" s="30"/>
      <c r="K59" s="30"/>
      <c r="L59" s="30"/>
      <c r="R59" s="33">
        <f t="shared" si="7"/>
        <v>0</v>
      </c>
    </row>
    <row r="60" spans="3:19" x14ac:dyDescent="0.25">
      <c r="C60" s="14" t="s">
        <v>58</v>
      </c>
      <c r="D60" s="20">
        <v>4500000</v>
      </c>
      <c r="E60" s="20"/>
      <c r="G60" s="30"/>
      <c r="I60" s="30"/>
      <c r="J60" s="30"/>
      <c r="K60" s="30"/>
      <c r="L60" s="30"/>
      <c r="R60" s="33">
        <f t="shared" si="7"/>
        <v>0</v>
      </c>
    </row>
    <row r="61" spans="3:19" x14ac:dyDescent="0.25">
      <c r="C61" s="12" t="s">
        <v>59</v>
      </c>
      <c r="D61" s="13">
        <f>SUM(D62:D65)</f>
        <v>7938300000</v>
      </c>
      <c r="E61" s="13">
        <f t="shared" ref="E61:R61" si="8">SUM(E62:E65)</f>
        <v>0</v>
      </c>
      <c r="F61" s="38">
        <f t="shared" si="8"/>
        <v>740092579.26999998</v>
      </c>
      <c r="G61" s="35">
        <f t="shared" si="8"/>
        <v>887458625.93999994</v>
      </c>
      <c r="H61" s="35">
        <f t="shared" si="8"/>
        <v>123116945.06999999</v>
      </c>
      <c r="I61" s="35">
        <f t="shared" si="8"/>
        <v>81627648.769999996</v>
      </c>
      <c r="J61" s="35">
        <f t="shared" si="8"/>
        <v>751546814.42999983</v>
      </c>
      <c r="K61" s="35">
        <f t="shared" si="8"/>
        <v>181514275.70999998</v>
      </c>
      <c r="L61" s="35">
        <f t="shared" si="8"/>
        <v>394258135.15999997</v>
      </c>
      <c r="M61" s="38">
        <f t="shared" si="8"/>
        <v>0</v>
      </c>
      <c r="N61" s="38">
        <f t="shared" si="8"/>
        <v>0</v>
      </c>
      <c r="O61" s="38">
        <f t="shared" si="8"/>
        <v>0</v>
      </c>
      <c r="P61" s="38">
        <f t="shared" si="8"/>
        <v>0</v>
      </c>
      <c r="Q61" s="38">
        <f t="shared" si="8"/>
        <v>0</v>
      </c>
      <c r="R61" s="38">
        <f t="shared" si="8"/>
        <v>3159615024.3499994</v>
      </c>
      <c r="S61" s="13"/>
    </row>
    <row r="62" spans="3:19" x14ac:dyDescent="0.25">
      <c r="C62" s="14" t="s">
        <v>60</v>
      </c>
      <c r="D62" s="17">
        <v>13500000</v>
      </c>
      <c r="E62" s="17"/>
      <c r="G62" s="30"/>
      <c r="I62" s="30"/>
      <c r="J62" s="30"/>
      <c r="K62" s="30"/>
      <c r="L62" s="30"/>
      <c r="R62" s="33">
        <f>SUM(F62:Q62)</f>
        <v>0</v>
      </c>
    </row>
    <row r="63" spans="3:19" x14ac:dyDescent="0.25">
      <c r="C63" s="14" t="s">
        <v>61</v>
      </c>
      <c r="D63" s="17">
        <v>7924800000</v>
      </c>
      <c r="E63" s="17">
        <v>0</v>
      </c>
      <c r="F63" s="17">
        <v>740092579.26999998</v>
      </c>
      <c r="G63" s="30">
        <v>887458625.93999994</v>
      </c>
      <c r="H63" s="30">
        <v>123116945.06999999</v>
      </c>
      <c r="I63" s="30">
        <v>81627648.769999996</v>
      </c>
      <c r="J63" s="30">
        <v>751546814.42999983</v>
      </c>
      <c r="K63" s="30">
        <v>181514275.70999998</v>
      </c>
      <c r="L63" s="30">
        <v>394258135.15999997</v>
      </c>
      <c r="R63" s="33">
        <f t="shared" ref="R63:R68" si="9">SUM(F63:Q63)</f>
        <v>3159615024.3499994</v>
      </c>
    </row>
    <row r="64" spans="3:19" x14ac:dyDescent="0.25">
      <c r="C64" s="14"/>
      <c r="D64" s="17"/>
      <c r="E64" s="17"/>
      <c r="G64" s="30"/>
      <c r="I64" s="30"/>
      <c r="J64" s="30"/>
      <c r="K64" s="30"/>
      <c r="L64" s="30"/>
      <c r="R64" s="33">
        <f t="shared" si="9"/>
        <v>0</v>
      </c>
    </row>
    <row r="65" spans="3:18" x14ac:dyDescent="0.25">
      <c r="C65" s="14"/>
      <c r="D65" s="17"/>
      <c r="E65" s="17"/>
      <c r="G65" s="30"/>
      <c r="I65" s="30"/>
      <c r="J65" s="30"/>
      <c r="K65" s="30"/>
      <c r="L65" s="30"/>
      <c r="R65" s="33">
        <f t="shared" si="9"/>
        <v>0</v>
      </c>
    </row>
    <row r="66" spans="3:18" s="1" customFormat="1" x14ac:dyDescent="0.25">
      <c r="C66" s="12" t="s">
        <v>62</v>
      </c>
      <c r="D66" s="17"/>
      <c r="E66" s="17"/>
      <c r="G66" s="35"/>
      <c r="H66" s="35"/>
      <c r="I66" s="35"/>
      <c r="J66" s="35"/>
      <c r="K66" s="35"/>
      <c r="L66" s="35"/>
      <c r="R66" s="33">
        <f t="shared" si="9"/>
        <v>0</v>
      </c>
    </row>
    <row r="67" spans="3:18" x14ac:dyDescent="0.25">
      <c r="C67" s="14" t="s">
        <v>63</v>
      </c>
      <c r="D67" s="20"/>
      <c r="E67" s="20"/>
      <c r="G67" s="30"/>
      <c r="I67" s="30"/>
      <c r="J67" s="30"/>
      <c r="K67" s="30"/>
      <c r="L67" s="30"/>
      <c r="R67" s="33">
        <f t="shared" si="9"/>
        <v>0</v>
      </c>
    </row>
    <row r="68" spans="3:18" x14ac:dyDescent="0.25">
      <c r="C68" s="14" t="s">
        <v>64</v>
      </c>
      <c r="D68" s="20"/>
      <c r="E68" s="20"/>
      <c r="G68" s="30"/>
      <c r="I68" s="30"/>
      <c r="J68" s="30"/>
      <c r="K68" s="30"/>
      <c r="L68" s="30"/>
      <c r="R68" s="33">
        <f t="shared" si="9"/>
        <v>0</v>
      </c>
    </row>
    <row r="69" spans="3:18" x14ac:dyDescent="0.25">
      <c r="C69" s="12" t="s">
        <v>65</v>
      </c>
      <c r="D69" s="13">
        <f>+D70+D71+D72+D73</f>
        <v>723000000</v>
      </c>
      <c r="E69" s="13">
        <f>+E70+E71+E72+E73</f>
        <v>0</v>
      </c>
      <c r="F69" s="38">
        <f t="shared" ref="F69:R69" si="10">+F70+F71+F72+F73</f>
        <v>1229606699.8299999</v>
      </c>
      <c r="G69" s="35">
        <f t="shared" si="10"/>
        <v>102297317.10000001</v>
      </c>
      <c r="H69" s="35">
        <f t="shared" si="10"/>
        <v>0</v>
      </c>
      <c r="I69" s="35">
        <f t="shared" si="10"/>
        <v>0</v>
      </c>
      <c r="J69" s="35">
        <f t="shared" si="10"/>
        <v>0</v>
      </c>
      <c r="K69" s="35">
        <f t="shared" si="10"/>
        <v>53163391.810000002</v>
      </c>
      <c r="L69" s="35">
        <f t="shared" si="10"/>
        <v>11980323.2402</v>
      </c>
      <c r="M69" s="38">
        <f t="shared" si="10"/>
        <v>0</v>
      </c>
      <c r="N69" s="38">
        <f t="shared" si="10"/>
        <v>0</v>
      </c>
      <c r="O69" s="38">
        <f t="shared" si="10"/>
        <v>0</v>
      </c>
      <c r="P69" s="38">
        <f t="shared" si="10"/>
        <v>0</v>
      </c>
      <c r="Q69" s="38">
        <f t="shared" si="10"/>
        <v>0</v>
      </c>
      <c r="R69" s="38">
        <f t="shared" si="10"/>
        <v>1397047731.9801998</v>
      </c>
    </row>
    <row r="70" spans="3:18" x14ac:dyDescent="0.25">
      <c r="C70" s="14" t="s">
        <v>66</v>
      </c>
      <c r="D70" s="20"/>
      <c r="E70" s="20"/>
      <c r="G70" s="30"/>
      <c r="I70" s="30"/>
      <c r="J70" s="30"/>
      <c r="K70" s="30"/>
      <c r="L70" s="30"/>
      <c r="R70" s="33">
        <f>SUM(F70:Q70)</f>
        <v>0</v>
      </c>
    </row>
    <row r="71" spans="3:18" x14ac:dyDescent="0.25">
      <c r="C71" s="14" t="s">
        <v>67</v>
      </c>
      <c r="D71" s="20"/>
      <c r="E71" s="20"/>
      <c r="G71" s="30"/>
      <c r="I71" s="30"/>
      <c r="J71" s="30"/>
      <c r="K71" s="30"/>
      <c r="L71" s="30"/>
      <c r="R71" s="33">
        <f t="shared" ref="R71:R73" si="11">SUM(F71:Q71)</f>
        <v>0</v>
      </c>
    </row>
    <row r="72" spans="3:18" x14ac:dyDescent="0.25">
      <c r="C72" s="14" t="s">
        <v>68</v>
      </c>
      <c r="D72" s="17">
        <v>723000000</v>
      </c>
      <c r="E72" s="17">
        <v>0</v>
      </c>
      <c r="F72" s="17">
        <v>1229606699.8299999</v>
      </c>
      <c r="G72" s="30">
        <v>102297317.10000001</v>
      </c>
      <c r="H72" s="30">
        <v>0</v>
      </c>
      <c r="I72" s="30"/>
      <c r="J72" s="30"/>
      <c r="K72" s="30">
        <v>53163391.810000002</v>
      </c>
      <c r="L72" s="30">
        <v>11980323.2402</v>
      </c>
      <c r="R72" s="33">
        <f t="shared" si="11"/>
        <v>1397047731.9801998</v>
      </c>
    </row>
    <row r="73" spans="3:18" x14ac:dyDescent="0.25">
      <c r="C73" s="14" t="s">
        <v>69</v>
      </c>
      <c r="D73" s="20"/>
      <c r="E73" s="20"/>
      <c r="G73" s="30"/>
      <c r="I73" s="30"/>
      <c r="J73" s="30"/>
      <c r="K73" s="30"/>
      <c r="L73" s="30"/>
      <c r="R73" s="33">
        <f t="shared" si="11"/>
        <v>0</v>
      </c>
    </row>
    <row r="74" spans="3:18" x14ac:dyDescent="0.25">
      <c r="C74" s="8" t="s">
        <v>70</v>
      </c>
      <c r="D74" s="9"/>
      <c r="E74" s="9"/>
      <c r="G74" s="30"/>
      <c r="I74" s="30"/>
      <c r="J74" s="30"/>
      <c r="K74" s="30"/>
      <c r="L74" s="30"/>
    </row>
    <row r="75" spans="3:18" x14ac:dyDescent="0.25">
      <c r="C75" s="12" t="s">
        <v>71</v>
      </c>
      <c r="D75" s="13"/>
      <c r="E75" s="13"/>
      <c r="G75" s="30"/>
      <c r="I75" s="30"/>
      <c r="J75" s="30"/>
      <c r="K75" s="30"/>
      <c r="L75" s="30"/>
    </row>
    <row r="76" spans="3:18" x14ac:dyDescent="0.25">
      <c r="C76" s="14" t="s">
        <v>72</v>
      </c>
      <c r="D76" s="20"/>
      <c r="E76" s="20"/>
      <c r="G76" s="30"/>
      <c r="I76" s="30"/>
      <c r="J76" s="30"/>
      <c r="K76" s="30"/>
      <c r="L76" s="30"/>
    </row>
    <row r="77" spans="3:18" x14ac:dyDescent="0.25">
      <c r="C77" s="14" t="s">
        <v>73</v>
      </c>
      <c r="D77" s="20"/>
      <c r="E77" s="20"/>
      <c r="G77" s="30"/>
      <c r="I77" s="30"/>
      <c r="J77" s="30"/>
      <c r="K77" s="30"/>
      <c r="L77" s="30"/>
    </row>
    <row r="78" spans="3:18" x14ac:dyDescent="0.25">
      <c r="C78" s="12" t="s">
        <v>74</v>
      </c>
      <c r="D78" s="13"/>
      <c r="E78" s="13"/>
      <c r="G78" s="30"/>
      <c r="I78" s="30"/>
      <c r="J78" s="30"/>
      <c r="K78" s="30"/>
      <c r="L78" s="30"/>
    </row>
    <row r="79" spans="3:18" x14ac:dyDescent="0.25">
      <c r="C79" s="14" t="s">
        <v>75</v>
      </c>
      <c r="D79" s="20"/>
      <c r="E79" s="20"/>
      <c r="G79" s="30"/>
      <c r="I79" s="30"/>
      <c r="J79" s="30"/>
      <c r="K79" s="30"/>
      <c r="L79" s="30"/>
    </row>
    <row r="80" spans="3:18" x14ac:dyDescent="0.25">
      <c r="C80" s="14" t="s">
        <v>76</v>
      </c>
      <c r="D80" s="20"/>
      <c r="E80" s="20"/>
      <c r="G80" s="30"/>
      <c r="I80" s="30"/>
      <c r="J80" s="30"/>
      <c r="K80" s="30"/>
      <c r="L80" s="30"/>
    </row>
    <row r="81" spans="3:18" x14ac:dyDescent="0.25">
      <c r="C81" s="12" t="s">
        <v>77</v>
      </c>
      <c r="D81" s="13"/>
      <c r="E81" s="13"/>
      <c r="G81" s="30"/>
      <c r="I81" s="30"/>
      <c r="J81" s="30"/>
      <c r="K81" s="30"/>
      <c r="L81" s="30"/>
    </row>
    <row r="82" spans="3:18" x14ac:dyDescent="0.25">
      <c r="C82" s="14" t="s">
        <v>78</v>
      </c>
      <c r="D82" s="20"/>
      <c r="E82" s="20"/>
      <c r="G82" s="30"/>
      <c r="I82" s="30"/>
      <c r="J82" s="30"/>
      <c r="K82" s="30"/>
      <c r="L82" s="30"/>
    </row>
    <row r="83" spans="3:18" ht="15.75" thickBot="1" x14ac:dyDescent="0.3">
      <c r="C83" s="23" t="s">
        <v>79</v>
      </c>
      <c r="D83" s="24">
        <f>+D9+D15+D25+D51+D61+D69</f>
        <v>63467950000.043167</v>
      </c>
      <c r="E83" s="24">
        <f>+E9+E15+E25+E51+E61+E69</f>
        <v>0</v>
      </c>
      <c r="F83" s="24">
        <f>+F9+F15+F25+F51+F61+F69+F35</f>
        <v>7543493840.5899982</v>
      </c>
      <c r="G83" s="24">
        <f t="shared" ref="G83:R83" si="12">+G9+G15+G25+G51+G61+G69+G35</f>
        <v>5708864441.5199995</v>
      </c>
      <c r="H83" s="43">
        <f>+H9+H15+H25+H51+H61+H69+H35</f>
        <v>4216458215.1600003</v>
      </c>
      <c r="I83" s="43">
        <f>+I9+I15+I25+I51+I61+I69+I35</f>
        <v>4539978888.0200005</v>
      </c>
      <c r="J83" s="43">
        <f t="shared" si="12"/>
        <v>5245778788.4899998</v>
      </c>
      <c r="K83" s="43">
        <f t="shared" si="12"/>
        <v>4994493612.6400003</v>
      </c>
      <c r="L83" s="43">
        <f t="shared" si="12"/>
        <v>6156730227.6602001</v>
      </c>
      <c r="M83" s="24">
        <f t="shared" si="12"/>
        <v>0</v>
      </c>
      <c r="N83" s="24">
        <f t="shared" si="12"/>
        <v>0</v>
      </c>
      <c r="O83" s="24">
        <f t="shared" si="12"/>
        <v>0</v>
      </c>
      <c r="P83" s="24">
        <f t="shared" si="12"/>
        <v>0</v>
      </c>
      <c r="Q83" s="24">
        <f t="shared" si="12"/>
        <v>0</v>
      </c>
      <c r="R83" s="24">
        <f t="shared" si="12"/>
        <v>38405798014.0802</v>
      </c>
    </row>
    <row r="84" spans="3:18" ht="30.75" thickBot="1" x14ac:dyDescent="0.3">
      <c r="C84" s="25" t="s">
        <v>80</v>
      </c>
      <c r="D84" s="5"/>
      <c r="E84" s="6"/>
    </row>
    <row r="85" spans="3:18" ht="30.75" thickBot="1" x14ac:dyDescent="0.3">
      <c r="C85" s="26" t="s">
        <v>81</v>
      </c>
      <c r="D85" s="3"/>
      <c r="E85" s="3"/>
    </row>
    <row r="86" spans="3:18" ht="75.75" thickBot="1" x14ac:dyDescent="0.3">
      <c r="C86" s="27" t="s">
        <v>82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b5f11917a1c79f19abf6b6fbe6c677f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4b915a44cf8d90635618b85194dad337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01146-1BC3-4B17-9A0D-4C335422D8E8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f28ae66e-9585-4036-8f26-9a1bff1309fe"/>
    <ds:schemaRef ds:uri="dd7a2953-f57a-4d1c-beba-aebd1722eda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0A5B08-5E97-43E8-B272-375EABADE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2024-08-26T15:34:53Z</cp:lastPrinted>
  <dcterms:created xsi:type="dcterms:W3CDTF">2023-02-03T19:03:19Z</dcterms:created>
  <dcterms:modified xsi:type="dcterms:W3CDTF">2024-08-26T15:35:18Z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