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comments1.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comments2.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comments3.xml" ContentType="application/vnd.openxmlformats-officedocument.spreadsheetml.comments+xml"/>
  <Override PartName="/xl/threadedComments/threadedComment2.xml" ContentType="application/vnd.ms-excel.threadedcomments+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comments4.xml" ContentType="application/vnd.openxmlformats-officedocument.spreadsheetml.comments+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comments5.xml" ContentType="application/vnd.openxmlformats-officedocument.spreadsheetml.comments+xml"/>
  <Override PartName="/xl/drawings/drawing12.xml" ContentType="application/vnd.openxmlformats-officedocument.drawing+xml"/>
  <Override PartName="/xl/tables/table11.xml" ContentType="application/vnd.openxmlformats-officedocument.spreadsheetml.table+xml"/>
  <Override PartName="/xl/comments6.xml" ContentType="application/vnd.openxmlformats-officedocument.spreadsheetml.comments+xml"/>
  <Override PartName="/xl/drawings/drawing13.xml" ContentType="application/vnd.openxmlformats-officedocument.drawing+xml"/>
  <Override PartName="/xl/tables/table12.xml" ContentType="application/vnd.openxmlformats-officedocument.spreadsheetml.table+xml"/>
  <Override PartName="/xl/slicers/slicer11.xml" ContentType="application/vnd.ms-excel.slicer+xml"/>
  <Override PartName="/xl/comments7.xml" ContentType="application/vnd.openxmlformats-officedocument.spreadsheetml.comments+xml"/>
  <Override PartName="/xl/drawings/drawing14.xml" ContentType="application/vnd.openxmlformats-officedocument.drawing+xml"/>
  <Override PartName="/xl/tables/table13.xml" ContentType="application/vnd.openxmlformats-officedocument.spreadsheetml.table+xml"/>
  <Override PartName="/xl/slicers/slicer12.xml" ContentType="application/vnd.ms-excel.slicer+xml"/>
  <Override PartName="/xl/comments8.xml" ContentType="application/vnd.openxmlformats-officedocument.spreadsheetml.comments+xml"/>
  <Override PartName="/xl/drawings/drawing15.xml" ContentType="application/vnd.openxmlformats-officedocument.drawing+xml"/>
  <Override PartName="/xl/tables/table14.xml" ContentType="application/vnd.openxmlformats-officedocument.spreadsheetml.table+xml"/>
  <Override PartName="/xl/slicers/slicer13.xml" ContentType="application/vnd.ms-excel.slicer+xml"/>
  <Override PartName="/xl/comments9.xml" ContentType="application/vnd.openxmlformats-officedocument.spreadsheetml.comments+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slicers/slicer14.xml" ContentType="application/vnd.ms-excel.slicer+xml"/>
  <Override PartName="/xl/comments10.xml" ContentType="application/vnd.openxmlformats-officedocument.spreadsheetml.comments+xml"/>
  <Override PartName="/xl/threadedComments/threadedComment3.xml" ContentType="application/vnd.ms-excel.threadedcomments+xml"/>
  <Override PartName="/xl/drawings/drawing18.xml" ContentType="application/vnd.openxmlformats-officedocument.drawing+xml"/>
  <Override PartName="/xl/tables/table17.xml" ContentType="application/vnd.openxmlformats-officedocument.spreadsheetml.table+xml"/>
  <Override PartName="/xl/slicers/slicer15.xml" ContentType="application/vnd.ms-excel.slicer+xml"/>
  <Override PartName="/xl/comments11.xml" ContentType="application/vnd.openxmlformats-officedocument.spreadsheetml.comments+xml"/>
  <Override PartName="/xl/comments12.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C:\Users\SaAzcona\Downloads\"/>
    </mc:Choice>
  </mc:AlternateContent>
  <xr:revisionPtr revIDLastSave="0" documentId="13_ncr:1_{2DA05DBB-472F-45C9-A238-91279CFA57CE}" xr6:coauthVersionLast="47" xr6:coauthVersionMax="47" xr10:uidLastSave="{00000000-0000-0000-0000-000000000000}"/>
  <bookViews>
    <workbookView showHorizontalScroll="0" showVerticalScroll="0" showSheetTabs="0" xWindow="-120" yWindow="-120" windowWidth="20730" windowHeight="11160" tabRatio="767" xr2:uid="{502C7C5F-16EB-464A-B34A-5192A384D2CD}"/>
  </bookViews>
  <sheets>
    <sheet name="INDICE" sheetId="24" r:id="rId1"/>
    <sheet name="POA DD" sheetId="28" r:id="rId2"/>
    <sheet name="POA DC" sheetId="11" r:id="rId3"/>
    <sheet name="POA DRP" sheetId="18" r:id="rId4"/>
    <sheet name="POA DGCA" sheetId="23" r:id="rId5"/>
    <sheet name="POA DPF" sheetId="20" r:id="rId6"/>
    <sheet name="POA DGH" sheetId="22" r:id="rId7"/>
    <sheet name="POA DCE" sheetId="15" r:id="rId8"/>
    <sheet name="POA DCER" sheetId="7" r:id="rId9"/>
    <sheet name="POA DLOG" sheetId="9" r:id="rId10"/>
    <sheet name="POA DSJ" sheetId="14" r:id="rId11"/>
    <sheet name="POA OAI" sheetId="10" r:id="rId12"/>
    <sheet name="POA DTI" sheetId="13" r:id="rId13"/>
    <sheet name="POA DSG" sheetId="17" r:id="rId14"/>
    <sheet name="POA DF" sheetId="19" r:id="rId15"/>
    <sheet name="POA DGS" sheetId="21" r:id="rId16"/>
    <sheet name="POA DPCG" sheetId="26" r:id="rId17"/>
    <sheet name="POA DSF" sheetId="8" r:id="rId18"/>
    <sheet name="Estrategias" sheetId="3" state="hidden" r:id="rId19"/>
    <sheet name="Estrategias 2" sheetId="6" state="hidden" r:id="rId20"/>
    <sheet name="Hoja1" sheetId="5" state="hidden" r:id="rId21"/>
    <sheet name="Leyenda" sheetId="4"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19" hidden="1">'Estrategias 2'!$B$2:$D$37</definedName>
    <definedName name="AVANCE.POA">_xlfn.LAMBDA(_xlpm.meta,_xlpm.resultado,_xlpm.linea_base, _xlfn.LET( _xlpm._mas_es_mas, IFERROR(MIN(_xlpm.resultado/_xlpm.meta, 1),0), _xlpm._menos_es_mas, IFERROR(MIN(_xlpm.meta/_xlpm.resultado,1),0), IF( _xlpm.linea_base = "Más es más", _xlpm._mas_es_mas, _xlpm._menos_es_mas) ))</definedName>
    <definedName name="fechas_objetivos">#REF!</definedName>
    <definedName name="fechas_resultados">#REF!</definedName>
    <definedName name="listaAreaSoporte">[1]!tblAreaSoporte[Área Soporte]</definedName>
    <definedName name="listaEstrategias">[1]!tblEstrategias[Estrategias]</definedName>
    <definedName name="listaLineaBase">[1]!tblLineaBase[Línea Base]</definedName>
    <definedName name="listaObjetivosEstrategicos">[1]!tblObjetivosEstrategicos[Objetivo Estratégico]</definedName>
    <definedName name="listaProcesoCompra">[1]!tblProcesoCompra[Proceso de Compras]</definedName>
    <definedName name="listaRiesgos">[1]!tblRiesgos[Riesgos]</definedName>
    <definedName name="listaTipoActividad">[1]!tblTipoActividad[Tipo de Actividad]</definedName>
    <definedName name="listaUnidadMedidas">[1]!tblUnidadMedidas[Unidad de Medida]</definedName>
    <definedName name="listaValoracion">[1]!tblValoraciones[Valoración]</definedName>
    <definedName name="mes_actual">#REF!</definedName>
    <definedName name="SegmentaciónDeDatos_Gerencia">#N/A</definedName>
    <definedName name="SegmentaciónDeDatos_Gerencia1">#N/A</definedName>
    <definedName name="SegmentaciónDeDatos_Gerencia10">#N/A</definedName>
    <definedName name="SegmentaciónDeDatos_Gerencia11">#N/A</definedName>
    <definedName name="SegmentaciónDeDatos_Gerencia12">#N/A</definedName>
    <definedName name="SegmentaciónDeDatos_Gerencia13">#N/A</definedName>
    <definedName name="SegmentaciónDeDatos_Gerencia14">#N/A</definedName>
    <definedName name="SegmentaciónDeDatos_Gerencia15">#N/A</definedName>
    <definedName name="SegmentaciónDeDatos_Gerencia2">#N/A</definedName>
    <definedName name="SegmentaciónDeDatos_Gerencia3">#N/A</definedName>
    <definedName name="SegmentaciónDeDatos_Gerencia4">#N/A</definedName>
    <definedName name="SegmentaciónDeDatos_Gerencia5">#N/A</definedName>
    <definedName name="SegmentaciónDeDatos_Gerencia6">#N/A</definedName>
    <definedName name="SegmentaciónDeDatos_Gerencia7">#N/A</definedName>
    <definedName name="SegmentaciónDeDatos_Gerencia8">#N/A</definedName>
    <definedName name="SegmentaciónDeDatos_Gerencia9">#N/A</definedName>
  </definedNames>
  <calcPr calcId="191028"/>
  <extLst>
    <ext xmlns:x14="http://schemas.microsoft.com/office/spreadsheetml/2009/9/main" uri="{79F54976-1DA5-4618-B147-4CDE4B953A38}">
      <x14:workbookPr defaultImageDpi="32767"/>
    </ext>
    <ext xmlns:x15="http://schemas.microsoft.com/office/spreadsheetml/2010/11/main" uri="{46BE6895-7355-4a93-B00E-2C351335B9C9}">
      <x15:slicerCaches xmlns:x14="http://schemas.microsoft.com/office/spreadsheetml/2009/9/main">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28" l="1"/>
  <c r="E2" i="28" l="1"/>
  <c r="D2" i="26" l="1"/>
  <c r="D1" i="26"/>
  <c r="E4" i="17"/>
  <c r="E3" i="17"/>
  <c r="E2" i="13" l="1"/>
  <c r="E1" i="13"/>
  <c r="E2" i="18" l="1"/>
  <c r="E1" i="18"/>
  <c r="E2" i="11" l="1"/>
  <c r="E1" i="11"/>
  <c r="E2" i="10" l="1"/>
  <c r="E1" i="10"/>
  <c r="E4" i="8" l="1"/>
  <c r="E3" i="8"/>
  <c r="D6" i="14" l="1"/>
  <c r="D5" i="14"/>
  <c r="E2" i="23" l="1"/>
  <c r="E1" i="23"/>
  <c r="E2" i="9" l="1"/>
  <c r="E1" i="9"/>
  <c r="E4" i="20" l="1"/>
  <c r="E3" i="20"/>
  <c r="E4" i="22" l="1"/>
  <c r="E3" i="22"/>
  <c r="E5" i="19" l="1"/>
  <c r="E4" i="19"/>
  <c r="E5" i="7" l="1"/>
  <c r="E4" i="7"/>
  <c r="E2" i="21" l="1"/>
  <c r="E1" i="21"/>
  <c r="E4" i="15" l="1"/>
  <c r="E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7" authorId="0" shapeId="0" xr:uid="{191E16E7-FCFC-43DC-86A7-ACF3467C31C3}">
      <text>
        <r>
          <rPr>
            <b/>
            <sz val="9"/>
            <color indexed="81"/>
            <rFont val="Tahoma"/>
            <family val="2"/>
          </rPr>
          <t>Saul Azcona:</t>
        </r>
        <r>
          <rPr>
            <sz val="9"/>
            <color indexed="81"/>
            <rFont val="Tahoma"/>
            <family val="2"/>
          </rPr>
          <t xml:space="preserve">
DIR.POA.XXXX.XXX</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Saul Azcona</author>
    <author>tc={C11A89A5-E4D1-442A-AA99-23B52059C4CC}</author>
  </authors>
  <commentList>
    <comment ref="A5" authorId="0" shapeId="0" xr:uid="{E793EFC2-40A2-4FFA-9F86-1F6B94B69E86}">
      <text>
        <r>
          <rPr>
            <b/>
            <sz val="9"/>
            <color indexed="81"/>
            <rFont val="Tahoma"/>
            <family val="2"/>
          </rPr>
          <t>Saul Azcona:</t>
        </r>
        <r>
          <rPr>
            <sz val="9"/>
            <color indexed="81"/>
            <rFont val="Tahoma"/>
            <family val="2"/>
          </rPr>
          <t xml:space="preserve">
DIR.POA.XXXX.XXX</t>
        </r>
      </text>
    </comment>
    <comment ref="F9" authorId="1" shapeId="0" xr:uid="{C11A89A5-E4D1-442A-AA99-23B52059C4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le applio una mejora a la descripcion de esta actividad</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6" authorId="0" shapeId="0" xr:uid="{4AFB9952-7F17-4080-997F-1809BA11A31F}">
      <text>
        <r>
          <rPr>
            <b/>
            <sz val="9"/>
            <color indexed="81"/>
            <rFont val="Tahoma"/>
            <family val="2"/>
          </rPr>
          <t>Saul Azcona:</t>
        </r>
        <r>
          <rPr>
            <sz val="9"/>
            <color indexed="81"/>
            <rFont val="Tahoma"/>
            <family val="2"/>
          </rPr>
          <t xml:space="preserve">
DIR.POA.XXXX.XXX</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tc={B6A59328-31ED-48DB-AA51-5F4348EB79B4}</author>
  </authors>
  <commentList>
    <comment ref="C1" authorId="0" shapeId="0" xr:uid="{B6A59328-31ED-48DB-AA51-5F4348EB79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Autor:
Debemos revisar los riesgos.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tc={14D8E88F-1034-4B93-8F75-26390A3C3E2F}</author>
  </authors>
  <commentList>
    <comment ref="E99" authorId="0" shapeId="0" xr:uid="{14D8E88F-1034-4B93-8F75-26390A3C3E2F}">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definir actividades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Saul Azcona</author>
    <author>tc={DD823194-F04C-41BE-B51F-22AA36F7D8D7}</author>
  </authors>
  <commentList>
    <comment ref="A6" authorId="0" shapeId="0" xr:uid="{E634C5B2-9969-4584-AC5D-930F2C0D3D81}">
      <text>
        <r>
          <rPr>
            <b/>
            <sz val="9"/>
            <color indexed="81"/>
            <rFont val="Tahoma"/>
            <family val="2"/>
          </rPr>
          <t>Saul Azcona:</t>
        </r>
        <r>
          <rPr>
            <sz val="9"/>
            <color indexed="81"/>
            <rFont val="Tahoma"/>
            <family val="2"/>
          </rPr>
          <t xml:space="preserve">
DIR.POA.XXXX.XXX</t>
        </r>
      </text>
    </comment>
    <comment ref="X31" authorId="1" shapeId="0" xr:uid="{DD823194-F04C-41BE-B51F-22AA36F7D8D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con el área si realmente son 2</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7" authorId="0" shapeId="0" xr:uid="{436B3950-022D-45A2-8087-9BDE95E62E89}">
      <text>
        <r>
          <rPr>
            <b/>
            <sz val="9"/>
            <color indexed="81"/>
            <rFont val="Tahoma"/>
            <family val="2"/>
          </rPr>
          <t>Saul Azcona:</t>
        </r>
        <r>
          <rPr>
            <sz val="9"/>
            <color indexed="81"/>
            <rFont val="Tahoma"/>
            <family val="2"/>
          </rPr>
          <t xml:space="preserve">
DIR.POA.XXXX.XXX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8" authorId="0" shapeId="0" xr:uid="{1A3A4BD2-0220-4D9E-A9FD-6EF2D3E43088}">
      <text>
        <r>
          <rPr>
            <b/>
            <sz val="9"/>
            <color indexed="81"/>
            <rFont val="Tahoma"/>
            <family val="2"/>
          </rPr>
          <t>Saul Azcona:</t>
        </r>
        <r>
          <rPr>
            <sz val="9"/>
            <color indexed="81"/>
            <rFont val="Tahoma"/>
            <family val="2"/>
          </rPr>
          <t xml:space="preserve">
DIR.POA.XXXX.XXX</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6" authorId="0" shapeId="0" xr:uid="{14F58CE4-DE6D-4DBB-8BC3-6D26EE6F080E}">
      <text>
        <r>
          <rPr>
            <b/>
            <sz val="9"/>
            <color indexed="81"/>
            <rFont val="Tahoma"/>
            <family val="2"/>
          </rPr>
          <t>Saul Azcona:</t>
        </r>
        <r>
          <rPr>
            <sz val="9"/>
            <color indexed="81"/>
            <rFont val="Tahoma"/>
            <family val="2"/>
          </rPr>
          <t xml:space="preserve">
DIR.POA.XXXX.XXX</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6" authorId="0" shapeId="0" xr:uid="{B5DF24FF-C107-4657-B96C-29A23A3ABA95}">
      <text>
        <r>
          <rPr>
            <b/>
            <sz val="9"/>
            <color indexed="81"/>
            <rFont val="Tahoma"/>
            <family val="2"/>
          </rPr>
          <t>Saul Azcona:</t>
        </r>
        <r>
          <rPr>
            <sz val="9"/>
            <color indexed="81"/>
            <rFont val="Tahoma"/>
            <family val="2"/>
          </rPr>
          <t xml:space="preserve">
DIR.POA.XXXX.XXX</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6" authorId="0" shapeId="0" xr:uid="{12340F66-6ED0-4759-A28C-8443FE9C36B5}">
      <text>
        <r>
          <rPr>
            <b/>
            <sz val="9"/>
            <color indexed="81"/>
            <rFont val="Tahoma"/>
            <family val="2"/>
          </rPr>
          <t>Saul Azcona:</t>
        </r>
        <r>
          <rPr>
            <sz val="9"/>
            <color indexed="81"/>
            <rFont val="Tahoma"/>
            <family val="2"/>
          </rPr>
          <t xml:space="preserve">
DIR.POA.XXXX.XXX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Saul Azcona</author>
  </authors>
  <commentList>
    <comment ref="A7" authorId="0" shapeId="0" xr:uid="{DB43F60A-30DE-4C73-A473-96B2AD522958}">
      <text>
        <r>
          <rPr>
            <b/>
            <sz val="9"/>
            <color indexed="81"/>
            <rFont val="Tahoma"/>
            <family val="2"/>
          </rPr>
          <t>Saul Azcona:</t>
        </r>
        <r>
          <rPr>
            <sz val="9"/>
            <color indexed="81"/>
            <rFont val="Tahoma"/>
            <family val="2"/>
          </rPr>
          <t xml:space="preserve">
DIR.POA.XXXX.XXX</t>
        </r>
      </text>
    </comment>
  </commentList>
</comments>
</file>

<file path=xl/sharedStrings.xml><?xml version="1.0" encoding="utf-8"?>
<sst xmlns="http://schemas.openxmlformats.org/spreadsheetml/2006/main" count="15593" uniqueCount="3833">
  <si>
    <t xml:space="preserve"> PLANES OPERATIVOS ANUAL 2024</t>
  </si>
  <si>
    <t>Resumen 2024.docx</t>
  </si>
  <si>
    <t>►DD - Dirección de Distribución</t>
  </si>
  <si>
    <t>►DSJ - Dirección Servicios Jurídicos</t>
  </si>
  <si>
    <t>►DC - Dirección Comercial</t>
  </si>
  <si>
    <t>►OAI - Oficina Acceso Informacion</t>
  </si>
  <si>
    <t>►DRP - Dirección Reducción de Perdida</t>
  </si>
  <si>
    <t>►DF - Dirección Finanzas</t>
  </si>
  <si>
    <t>►DGCA - Dirección Grandes Clientes Ayuntamiento</t>
  </si>
  <si>
    <t>►DTI - Dirección Tecnología de la información</t>
  </si>
  <si>
    <t>►DPF - Dirección Proyectos Financiados</t>
  </si>
  <si>
    <t>►DGS - Dirección Gestión social</t>
  </si>
  <si>
    <t>►DGH - Dirección Gestión Humana</t>
  </si>
  <si>
    <t>►DAI - Dirección Auditoria Interna</t>
  </si>
  <si>
    <t>►DCE - Dirección Comunicación Estratégica</t>
  </si>
  <si>
    <t>►DSF - Dirección Seguridad Física</t>
  </si>
  <si>
    <t>►DCER - Dirección Compra de Energía Regulación</t>
  </si>
  <si>
    <t>►DPYCG - Dirección Planificación y Control de Gestión</t>
  </si>
  <si>
    <t>►DSG - Dirección Servicios Generales</t>
  </si>
  <si>
    <t>►DLOG - Dirección Logística</t>
  </si>
  <si>
    <t>◄INICIO</t>
  </si>
  <si>
    <t>Metas Planificadas</t>
  </si>
  <si>
    <t>Resultados Obtenidos</t>
  </si>
  <si>
    <t>ID POA</t>
  </si>
  <si>
    <t>Objetivo Estratégico</t>
  </si>
  <si>
    <t>Estrategia</t>
  </si>
  <si>
    <t xml:space="preserve">Proyecto </t>
  </si>
  <si>
    <t>Actividad</t>
  </si>
  <si>
    <t>Descripción</t>
  </si>
  <si>
    <t>Valoración</t>
  </si>
  <si>
    <t>Riesgo que Mitiga</t>
  </si>
  <si>
    <t>Indicador de Desempeño</t>
  </si>
  <si>
    <t>Unidad de Medida</t>
  </si>
  <si>
    <t>Línea Base</t>
  </si>
  <si>
    <t>Tipo de Actividad</t>
  </si>
  <si>
    <t>Medios de Verificación</t>
  </si>
  <si>
    <t>Gerencia</t>
  </si>
  <si>
    <t>Departamento / Unidad</t>
  </si>
  <si>
    <t>Responsable</t>
  </si>
  <si>
    <t>Área Soporte</t>
  </si>
  <si>
    <t>Requiere Proceso de Compras</t>
  </si>
  <si>
    <t xml:space="preserve">Presupuesto </t>
  </si>
  <si>
    <t>Moneda</t>
  </si>
  <si>
    <t>Meta Mes 01</t>
  </si>
  <si>
    <t>Meta Mes 02</t>
  </si>
  <si>
    <t>Meta Mes 03</t>
  </si>
  <si>
    <t>Meta Mes 04</t>
  </si>
  <si>
    <t>Meta Mes 05</t>
  </si>
  <si>
    <t>Meta Mes 06</t>
  </si>
  <si>
    <t>Meta Mes 07</t>
  </si>
  <si>
    <t>Meta Mes 08</t>
  </si>
  <si>
    <t>Meta Mes 09</t>
  </si>
  <si>
    <t>Meta Mes 10</t>
  </si>
  <si>
    <t>Meta Mes 11</t>
  </si>
  <si>
    <t>Meta Mes 12</t>
  </si>
  <si>
    <t>Resultados Mes 01</t>
  </si>
  <si>
    <t>Resultados Mes 02</t>
  </si>
  <si>
    <t>Resultados Mes 03</t>
  </si>
  <si>
    <t>Resultados Mes 04</t>
  </si>
  <si>
    <t>Resultados Mes 05</t>
  </si>
  <si>
    <t>Resultados Mes 06</t>
  </si>
  <si>
    <t>Resultados Mes 07</t>
  </si>
  <si>
    <t>Resultados Mes 08</t>
  </si>
  <si>
    <t>Resultados Mes 09</t>
  </si>
  <si>
    <t>Resultados Mes 10</t>
  </si>
  <si>
    <t>Resultados Mes 11</t>
  </si>
  <si>
    <t>Resultados Mes 12</t>
  </si>
  <si>
    <t>DCER.POA.2024.001</t>
  </si>
  <si>
    <t>Eficientizar las operaciones de la empresa</t>
  </si>
  <si>
    <t>Optimizar la gestión del servicio a grandes clientes</t>
  </si>
  <si>
    <t>Realizar informes para garantizar la correcta aplicación de los Contratos de Venta de Energía a Clientes No Regulados (UNR)</t>
  </si>
  <si>
    <t xml:space="preserve">Verificar que durante el período en cuestión se haya dado cumplimiento a las condiciones comerciales estipuladas en los Contratos de Venta de Energía a Clientes No Regulados (UNR) en un plazo de 15 días. </t>
  </si>
  <si>
    <t>Reducción de los niveles de eficiencia y efectividad operativa</t>
  </si>
  <si>
    <t>Cantidad de Informes de solicitudes respondidas en plazo</t>
  </si>
  <si>
    <t>Cantidad</t>
  </si>
  <si>
    <t>Más es más</t>
  </si>
  <si>
    <t>Acumulada</t>
  </si>
  <si>
    <t>Correos OC y CDEEE Vs nuestro informe</t>
  </si>
  <si>
    <t>Dirreción Compras De Energia Y Regulación</t>
  </si>
  <si>
    <t>Dirección Compra de Energía y Regulación</t>
  </si>
  <si>
    <t>Ramón Martínez</t>
  </si>
  <si>
    <t>Gerencia De Grandes Clientes Y Ayuntamiento</t>
  </si>
  <si>
    <t>No</t>
  </si>
  <si>
    <t>DCER.POA.2024.002</t>
  </si>
  <si>
    <t xml:space="preserve">Garantizar la calidad de la información para análisis y toma de decisiones. </t>
  </si>
  <si>
    <t>Realizar informes trimestral para garantizar la correcta aplicación de los Contratos de Compra de Energía</t>
  </si>
  <si>
    <t xml:space="preserve">Verificar que durante el período en cuestión se haya dado cumplimiento a las condiciones comerciales estipuladas en los Contratos de Compra de Energía firmados con las Empresas Generadoras u otros Agentes del MEM. </t>
  </si>
  <si>
    <t>Informes revisados del OC referente al comportamiento de los agentes</t>
  </si>
  <si>
    <t/>
  </si>
  <si>
    <t>DCER.POA.2024.003</t>
  </si>
  <si>
    <t>Asegurar el cumplimiento del 100% de las prerrogativas contenidas en el marco regulatorio</t>
  </si>
  <si>
    <t>Representación de Edenorte en temas Regulatorios y de Mercado Eléctrico</t>
  </si>
  <si>
    <t>Participar activamente en los diversos escenarios, foros, reuniones, etc. (a nivel nacional e internacional), en los que sea convocada Edenorte, relacionados con temas de carácter Regulatorio o de Mercado Eléctrico, procurando defender los intereses de la empresa.</t>
  </si>
  <si>
    <t xml:space="preserve">% de asistencia a reuniones y capacitaciones </t>
  </si>
  <si>
    <t>Porcentaje</t>
  </si>
  <si>
    <t>Puntual</t>
  </si>
  <si>
    <t>Agendas, convocatorias y minutas de participación</t>
  </si>
  <si>
    <t>DCER.POA.2024.004</t>
  </si>
  <si>
    <t>Remitir oportunamente las informaciones requeridas por los organismos externos (SIE, CNE, CDEEE, CUED)</t>
  </si>
  <si>
    <t>Remitir dentro de los plazos correspondientes las informaciones relativas a disposiciones regulatorias y/o solicitudes de organismos externos (MEM, SIE, CNE).</t>
  </si>
  <si>
    <t>Penalizaciones por incumplimiento y deterioro de la reputación de la empresa frente a sus diferentes grupos de opinión.</t>
  </si>
  <si>
    <t>Porciento de cumplimiento en plazo.</t>
  </si>
  <si>
    <t>Informe mensual, correos con las informaciones solicitadas.</t>
  </si>
  <si>
    <t>Gerencia De Regulacion</t>
  </si>
  <si>
    <t>Gerencia de Regulación</t>
  </si>
  <si>
    <t>Raquel Estrella</t>
  </si>
  <si>
    <t>DCER.POA.2024.005</t>
  </si>
  <si>
    <t>Capacitar en temas del marco regulatorio a las áreas de la Dirección Comercial de la organización</t>
  </si>
  <si>
    <t>Formar al personal operativo de la Empresa en los fundamentos básicos regulatorios que rigen el sector Eléctrico Dominicano. Desarrollar una capacitación por sector cada dos meses y al final una reunión con los directores sumado a conceptos de compra de energía.</t>
  </si>
  <si>
    <t>Cantidad Formaciones impartidas</t>
  </si>
  <si>
    <t>Listados de asistencias, correo y convocatoria, fotos.</t>
  </si>
  <si>
    <t>Gerencia De Capacitacion Y Desarrollo</t>
  </si>
  <si>
    <t>DCER.POA.2024.006</t>
  </si>
  <si>
    <t>Realizar auditorías regulatorias a los procesos clave de la organización</t>
  </si>
  <si>
    <t xml:space="preserve">Auditar los procesos realizados en las áreas operativas de las 117 Oficinas Comerciales de los 5 sectores durante el año y retroalimentar sobre las oportunidades de mejora encontradas a todo el personal comercial referentes a los tópicos regulatorios y la calidad del servicio. </t>
  </si>
  <si>
    <t>Cantidad de auditorías realizadas</t>
  </si>
  <si>
    <t>Planilla de las auditorías.</t>
  </si>
  <si>
    <t>Gerencia De Transportacion</t>
  </si>
  <si>
    <t>DCER.POA.2024.007</t>
  </si>
  <si>
    <t>Realizar análisis crítico de leyes, decretos, resoluciones y normas</t>
  </si>
  <si>
    <t>Garantizar que la creación o modificación de leyes, decretos, resoluciones y normas estén acorde a la Constitución y al ordenamiento regulatorio.</t>
  </si>
  <si>
    <t>Penalizaciones por incumplimiento a las nuevas regulaciones.</t>
  </si>
  <si>
    <t>Cantidad de leyes, decretos, resoluciones y normas analizadas.</t>
  </si>
  <si>
    <t xml:space="preserve">Informe trimestral / Correos </t>
  </si>
  <si>
    <t>DCER.POA.2024.008</t>
  </si>
  <si>
    <t>Realizar verificaciones en  el cumplimiento de la normativa vigente para el sector eléctrico dominicano en los procesos de la Empresa</t>
  </si>
  <si>
    <t>Auditoría trimestral a una muestra del 30% de las decisiones PROTECOM y Recurso Jerárquico. 
Revisar y actualizar los procedimientos y la normas internas de la Empresa a los fines de garantizar su alineación con lo indicado en la Regulación vigente. Adicionalmente, examinar las decisiones y/o fallos emitidas por PROTECOM para verificar que estén ceñidas a la Regulación vigente y fiscalizar las asignaciones Tarifarias dentro de la Empresa.</t>
  </si>
  <si>
    <t>Cantidad de Auditoría realizada</t>
  </si>
  <si>
    <t>Correos Electrónicos</t>
  </si>
  <si>
    <t>Gerencia De Servicios Comerciales Centralizados</t>
  </si>
  <si>
    <t>DCER.POA.2024.009</t>
  </si>
  <si>
    <t>Incrementar la calidad del servicio</t>
  </si>
  <si>
    <t>Asegurar el cumplimiento de los estándares establecidos en las normas de calidad vigentes</t>
  </si>
  <si>
    <t>Dar seguimiento al cumplimiento de la Norma de Calidad de Servicio Comercial (NCSC) mediante informe mensual</t>
  </si>
  <si>
    <t>Verificar el cumplimiento de todos los indicadores (individuales y globales) de la NCSC y emitir los informes y recomendaciones a las áreas operativas correspondientes.</t>
  </si>
  <si>
    <t>Cantidad Informes de la NCSC emitido</t>
  </si>
  <si>
    <t>Informe NCSC</t>
  </si>
  <si>
    <t>DCER.POA.2024.010</t>
  </si>
  <si>
    <t>Garantizar la satisfacción del servicio externo e interno</t>
  </si>
  <si>
    <t>Responder oportunamente las consultas regulatorias remitidas desde lo interno de la organización</t>
  </si>
  <si>
    <t>Dar respuesta a las consultas regulatorias recibidas por la DCER a través del grupo de correo "Consultas Regulatorias" en un plazo máximo de dos días hábiles a partir de la recepción.</t>
  </si>
  <si>
    <t>Porcentaje de consultas atendidas en plazo</t>
  </si>
  <si>
    <t>DCER.POA.2024.011</t>
  </si>
  <si>
    <t>Incrementar y eficientizar el cobro</t>
  </si>
  <si>
    <t>Asegurar la calidad de la facturación</t>
  </si>
  <si>
    <t>Comparar en el sistema Analytica el proceso de facturación de Clientes UNR para verificar que esté correcta</t>
  </si>
  <si>
    <t>Garantizar la calidad del proceso de facturación a los clientes tipo UNR, mediante una correcta aplicación de los contratos de venta de energía, variables y datos comerciales.</t>
  </si>
  <si>
    <t>% Facturas Correctas</t>
  </si>
  <si>
    <t>Correo a la Gerencia Grandes Clientes y Ayuntamientos</t>
  </si>
  <si>
    <t>Gerencia De Compra De Energia</t>
  </si>
  <si>
    <t>Gerencia de Compra de Energía</t>
  </si>
  <si>
    <t>Ramón Corniel</t>
  </si>
  <si>
    <t>DCER.POA.2024.012</t>
  </si>
  <si>
    <t>Remitir las facturas digitales de compra de energía por Contratos a la SIE dentro del plazo</t>
  </si>
  <si>
    <t>Remisión de las facturas digitales de compra de energía por Contratos a la SIE a más tardar el día 10 de cada mes.</t>
  </si>
  <si>
    <t>% Cumplimiento de entrega en plazo</t>
  </si>
  <si>
    <t>con reporte de calidad de facturación UNR.</t>
  </si>
  <si>
    <t>DCER.POA.2024.013</t>
  </si>
  <si>
    <t>Reducir las pérdidas de energía</t>
  </si>
  <si>
    <t>Incrementar la cartera de clientes de manera rentable y sostenible en el tiempo.</t>
  </si>
  <si>
    <t>Responder oportunamente las solicitudes de Oferta de Venta de Energía para clientes UNR solicitadas por la DGCA o la Gerencia General</t>
  </si>
  <si>
    <t>Remición de las Ofertas de Venta de Energía solicitadas en un plazo máximo de 10 días hábiles a partir de la recepción de la solicitud.</t>
  </si>
  <si>
    <t>Reducción de los niveles de generación de flujos de efectivo y deterioro de la imagen de la empresa como proveedor de un servicio de calidad</t>
  </si>
  <si>
    <t>% solicitudes respondidas en plazo</t>
  </si>
  <si>
    <t>Correos electrónicos</t>
  </si>
  <si>
    <t>DSF.POA.2024.001</t>
  </si>
  <si>
    <t>Asegurar la disminución del fraude eléctrico a través del marco regulatorio.</t>
  </si>
  <si>
    <t>Realizar labores de inteligencias para dectectar fraudes, conexiones ilegales y maximizar los recorridos de las redes y subestaciones de todos los sectores.</t>
  </si>
  <si>
    <t>Supervisión de nuestros servicios de Inteligencia en colaboración con el servicio de Inteligencia del Ministerio de Defensa, Policía Nacional y la Dirección Nacional de Inteligencia (D.N.I.)
Servicio de inteligencia diurno y nocturno en las comunidades sensitivas donde existen mayor perdidas de energía.</t>
  </si>
  <si>
    <t>Aumento de pérdidas por hurto de energía.</t>
  </si>
  <si>
    <t>Porciento de resolución de casos</t>
  </si>
  <si>
    <t>Informe</t>
  </si>
  <si>
    <t>Coordinacion de Investigaciones</t>
  </si>
  <si>
    <t xml:space="preserve">Pedro Pablo Rondon Diplan </t>
  </si>
  <si>
    <t>DSF.POA.2024.002</t>
  </si>
  <si>
    <t xml:space="preserve">Garantizar la cobertura y blindaje de las redes. </t>
  </si>
  <si>
    <t>Apoyar a todos los sectores a los operativos diurnos y nocturnos conjuntamente con la Dirección de Reducción de Pérdidas.</t>
  </si>
  <si>
    <t>Apoyo en todos los sectores a los operativos diurnos y nocturnos conjuntamente con la Dirección de Reducción de Pérdidas.</t>
  </si>
  <si>
    <t>% Apoyo de seguridad a operativos</t>
  </si>
  <si>
    <t xml:space="preserve">Coordinador de Operaciones </t>
  </si>
  <si>
    <t>Anthony P. Acevedo Muñoz</t>
  </si>
  <si>
    <t>DSF.POA.2024.003</t>
  </si>
  <si>
    <t>Optimizar los sistemas de control y seguimiento a la gestión.</t>
  </si>
  <si>
    <t>Ejecutar recorridos de seguridad para realizar el levantamiento de la vulnerabilidad de las oficinas comerciales.</t>
  </si>
  <si>
    <t>Levantamiento de la vulnerabilidad de las oficinas comerciales. 
Apoyo militar y vigilancias a todas las gerencias y direcciones en las actividades realizadas.</t>
  </si>
  <si>
    <t>Reducción de ingresos y aumento de fraude por parte de clientes no dispuestos a pagar el monto de su factura eléctrica debido a la nueva tarifa aplicada.</t>
  </si>
  <si>
    <t>Porciento de atención</t>
  </si>
  <si>
    <t>Informes de recorrido y supervisión de seguridad</t>
  </si>
  <si>
    <t>DSF.POA.2024.004</t>
  </si>
  <si>
    <t>Realizar investigaciones para contrarrestar las desviaciones de recursos o mal uso de los mismos, derivadas de  las acciones violatorias de normativas de carácter ético.</t>
  </si>
  <si>
    <t>Realizar entrevistas a los empleados y contratistas cuando es necesario, a fin de recabar las informaciones complementarias de las investigaciones, con la profesionalidad debida.</t>
  </si>
  <si>
    <t>Impacto negativo en el clima y moral laboral, reduciendo la capacidad de respuesta oportuna de la empresa frente a los requerimientos de servicio de los clientes.</t>
  </si>
  <si>
    <t>DSF.POA.2024.005</t>
  </si>
  <si>
    <t xml:space="preserve">Realización de Trabajos y operativos con los departamentos de Inteligencia del  Ministerio de Defensa, la P.N., D.N.I. y la Procuraduría General Adjunta para el Sistema Eléctrico (PGASE), para evitar fraude eléctrico. </t>
  </si>
  <si>
    <t>Coordinar con las diferentes autoridades apoyo en caso de fraude eléctrico para agilizar el proceso legal.</t>
  </si>
  <si>
    <t>Porciento apoyo de seguridad</t>
  </si>
  <si>
    <t>DSF.POA.2024.006</t>
  </si>
  <si>
    <t xml:space="preserve">Gestionar la instalación de la 5ta etapa de las cámaras de seguridad y video vigilancia en las instalaciones de Edenorte. </t>
  </si>
  <si>
    <t>La instalación de las cámaras permitirá tener control en tiempo real de cualquier eventualidad en nuestra instalaciones.</t>
  </si>
  <si>
    <t>Porciento de porcentaje de avance de proyecto</t>
  </si>
  <si>
    <t>Sí</t>
  </si>
  <si>
    <t>DSF.POA.2024.007</t>
  </si>
  <si>
    <t>Apoyar en materia de seguridad a las Gerencias de Gestión Social y Comunicación Estratégica en las reuniones de mediación para resolver conflictos.</t>
  </si>
  <si>
    <t>Apoyo militar en las reuniones con juntas de vecinos y grupo populares.</t>
  </si>
  <si>
    <t>Revueltas sociales debido al fortalecimiento de los grupos comunitarios.</t>
  </si>
  <si>
    <t>% apoyo de seguridad</t>
  </si>
  <si>
    <t xml:space="preserve">Coodinador de Asuntos Internos </t>
  </si>
  <si>
    <t>Huascar De La Rosa</t>
  </si>
  <si>
    <t>DSF.POA.2024.008</t>
  </si>
  <si>
    <t>Optimizar el sistema de gestión del talento humano</t>
  </si>
  <si>
    <t xml:space="preserve">Garantizar la integridad física de los colaboradores.  </t>
  </si>
  <si>
    <t>Interactuar Comunidades Sensitivas</t>
  </si>
  <si>
    <t>Apoyo Militar del Cor. De Gestión Social de esta Dirección de Seguridad</t>
  </si>
  <si>
    <t xml:space="preserve">Imagenes e Informe </t>
  </si>
  <si>
    <t>DLOG.POA.2024.001</t>
  </si>
  <si>
    <t>Realizar toma física periódica de inventario en los almacenes.</t>
  </si>
  <si>
    <t>Conteos regulares de confirmación de existencias en almacén, esta busca reducir las diferencias entre las existencias físicas y el sistema.</t>
  </si>
  <si>
    <t>Reducción de los niveles de eficiencia y efectividad operativa.</t>
  </si>
  <si>
    <t>Cantidad de muestra mensual inventariada</t>
  </si>
  <si>
    <t>Correo electrónico con el inventario realizado y sus hallazgos</t>
  </si>
  <si>
    <t>Gerencia De Almacen</t>
  </si>
  <si>
    <t>Gerencia de Almacén</t>
  </si>
  <si>
    <t>Gerente de Almacén</t>
  </si>
  <si>
    <t>DLOG.POA.2024.002</t>
  </si>
  <si>
    <t xml:space="preserve">Mejorar la capacidad de respuesta de los procesos claves por medio de herramientas y metodologías que garanticen su eficiencia y efectividad. </t>
  </si>
  <si>
    <t>Medir tiempo de despacho de las áreas que participan en el programa de tiempo de espera cero.</t>
  </si>
  <si>
    <t>Ejecución de despachos en tiempo menor a una hora.</t>
  </si>
  <si>
    <t>Tiempo promedio de los despachos realizados en el mes</t>
  </si>
  <si>
    <t>Menos es más</t>
  </si>
  <si>
    <t>Relación con los despachos realizados y su tiempo de ejecución</t>
  </si>
  <si>
    <t>DLOG.POA.2024.003</t>
  </si>
  <si>
    <t>Realizar y remitir relación de materiales de baja rotación anual.</t>
  </si>
  <si>
    <t>Notificar a las áreas los materiales  obsoletos para que gestionen su utilización o descarte.</t>
  </si>
  <si>
    <t>Falta de alineación e integración de las áreas funcionales y procesos de la empresa, incrementándose con esto los costos operativos y disminuyéndose la velocidad de respuesta.</t>
  </si>
  <si>
    <t>Cantidad de reporte</t>
  </si>
  <si>
    <t>Relación anual con los materiales de baja rotación</t>
  </si>
  <si>
    <t>DLOG.POA.2024.004</t>
  </si>
  <si>
    <t>Generar reporte mensual de materiales de baja rotación despachados.</t>
  </si>
  <si>
    <t>Llevar un control de los materiales de baja rotación despachados durante el mes</t>
  </si>
  <si>
    <t>Relación mensual con los materiales de baja rotación despachados</t>
  </si>
  <si>
    <t>DLOG.POA.2024.005</t>
  </si>
  <si>
    <t>Realizar y remitir relación de materiales obsoletos Anual.</t>
  </si>
  <si>
    <t>Relación anual con los materiales obsoletos</t>
  </si>
  <si>
    <t>DLOG.POA.2024.006</t>
  </si>
  <si>
    <t>Generar reporte mensual de materiales obsoletos despachados.</t>
  </si>
  <si>
    <t>Llevar un control de los materiales obsoletos despachados durante el mes</t>
  </si>
  <si>
    <t>Relación mensual con los materiales obsoletos</t>
  </si>
  <si>
    <t>DLOG.POA.2024.007</t>
  </si>
  <si>
    <t>Gestionar la venta de chatarra localizada en los almacenes</t>
  </si>
  <si>
    <t>Notificar mensualmente el estado del proceso de venta de chatarra y las acciones ejecutadas para esta.</t>
  </si>
  <si>
    <t xml:space="preserve">Penalizaciones por incumlomiento y deteriorio de la reputación de la empresa frente a sus diferentes grupos de opinión </t>
  </si>
  <si>
    <t>Cantidad de reporte generado</t>
  </si>
  <si>
    <t>Correos notificación con detalle del proceso realizado durante el mes (si se ejecutó venta incluir reporte)</t>
  </si>
  <si>
    <t>DLOG.POA.2024.008</t>
  </si>
  <si>
    <t xml:space="preserve">Asegurar el abastecimiento oportuno y de calidad de materiales y servicios. </t>
  </si>
  <si>
    <t>Recuperar materiales del terreno para su reutilización</t>
  </si>
  <si>
    <t>Llevar un control de la cantidad y montos de los materiales recuperados que se registran en almacén.</t>
  </si>
  <si>
    <t>Monto Recuperado</t>
  </si>
  <si>
    <t>Reporte mensual con materiales recuperados</t>
  </si>
  <si>
    <t>DLOG.POA.2024.009</t>
  </si>
  <si>
    <t>Generar reporte mensual de materiales recibidos vs rechazados por suplidor</t>
  </si>
  <si>
    <t>Llevar un control de la cantidad de materiales que se reciben por suplidor y son rechazados.</t>
  </si>
  <si>
    <t>Reporte mensual con la cantidad de materiales recibidos y rechazados por suplidor</t>
  </si>
  <si>
    <t>DLOG.POA.2024.010</t>
  </si>
  <si>
    <t>Remitir Informe de stock de materiales a Planificación</t>
  </si>
  <si>
    <t>Enviar el stock en almacén quincenalmente a Planificación para la gestión de seguimiento a las entregas de materiales eléctricos</t>
  </si>
  <si>
    <t>Reporte quincenal del stock en SAP</t>
  </si>
  <si>
    <t>DLOG.POA.2024.011</t>
  </si>
  <si>
    <t>Publicar el Plan Anual de Compras 2024</t>
  </si>
  <si>
    <t>Verificar y gestionar con las áreas involucradas cualquier información que haga falta para luego ajustarlo al formato establecido previa publicación del mismo</t>
  </si>
  <si>
    <t>Publicación Ejecutada</t>
  </si>
  <si>
    <t>Correo electrónico de publicación</t>
  </si>
  <si>
    <t>Gerencia De Compras</t>
  </si>
  <si>
    <t>Gerencia de Compras</t>
  </si>
  <si>
    <t>Gerente de Compras / Coordinador de Compras</t>
  </si>
  <si>
    <t>GERENCIA DE PLANIFICACION Y PRESUPUESTO</t>
  </si>
  <si>
    <t>DLOG.POA.2024.012</t>
  </si>
  <si>
    <t>Notificar rechazos de materiales a suplidores dentro del plazo estipulado (2 días laborables)</t>
  </si>
  <si>
    <t>Indicar al suplidor  rechazos, gestionar retiro de la mercancía y reposición de la misma. Solo Aplica Siempre que se presenten rechazos.</t>
  </si>
  <si>
    <t>Porcentaje de rechazos notificados</t>
  </si>
  <si>
    <t>Correos de Notificación al Suplidor</t>
  </si>
  <si>
    <t>Coordinador de Compras / Encargados de Compra</t>
  </si>
  <si>
    <t>GERENCIA DE ALMACEN</t>
  </si>
  <si>
    <t>DLOG.POA.2024.013</t>
  </si>
  <si>
    <t>Entregar facturas a contabilidad dentro del mes en curso de la fecha de facturación</t>
  </si>
  <si>
    <t>Recibir facturas, documentarlas, gestionar entradas de pedidos en el sistema y entregar a Contabilidad a más tardar el día 25 de cada mes</t>
  </si>
  <si>
    <t>Porcentaje de facturas entregadas</t>
  </si>
  <si>
    <t>Relación en Excel, scanners de las facturas</t>
  </si>
  <si>
    <t>Analistas de Compra</t>
  </si>
  <si>
    <t>DLOG.POA.2024.014</t>
  </si>
  <si>
    <t>Gestionar con los suplidores las entregas de los materiales adjudicados</t>
  </si>
  <si>
    <t>Notificaciones mensuales por suplidor sobre  las entregas de materiales adjudicados pendientes</t>
  </si>
  <si>
    <t>Porcentaje de gestionados</t>
  </si>
  <si>
    <t>Correos a suplidores</t>
  </si>
  <si>
    <t>DLOG.POA.2024.015</t>
  </si>
  <si>
    <t>Realizar Carga información en el Portal de Transparencia</t>
  </si>
  <si>
    <t>Cargar las diferentes listas de compras y contrataciones realizadas y aprobadas el día 8 de cada mes en el Portal de Transparencia.</t>
  </si>
  <si>
    <t>Porcentaje de listas cargadas</t>
  </si>
  <si>
    <t>Correo de publicación en el Portal con listas de compras</t>
  </si>
  <si>
    <t>DLOG.POA.2024.016</t>
  </si>
  <si>
    <t>Ejecutar  Compras Directas</t>
  </si>
  <si>
    <t>Análisis de la información y ejecución del procedimiento de compras</t>
  </si>
  <si>
    <t>Retrasos en el abastecimiento de materiales por recudecimiento y burocratización de la ley de compras</t>
  </si>
  <si>
    <t>Cantidad de Compras Ejecutadas</t>
  </si>
  <si>
    <t>Orden de Compra</t>
  </si>
  <si>
    <t>Coordinador de Compras / Encargados de Compra / Analistas de Compra</t>
  </si>
  <si>
    <t>DLOG.POA.2024.017</t>
  </si>
  <si>
    <t>Publicar Compras Menores</t>
  </si>
  <si>
    <t>Cantidad de publicaciones realizadas</t>
  </si>
  <si>
    <t>Invitación o Convocatoria</t>
  </si>
  <si>
    <t>GERENCIA DE CONTRATOS, REGULACION Y OPINION</t>
  </si>
  <si>
    <t>DLOG.POA.2024.018</t>
  </si>
  <si>
    <t>Adjudicar Compras Menores</t>
  </si>
  <si>
    <t>Cantidad de adjudicaciones realizadas</t>
  </si>
  <si>
    <t>Actos Administrativos</t>
  </si>
  <si>
    <t>DLOG.POA.2024.019</t>
  </si>
  <si>
    <t>Publicar Comparaciones de Precios</t>
  </si>
  <si>
    <t>DLOG.POA.2024.020</t>
  </si>
  <si>
    <t>Adjudicar Comparaciones de Precios</t>
  </si>
  <si>
    <t>DLOG.POA.2024.021</t>
  </si>
  <si>
    <t>Ejecutar compras de excepción a proveedores Únicos</t>
  </si>
  <si>
    <t>Carta adjudicación u orden de compra</t>
  </si>
  <si>
    <t>DLOG.POA.2024.022</t>
  </si>
  <si>
    <t>Publicar Licitaciones Públicas Nacionales</t>
  </si>
  <si>
    <t>DLOG.POA.2024.023</t>
  </si>
  <si>
    <t>Adjudicar Licitaciones Públicas Nacionales</t>
  </si>
  <si>
    <t>DLOG.POA.2024.024</t>
  </si>
  <si>
    <t>Enviar pliego de condiciones a la Gerencia de Contratos</t>
  </si>
  <si>
    <t>Enviar el pliego de condiciones a la Gerencia de Contratos para obtener su aprobación y validación antes de publicarlo, para asegurar que el documento cumple con las normas vigentes y los criterios de calidad establecidos. Así se evitan posibles inconvenientes, reclamos o impugnaciones durante el proceso de contratación pública.</t>
  </si>
  <si>
    <t>Cantidad de pliegos enviados</t>
  </si>
  <si>
    <t>Correo con pliego</t>
  </si>
  <si>
    <t>DLOG.POA.2024.025</t>
  </si>
  <si>
    <t>Atender los procesos no planificados ( SI APLICA)</t>
  </si>
  <si>
    <t>Porcentaje de procesos no planificados que fueron atendidos (asignados a un analista)</t>
  </si>
  <si>
    <t>Correo de asignación del proceso</t>
  </si>
  <si>
    <t>DLOG.POA.2024.026</t>
  </si>
  <si>
    <t xml:space="preserve">Garantizar la satisfacción del servicio externo e interno. </t>
  </si>
  <si>
    <t>Notificar mensualmente los estatus de procesos de compras</t>
  </si>
  <si>
    <t>Mantener informadas a las áreas solicitantes del estatus de los procesos de compras en curso y de los adjudicados las entregas pendientes</t>
  </si>
  <si>
    <t>Cantidad de informes emitidos</t>
  </si>
  <si>
    <t>Correo electrónico con reporte de procesos</t>
  </si>
  <si>
    <t>Coordinador de Compras</t>
  </si>
  <si>
    <t>DLOG.POA.2024.027</t>
  </si>
  <si>
    <t>Retroalimentar semanalmente a las áreas solicitantes sobre el estatus de los procesos</t>
  </si>
  <si>
    <t>Mantener informadas a las áreas solicitantes del estatus de los procesos de compras</t>
  </si>
  <si>
    <t>Porcentaje de áreas solicitantes retroalimentadas.</t>
  </si>
  <si>
    <t>DLOG.POA.2024.028</t>
  </si>
  <si>
    <t>Elaborar las Solicitudes de Pedido dentro del plazo establecido (2 días laborables)</t>
  </si>
  <si>
    <t>Luego de recibida la planilla de Distribución debidamente completada por el área requirente, se dispone de 2 días laborables para realizar la SOLPED</t>
  </si>
  <si>
    <t>Porcentaje de SOLPED realizadas dentro del plazo establecido</t>
  </si>
  <si>
    <t>Reporte de sistema de planillas SADI vs reporte SAP</t>
  </si>
  <si>
    <t>DLOG.POA.2024.029</t>
  </si>
  <si>
    <t>Dar seguimiento a la Adminstración de los Contratos en el SISCOMPRAS</t>
  </si>
  <si>
    <t>Dar seguimiento a los procesos de compras adjudicados, cargar plan de entrega y enviar contrato al suplidor.</t>
  </si>
  <si>
    <t>Suma de puntuación indicadores SISCOMPRAS Contratos actualizados y Planes de entrega cargados</t>
  </si>
  <si>
    <t>SISCOMPRAS</t>
  </si>
  <si>
    <t>Analistas de Compra / Cordinador de Compras</t>
  </si>
  <si>
    <t>DLOG.POA.2024.030</t>
  </si>
  <si>
    <t>Realizar los mantenimientos preventivos</t>
  </si>
  <si>
    <t>Dar el mantenimiento preventivo a las unidades propias dentro del mes de su vencimiento</t>
  </si>
  <si>
    <t>Porcentaje de mantenimientos realizados</t>
  </si>
  <si>
    <t>Planilla control mantenimientos preventivos y hojas de trabajo</t>
  </si>
  <si>
    <t>Mantenimiento</t>
  </si>
  <si>
    <t>Encargado de Mantenimiento</t>
  </si>
  <si>
    <t>DLOG.POA.2024.031</t>
  </si>
  <si>
    <t>Realizar inventario de los vehículos propios con averías</t>
  </si>
  <si>
    <t>Reporte con la cantidad unidades que entran al taller mensualmente.</t>
  </si>
  <si>
    <t xml:space="preserve">Relación de Excel con listado de vehículos </t>
  </si>
  <si>
    <t>DLOG.POA.2024.032</t>
  </si>
  <si>
    <t>Reparar los vehículos con averías menores en un tiempo máximo de 10 días laborables.</t>
  </si>
  <si>
    <t>Garantizar la reparación de los vehículos con averías menores antes de 10 días laborables.</t>
  </si>
  <si>
    <t>Tiempo máximo que tardó la reparación de vehículo</t>
  </si>
  <si>
    <t>Relación de Excel con tiempo de vehículos en taller</t>
  </si>
  <si>
    <t>DLOG.POA.2024.033</t>
  </si>
  <si>
    <t>Ofrecer servicio de transporte a las gerencias que no poseen vehículos asignado.</t>
  </si>
  <si>
    <t xml:space="preserve">Tener una cantidad de vehículos disponibles para proveer el servicio de transporte a las áreas que no tengan vehículos asignados y soliciten con 48 o 24 horas de antelación. </t>
  </si>
  <si>
    <t>Porcentaje de servicios brindados en base a la cantidad solicitada</t>
  </si>
  <si>
    <t>Reporte en Excel con los servicios solicitados</t>
  </si>
  <si>
    <t>Flotilla</t>
  </si>
  <si>
    <t>Encargado Flotilla / Enc. Sector</t>
  </si>
  <si>
    <t>DLOG.POA.2024.034</t>
  </si>
  <si>
    <t>Llevar un registro mensual de las condiciones en que se reciben los vehículos prestados al personal.</t>
  </si>
  <si>
    <t>Control de las condiciones de entrega y recepción de los vehículos suministrados al personal para su operativa</t>
  </si>
  <si>
    <t>Reporte en Excel</t>
  </si>
  <si>
    <t>DLOG.POA.2024.035</t>
  </si>
  <si>
    <t>Mejorar la imagen corporativa y la comunicación</t>
  </si>
  <si>
    <t xml:space="preserve">Asegurar la difusión oportuna de las informaciones. </t>
  </si>
  <si>
    <t>Concientización sobre el  uso correcto de las unidades Vehiculares de  Edenorte</t>
  </si>
  <si>
    <t>Enviar mensajes de concientización sobre seguridad vial y buen uso de vehículos</t>
  </si>
  <si>
    <t>Cantidad de correos publicados.</t>
  </si>
  <si>
    <t>Correos con los comunicados</t>
  </si>
  <si>
    <t>Gerencia de Transportación</t>
  </si>
  <si>
    <t>Encargado Transportación</t>
  </si>
  <si>
    <t>DLOG.POA.2024.036</t>
  </si>
  <si>
    <t>Ejecutar sistema automatizado como prueba piloto para mantenimientos  en el sector Santiago.</t>
  </si>
  <si>
    <t>Realizar prueba piloto con los usuarios de vehículos en el sector Santiago. Educar a los usuarios hasta que se todas las solicitudes se reciban mediante el sistema OTRS</t>
  </si>
  <si>
    <t>Porcentaje de implementación</t>
  </si>
  <si>
    <t>Reporte del sistema con las averías registradas</t>
  </si>
  <si>
    <t>Mantenimiento / Flotilla</t>
  </si>
  <si>
    <t>Encargado / Técnico - Flotilla / Mantenimiento</t>
  </si>
  <si>
    <t>DLOG.POA.2024.037</t>
  </si>
  <si>
    <t>Regularizar Servicio alquiler / leasing vehículos</t>
  </si>
  <si>
    <t>Continuar con todos los pasos del proceso de compras hasta adjudicación y firma del contrato para el inicio del servicio</t>
  </si>
  <si>
    <t>Generación de contratos no beneficiosos para la empresa debido al alto poder de negociación y conocimiento de los clientes.</t>
  </si>
  <si>
    <t>Porcentaje de ejecución</t>
  </si>
  <si>
    <t>Acto administrativo de adjudicación</t>
  </si>
  <si>
    <t>Gerente de Transportación</t>
  </si>
  <si>
    <t>GERENCIA DE COMPRAS</t>
  </si>
  <si>
    <t>DOP</t>
  </si>
  <si>
    <t>DLOG.POA.2024.038</t>
  </si>
  <si>
    <t>Regularizar Servicio mantenimiento vehículos</t>
  </si>
  <si>
    <t>Desarrollar todos los pasos del proceso de compras hasta adjudicación y firma del contrato para el inicio del servicio. Siendo el envío de pliego por Transportación el 50% de la meta y el restante de la adjudicación.</t>
  </si>
  <si>
    <t>DLOG.POA.2024.039</t>
  </si>
  <si>
    <t>Regularizar Servicio Suministro de combustible</t>
  </si>
  <si>
    <t>DLOG.POA.2024.040</t>
  </si>
  <si>
    <t>Regularizar Servicio Suministro de GPS</t>
  </si>
  <si>
    <t>DLOG.POA.2024.041</t>
  </si>
  <si>
    <t>Realizar informe sobre el consumo de combustible mensual</t>
  </si>
  <si>
    <t>Enviar un reporte del consumo de combustible al Director de Logística.</t>
  </si>
  <si>
    <t>Cantidad de reportes enviados</t>
  </si>
  <si>
    <t>Correo y reporte</t>
  </si>
  <si>
    <t>Gerente de Transportación / Enc. Transportación / Enc. Combustible</t>
  </si>
  <si>
    <t>DLOG.POA.2024.042</t>
  </si>
  <si>
    <t>Realizar operativo para dotar equipos de seguridad a la flotilla vehicular</t>
  </si>
  <si>
    <t>Dotar la flotilla vehicular (propios y licitados) de botiquín, extintor y triángulo. Se hará una primera etapa del 50% de la flotilla en 2024 y el restante en 2025</t>
  </si>
  <si>
    <t>Porcentaje de vehículos equipados</t>
  </si>
  <si>
    <t>Relación de Excel y hoja de entrega/inspección</t>
  </si>
  <si>
    <t>Gerente de Transportación / Enc.Transportación / Enc. Y Tec. Flotilla</t>
  </si>
  <si>
    <t>GERENCIA DE SEGURIDAD Y SALUD OCUPACIONAL</t>
  </si>
  <si>
    <t>OAI.POA.2024.001</t>
  </si>
  <si>
    <t xml:space="preserve">Mejorar la percepción de la imagen de la empresa. </t>
  </si>
  <si>
    <t>Actualizar el Portal de Transparencia</t>
  </si>
  <si>
    <t xml:space="preserve">Solicitar a las áreas las informaciones requeridas para ser publicadas en el Portal de Transparencia en las fechas previstas, conforme a la Matriz de Responsabilidades. </t>
  </si>
  <si>
    <t>Porciento de cumplimiento en la evaluación del Portal.</t>
  </si>
  <si>
    <t>Reporte con los resultados de la evaluación del Portal</t>
  </si>
  <si>
    <t>Oficina de Libre Acceso a la Información</t>
  </si>
  <si>
    <t>OAI</t>
  </si>
  <si>
    <t>Albert Padilla</t>
  </si>
  <si>
    <t>Todas las áreas de Edenorte</t>
  </si>
  <si>
    <t>NO</t>
  </si>
  <si>
    <t>OAI.POA.2024.002</t>
  </si>
  <si>
    <t>Elaborar Informe de gestión con las estadísticas y actividades realizadas mensualmente.</t>
  </si>
  <si>
    <t>Se debe llevar un control con el registro mensual con las estadísticas generadas, en materia de acceso a la información pública, 311 y SAIP.
Archivar los informes de gestión mensual.</t>
  </si>
  <si>
    <t xml:space="preserve"> Informe remitido.</t>
  </si>
  <si>
    <t>Informes/Correo Electrónico</t>
  </si>
  <si>
    <t>N/A</t>
  </si>
  <si>
    <t>OAI.POA.2024.003</t>
  </si>
  <si>
    <t xml:space="preserve">Dar respuesta a las solicitudes presenciales de Información de Libre Acceso dentro de los plazos establecidos por la Ley 200-04 y /o Resolución 002-21. </t>
  </si>
  <si>
    <t>Responder las solicitudes realizadas vía los formularios de solicitud de información en el tiempo establecido no mayor de 15 días laborables.</t>
  </si>
  <si>
    <t xml:space="preserve">Tiempo promedio de atención en el plazo establecido </t>
  </si>
  <si>
    <t>Correo con control de las solicitudes</t>
  </si>
  <si>
    <t>OAI.POA.2024.004</t>
  </si>
  <si>
    <t xml:space="preserve">Atender las solicitudes de información que han sido sujetas a prórroga por situaciones presentadas. </t>
  </si>
  <si>
    <t>Responder las solicitudes con prórrogas,  revisando la información y dando respuesta en el tiempo establecido.
Dar respuesta al solicitante en el plazo para prórroga, siendo estos 10 días hábiles posteriores a los 15 días habituales de respuestas, para un total de 25 días hábiles.</t>
  </si>
  <si>
    <t xml:space="preserve">Tiempo promedio  de atención en el plazo establecido </t>
  </si>
  <si>
    <t>OAI.POA.2024.005</t>
  </si>
  <si>
    <t>Responder a las quejas, denuncias, sugerencias y reclamaciones realizadas por el ciudadano a través del Sistema 311</t>
  </si>
  <si>
    <t>Respuesta de registro de denuncias, quejas, reclamaciones y sugerencias. 
Recibir y canalizar todos los casos enviados por los ciudadanos, independientemente de la modalidad usada, a los organismos correspondientes dentro del plazo establecido</t>
  </si>
  <si>
    <t>Reporte con control de las solicitudes (Archivo excel)</t>
  </si>
  <si>
    <t>OAI.POA.2024.006</t>
  </si>
  <si>
    <t>Dar respuesta a las solicitudes de información recibidas en la plataforma del SAIP, en los plazos establecidos por la Ley 200-04.</t>
  </si>
  <si>
    <t>Responder las solicitudes realizadas vía los  formulario de solicitud,  revisando la información y dando respuesta en el tiempo establecido.
Dar respuesta al  solicitante en un plazo no mayor de 15 días laborables.  La plataforma permitirá un mayor nivel de transparencia en el accionar de las instituciones públicas,</t>
  </si>
  <si>
    <t>OAI.POA.2024.007</t>
  </si>
  <si>
    <t>Cumplir con el Plan de Trabajo de la Comisión de Integridad Gubernamental y Cumplimiento Normativo (CIGCN)</t>
  </si>
  <si>
    <t>Esta actividad depende de las nuevas instrucciones y lineamientos establecidos por la DIGEIG para el funcionamiento de la Comisión de Integridad Gubernamental y Cumplimiento Normativo (CIGCN)</t>
  </si>
  <si>
    <t>Porciento de cumplimiento del plan de trabajo</t>
  </si>
  <si>
    <t xml:space="preserve">CIGCN </t>
  </si>
  <si>
    <t>OAI.POA.2024.008</t>
  </si>
  <si>
    <t>DIGEIG</t>
  </si>
  <si>
    <t>Realizar  campaña por la Integridad de DIGEIG.</t>
  </si>
  <si>
    <t>Se enviarán comunicaciones vía correo electrónico y se solicitará la colocación de las mismas en los murales de la empresa, se publicará informaciones en la intranet y charlas virtuales y/o presenciales a los colaboradores.</t>
  </si>
  <si>
    <t xml:space="preserve">Cantidad de comunicaciones enviadas
</t>
  </si>
  <si>
    <t>*Fotografías y videos firmado, Circular promocionando la campaña, Captura de pantalla de las redes sociales, Correos electrónicos promocionando la campaña, Lista de participantes</t>
  </si>
  <si>
    <t>CIGCN</t>
  </si>
  <si>
    <t>CIGCN / RRHH / CALIDAD</t>
  </si>
  <si>
    <t>Dirección Comunicación Estratégica /GIGCN</t>
  </si>
  <si>
    <t>OAI.POA.2024.009</t>
  </si>
  <si>
    <t xml:space="preserve">Crear campaña institucional de sensibilización y promoción transversal de los valores  institucionales  por una cultura de integridad. </t>
  </si>
  <si>
    <t>Promocionar los valores de la Institución a través de los medios disponibles en la organización y distinguir mediante un acto de reconocimiento el comportamiento íntegro y el cumplimiento de las normas entre los servidores de la Institución.</t>
  </si>
  <si>
    <t>Impacto negativo en el clima y moral laboral, reduciendo la capacidad de respuesta oportuna de la empresa frente a los requerimientos de servicio de los clientes</t>
  </si>
  <si>
    <t xml:space="preserve">
Cantidad de socializaciones realizada</t>
  </si>
  <si>
    <t xml:space="preserve">CIGCN/ RRHH </t>
  </si>
  <si>
    <t>OAI.POA.2024.010</t>
  </si>
  <si>
    <t>Realizar charla sobre los valores éticos de sensibilización en los diferente  sectores  de Edenorte. (La Vega, Valverde Mao, Puerto Plata, San Francisco y Santiago)</t>
  </si>
  <si>
    <t>Completar con los compromisos asumidos en la mesa de trabajo del taller de conformación para el plan de trabajo de las CIGCN y oficiales de integridad 2023</t>
  </si>
  <si>
    <t xml:space="preserve">Cantidad de Charlas impartidas
</t>
  </si>
  <si>
    <t>Capacitación y Desarrollo</t>
  </si>
  <si>
    <t>OAI.POA.2024.011</t>
  </si>
  <si>
    <t>Implementar  modelo de gestión de riesgos de corrupción.</t>
  </si>
  <si>
    <t>Sensibilizar a los colaboradores de la institución sobre la importancia del establecimiento de un modelo de gestión de riesgo de corrupción</t>
  </si>
  <si>
    <t xml:space="preserve">Cantidad de socializaciones realizadas
</t>
  </si>
  <si>
    <t>Convocatoria, lista de participantes</t>
  </si>
  <si>
    <t>OAI.POA.2024.012</t>
  </si>
  <si>
    <t>Realizar talleres sobre planeaciónde gestión de riesgo  para la construcción del Código de Integridad y Conducta y Socialización para la implementación de las Directrices de Conflictos de integridad.</t>
  </si>
  <si>
    <t>Taller para la construcción del Código de Integridad y Conducta.
Socialización y consulta de la implementación de las directrices de conflictos de integridad.</t>
  </si>
  <si>
    <t xml:space="preserve">
Cantidad de socializaciones realizadas</t>
  </si>
  <si>
    <t>Convocatoria, lista de participantes, Fotos</t>
  </si>
  <si>
    <t xml:space="preserve">Capacitación y Desarrollo/ CIGCN </t>
  </si>
  <si>
    <t>OAI.POA.2024.013</t>
  </si>
  <si>
    <t>Realizar taller sobre la implementación de mecanismos de inducción sobre integridad a los nuevos colaboradores</t>
  </si>
  <si>
    <t xml:space="preserve">Talleres la implementación de mecanismos de inducción sobre integridad a los nuevos servidores.
	</t>
  </si>
  <si>
    <t xml:space="preserve">Cantidad de Talleres realizados
</t>
  </si>
  <si>
    <t xml:space="preserve">CIGCN / RRHH </t>
  </si>
  <si>
    <t>OAI.POA.2024.014</t>
  </si>
  <si>
    <t>Capacitar en temas de integridad y valores éticos</t>
  </si>
  <si>
    <t>Actividades de desarrollo y capacidades sobre integridad</t>
  </si>
  <si>
    <t xml:space="preserve">Cantidad de Capacitaciones
</t>
  </si>
  <si>
    <t>OAI.POA.2024.015</t>
  </si>
  <si>
    <t xml:space="preserve">Difundir mediante los medios disponibles las Políticas de Integridad a las partes interesadas y socializar el Código de Ética entre los colaboradores de la institución.  </t>
  </si>
  <si>
    <t>Actividades de difusión sobre las acciones contenidas en las “Políticas de Integridad” dirigidas a las partes interesadas, entre otras medidas".</t>
  </si>
  <si>
    <t xml:space="preserve">
-Cantidad de socializaciones realizadas
</t>
  </si>
  <si>
    <t>OAI.POA.2024.016</t>
  </si>
  <si>
    <t>Gestionar la inclusión de temas de Integridad en el programa de capacitación de la Institución.</t>
  </si>
  <si>
    <t xml:space="preserve">Crear programa interno de formación para la integridad. </t>
  </si>
  <si>
    <t>DC.POA.2024.001</t>
  </si>
  <si>
    <t>Reducir la Cantidad de Clientes de 5+ Facturas Vencidas</t>
  </si>
  <si>
    <t>Mantener el Indice de Morosidad por debajo de cifras dobles, es decir, que la cantidad de clientes con 5+ Facturas Vencidas no supere el 9% del total de clientes activos</t>
  </si>
  <si>
    <t>Reducción de la tasa de rentabilidad de la empresa debilitando con esto su capacidad de generar valor económico y poder enfrentar compromisos frente a acreedores</t>
  </si>
  <si>
    <t>% de Clientes con Deuda</t>
  </si>
  <si>
    <t>Reporte de Inteligencia de Negocio / Consulta a la BD del Open SGC</t>
  </si>
  <si>
    <t>Gerencia Comercial Sector Santiago</t>
  </si>
  <si>
    <t>Gestión cobranzas</t>
  </si>
  <si>
    <t>Jaqueline Fabian</t>
  </si>
  <si>
    <t>DC.POA.2024.002</t>
  </si>
  <si>
    <t>Gerencia Comercial Sector Puerto Plata</t>
  </si>
  <si>
    <t>Walfrady Gonzalez</t>
  </si>
  <si>
    <t>DC.POA.2024.003</t>
  </si>
  <si>
    <t>Reducción de la tasa de rentabilidad de la empresa debilitando con esto su capacidad de generar valor económico y poder enfrentar compromisos frente a acreedores.</t>
  </si>
  <si>
    <t>Gerencia Comercial Sector La Vega</t>
  </si>
  <si>
    <t>Alexander Jimenez</t>
  </si>
  <si>
    <t>DC.POA.2024.004</t>
  </si>
  <si>
    <t>Gerencia Comercial Sector San Francisco</t>
  </si>
  <si>
    <t>Pedro Moronta</t>
  </si>
  <si>
    <t>DC.POA.2024.005</t>
  </si>
  <si>
    <t>Gerencia Comercial Sector Valverde Mao</t>
  </si>
  <si>
    <t>Librado Acosta</t>
  </si>
  <si>
    <t>DC.POA.2024.006</t>
  </si>
  <si>
    <t>Incrementar la Cantidad de Clientes mediante Altas de Contratos y Reintegraciones</t>
  </si>
  <si>
    <t>Esta actividad consiste en incrementar la eficiencia en la aplicación del  proceso Contratación Nuevos Clientes y Reintegración</t>
  </si>
  <si>
    <t>Cantidad de clientes contratados</t>
  </si>
  <si>
    <t>Gestión comercial</t>
  </si>
  <si>
    <t>DC.POA.2024.007</t>
  </si>
  <si>
    <t>DC.POA.2024.008</t>
  </si>
  <si>
    <t>DC.POA.2024.009</t>
  </si>
  <si>
    <t>DC.POA.2024.010</t>
  </si>
  <si>
    <t>DC.POA.2024.011</t>
  </si>
  <si>
    <t xml:space="preserve">Incrementar el uso de los canales de pago de bajo costo para la empresa y los clientes. </t>
  </si>
  <si>
    <t>Aumentar la cantidad de transacciones realizadas por canales de pagos externos (fuera de la Oficina)</t>
  </si>
  <si>
    <t>Promover entre los clientes que visitan las Oficinas o gestionados por llamadas telefónicas el uso de los canales de pagos alternos.</t>
  </si>
  <si>
    <t>% de clientes que pagan fuera de la oficina</t>
  </si>
  <si>
    <t>DC.POA.2024.012</t>
  </si>
  <si>
    <t>DC.POA.2024.013</t>
  </si>
  <si>
    <t>DC.POA.2024.014</t>
  </si>
  <si>
    <t>DC.POA.2024.015</t>
  </si>
  <si>
    <t>DC.POA.2024.016</t>
  </si>
  <si>
    <t>Asegurar la calidad de la facturación.</t>
  </si>
  <si>
    <t>Disminuir la Cantidad de Clientes que Facturan sin Consumo Leído (Conexión Directa y Estimación)</t>
  </si>
  <si>
    <t>Esta actividad consiste en disminuir la Cantidad de Clientes en Conexión Directa y en Estimación, para que la Facturacion de los mismos sea Real (Consumos registrados en el medidor)</t>
  </si>
  <si>
    <t>Cantidad de Clientes Directos y Estimados</t>
  </si>
  <si>
    <t>DC.POA.2024.017</t>
  </si>
  <si>
    <t>DC.POA.2024.018</t>
  </si>
  <si>
    <t>DC.POA.2024.019</t>
  </si>
  <si>
    <t>DC.POA.2024.020</t>
  </si>
  <si>
    <t>DC.POA.2024.021</t>
  </si>
  <si>
    <t>Cambio de Tarifa o de Tipo de Cliente a clientes BTS1 creados como Comercial o Industrial</t>
  </si>
  <si>
    <t>Esta actividad consiste en sanear la base de datos para que los clientes tengan la Tarifa y/o el Tipo de Cliente que realmente le corresponde.</t>
  </si>
  <si>
    <t>Cantidad de cambios de tarifa</t>
  </si>
  <si>
    <t>DC.POA.2024.022</t>
  </si>
  <si>
    <t>DC.POA.2024.023</t>
  </si>
  <si>
    <t>DC.POA.2024.024</t>
  </si>
  <si>
    <t>DC.POA.2024.025</t>
  </si>
  <si>
    <t>DC.POA.2024.026</t>
  </si>
  <si>
    <t>Identificar nuevos puntos para proponerlos como Nuevas Estafetas a Mercadeo y la Gerencia de Cobranzas</t>
  </si>
  <si>
    <t>Informar a Mercadeo de la ubicación de comercios y/o negocios que puedan ser contratados como estafetas para el pago del servicio eléctrico.</t>
  </si>
  <si>
    <t>Cantidad de puntos de cobros</t>
  </si>
  <si>
    <t>Gerencia de Mercadeo</t>
  </si>
  <si>
    <t>DC.POA.2024.027</t>
  </si>
  <si>
    <t>DC.POA.2024.028</t>
  </si>
  <si>
    <t>DC.POA.2024.029</t>
  </si>
  <si>
    <t>DC.POA.2024.030</t>
  </si>
  <si>
    <t>DC.POA.2024.031</t>
  </si>
  <si>
    <t>Efectuar el Cobro a Clientes con Actas de Irregularidad</t>
  </si>
  <si>
    <t>Asegurar que un porcentaje de Clientes con Actas de Irregularidad sean cobrados en el mes. (Clientes con Actas Cobradas / Clientes con Actas Facturadas)</t>
  </si>
  <si>
    <t>% de clientes con Actas cobrados en el mes</t>
  </si>
  <si>
    <t>DC.POA.2024.032</t>
  </si>
  <si>
    <t>DC.POA.2024.033</t>
  </si>
  <si>
    <t>DC.POA.2024.034</t>
  </si>
  <si>
    <t>DC.POA.2024.035</t>
  </si>
  <si>
    <t>DC.POA.2024.036</t>
  </si>
  <si>
    <t>Incrementar la cantidad de clientes inscritos en el Sistema de Cobro Automático por Tarjeta de Credito</t>
  </si>
  <si>
    <t>Asegurar el cobro de la factura antes de su vencimiento, incorporando al cliente al formato de cobro automático, evitando al mismo tener que trasladarse hasta la oficina para efectuar su pago. Evitar además que por un olvido o descuido del cliente, la factura caiga en morosidad y genere suspensión de servicio. Como consecuencia se descongestionan las oficinas.</t>
  </si>
  <si>
    <t>Cantidad Clientes Incorporados al Sistema Cobro Automático</t>
  </si>
  <si>
    <t>Reporte de Inteligencia de Negocio / Consulta al Sistema de Tarjetas</t>
  </si>
  <si>
    <t>DC.POA.2024.037</t>
  </si>
  <si>
    <t>DC.POA.2024.038</t>
  </si>
  <si>
    <t>DC.POA.2024.039</t>
  </si>
  <si>
    <t>DC.POA.2024.040</t>
  </si>
  <si>
    <t>DC.POA.2024.041</t>
  </si>
  <si>
    <t>Garantizar la satisfacción del servicio externo e interno.</t>
  </si>
  <si>
    <t>Mantener el plazo medio de atención a las instalaciones realizadas por la DC dentro del tiempo establecido en la Norma de Calidad</t>
  </si>
  <si>
    <t>Brindar seguimiento a la ejecución de las instalaciones realizadas por el personal de la Dirección Comercial para asegurar que se realicen durante los plazos establecidos por el órgano regulador.</t>
  </si>
  <si>
    <t>TMR en Días</t>
  </si>
  <si>
    <t>Servicio técnico</t>
  </si>
  <si>
    <t>DC.POA.2024.042</t>
  </si>
  <si>
    <t>DC.POA.2024.043</t>
  </si>
  <si>
    <t>DC.POA.2024.044</t>
  </si>
  <si>
    <t>DC.POA.2024.045</t>
  </si>
  <si>
    <t>DC.POA.2024.046</t>
  </si>
  <si>
    <t>Mantener el plazo medio de atención de las reconexiones dentro del tiempo establecido en la Norma de Calidad</t>
  </si>
  <si>
    <t>Brindar seguimiento a las Reconexiones por impago que estos queden normalizados dentro de los parámetros establecidos por el órganos regulador.</t>
  </si>
  <si>
    <t>TMR en Horas</t>
  </si>
  <si>
    <t>DC.POA.2024.047</t>
  </si>
  <si>
    <t>DC.POA.2024.048</t>
  </si>
  <si>
    <t>DC.POA.2024.049</t>
  </si>
  <si>
    <t>DC.POA.2024.050</t>
  </si>
  <si>
    <t>DC.POA.2024.051</t>
  </si>
  <si>
    <t>Asegurar la calidad de distribución de las facturas</t>
  </si>
  <si>
    <t xml:space="preserve">Asegurar la aplicación correcta de estos códigos, manteniendo la revisión  de los trabajos de forma diaria, como forma de asegurar tendencia a la disminución.   </t>
  </si>
  <si>
    <t>Porcentaje de clientes sin anomalías</t>
  </si>
  <si>
    <t>Lectura y Distribución de Facturas</t>
  </si>
  <si>
    <t>DC.POA.2024.052</t>
  </si>
  <si>
    <t xml:space="preserve">Asegurar la calidad de distribución de las facturas </t>
  </si>
  <si>
    <t>DC.POA.2024.053</t>
  </si>
  <si>
    <t>DC.POA.2024.054</t>
  </si>
  <si>
    <t>DC.POA.2024.055</t>
  </si>
  <si>
    <t>DC.POA.2024.056</t>
  </si>
  <si>
    <t>Asegurar la Calidad de las Lecturas</t>
  </si>
  <si>
    <t>Aseguras la aplicación correcta en el proceso de toma lectura</t>
  </si>
  <si>
    <t>DC.POA.2024.057</t>
  </si>
  <si>
    <t>DC.POA.2024.058</t>
  </si>
  <si>
    <t>DC.POA.2024.059</t>
  </si>
  <si>
    <t>DC.POA.2024.060</t>
  </si>
  <si>
    <t>DC.POA.2024.061</t>
  </si>
  <si>
    <t xml:space="preserve">Integrar los procesos productivos de la empresa a través del uso de herramientas tecnológicas que optimicen el funcionamiento de estos. </t>
  </si>
  <si>
    <t>Inscribir a los clientes en el envío de factura ecológica (Factura Digital).</t>
  </si>
  <si>
    <t>Inscribir los clientes en modalidad de envio factura ecológica, para recibirla sólo por medio de correo electrónico, no fisicamente.</t>
  </si>
  <si>
    <t>Cantidad de clientes incorporados al sistema distribución factura Ecológica</t>
  </si>
  <si>
    <t>Informe de Distribucion de Facturas</t>
  </si>
  <si>
    <t>Gerencia de Sistemas</t>
  </si>
  <si>
    <t>DC.POA.2024.062</t>
  </si>
  <si>
    <t>DC.POA.2024.063</t>
  </si>
  <si>
    <t>DC.POA.2024.064</t>
  </si>
  <si>
    <t>DC.POA.2024.065</t>
  </si>
  <si>
    <t>DC.POA.2024.066</t>
  </si>
  <si>
    <t>Realizar actualización de datos de clientes en el Sistema</t>
  </si>
  <si>
    <t>Aprovechar cada contacto con el cliente para solicitarle actualizar sus datos (Teléfonos, correo y demás datos)</t>
  </si>
  <si>
    <t>Cantidad de Datos Actualizados</t>
  </si>
  <si>
    <t>Consulta a la aplicación de actualización de datos</t>
  </si>
  <si>
    <t>DC.POA.2024.067</t>
  </si>
  <si>
    <t>DC.POA.2024.068</t>
  </si>
  <si>
    <t>DC.POA.2024.069</t>
  </si>
  <si>
    <t>DC.POA.2024.070</t>
  </si>
  <si>
    <t>DC.POA.2024.071</t>
  </si>
  <si>
    <t>Realizar formaciones continuas para reforzar los conocimientos de Procesos del Ciclo Comercial</t>
  </si>
  <si>
    <t>Fortalecer las debilidades encontradas en el personal comercial, en pos de mejorar la calidad del servicio, y la correcta aplicación de los procesos comerciales.</t>
  </si>
  <si>
    <t>Cantidad de formaciones</t>
  </si>
  <si>
    <t>Fotos, Lista de Participación</t>
  </si>
  <si>
    <t>Gestión cobranzas y Gestión comercial</t>
  </si>
  <si>
    <t>Gerencia de Capacitación y Desarrollo</t>
  </si>
  <si>
    <t>DC.POA.2024.072</t>
  </si>
  <si>
    <t>DC.POA.2024.073</t>
  </si>
  <si>
    <t>DC.POA.2024.074</t>
  </si>
  <si>
    <t>DC.POA.2024.075</t>
  </si>
  <si>
    <t>DC.POA.2024.076</t>
  </si>
  <si>
    <t>Realizar la actualización de Fianzas en el Open</t>
  </si>
  <si>
    <t>Aumentar de forma periódica y en cumplimiento a la Ley, las fianzas registradas en el Open de acuerdo a la carga de los clientes</t>
  </si>
  <si>
    <t>Cantidad de Fianzas Actualizadas</t>
  </si>
  <si>
    <t>Gestión Comercial</t>
  </si>
  <si>
    <t>DC.POA.2024.077</t>
  </si>
  <si>
    <t>DC.POA.2024.078</t>
  </si>
  <si>
    <t>DC.POA.2024.079</t>
  </si>
  <si>
    <t>DC.POA.2024.080</t>
  </si>
  <si>
    <t>no</t>
  </si>
  <si>
    <t>DC.POA.2024.081</t>
  </si>
  <si>
    <t>Realizar Supervisiones de Corte, Campo e Inspección de Posibilidad  de Servicio</t>
  </si>
  <si>
    <t>Asegurar que un % representativo de las O/S que se trabajan, sea supervisadas en el terreno, para así garantizar la correcta ejecución con la calidad requerida y plazos establecidos.</t>
  </si>
  <si>
    <t>Cantidad de O/S TO110 y TO713 Supervisadas.</t>
  </si>
  <si>
    <t>Servicio Técnico</t>
  </si>
  <si>
    <t>DC.POA.2024.082</t>
  </si>
  <si>
    <t>DC.POA.2024.083</t>
  </si>
  <si>
    <t>DC.POA.2024.084</t>
  </si>
  <si>
    <t>DC.POA.2024.085</t>
  </si>
  <si>
    <t>Asegurar que un % representativo de las o/s que se trabajan, sea supervisadas en el terreno, para así garantizar la correcta ejecución con la calidad requerida y plazos establecidos.</t>
  </si>
  <si>
    <t>DC.POA.2024.086</t>
  </si>
  <si>
    <t>Realizar supervisiones de las órdenes de servicios restantes</t>
  </si>
  <si>
    <t xml:space="preserve">Reducción de los niveles de entrega, incrementando los errores, encareciendo y disminuyendo los niveles operativos de la empresa </t>
  </si>
  <si>
    <t>Cantidad de O/S supervisadas</t>
  </si>
  <si>
    <t>DC.POA.2024.087</t>
  </si>
  <si>
    <t>DC.POA.2024.088</t>
  </si>
  <si>
    <t>DC.POA.2024.089</t>
  </si>
  <si>
    <t>DC.POA.2024.090</t>
  </si>
  <si>
    <t>DC.POA.2024.091</t>
  </si>
  <si>
    <t>Dar seguimiento a la calidad de las órdenes de servicio.</t>
  </si>
  <si>
    <t>Brindar seguimiento a la buena ejecución de las ordenes de servicios en los sitemas que empleamos en el area.</t>
  </si>
  <si>
    <t>Porcentaje de Calidad Alcanzado</t>
  </si>
  <si>
    <t>Consulta aplicación</t>
  </si>
  <si>
    <t>DC.POA.2024.092</t>
  </si>
  <si>
    <t>DC.POA.2024.093</t>
  </si>
  <si>
    <t>DC.POA.2024.094</t>
  </si>
  <si>
    <t>DC.POA.2024.095</t>
  </si>
  <si>
    <t>DC.POA.2024.096</t>
  </si>
  <si>
    <t>Brindar seguimiento a la calidad de las supervisiones.</t>
  </si>
  <si>
    <t>Brindar seguimiento a que las supervisiones realizadas, cumplan y traigan consigo las informaciones básicas esperadas en cada caso.</t>
  </si>
  <si>
    <t>DC.POA.2024.097</t>
  </si>
  <si>
    <t>DC.POA.2024.098</t>
  </si>
  <si>
    <t>DC.POA.2024.099</t>
  </si>
  <si>
    <t>DC.POA.2024.100</t>
  </si>
  <si>
    <t>DC.POA.2024.101</t>
  </si>
  <si>
    <t>Dar seguimiento a los plazos medio de resolución de O/S de lectura y distribución de facturas</t>
  </si>
  <si>
    <t xml:space="preserve">Seguimiento al plazo medio de resolución de las O/S de servicio de lectura </t>
  </si>
  <si>
    <t>Plazo medio de resolución O/S</t>
  </si>
  <si>
    <t>DC.POA.2024.102</t>
  </si>
  <si>
    <t>DC.POA.2024.103</t>
  </si>
  <si>
    <t>DC.POA.2024.104</t>
  </si>
  <si>
    <t>DC.POA.2024.105</t>
  </si>
  <si>
    <t>DC.POA.2024.106</t>
  </si>
  <si>
    <t>Brindar seguimiento al plazo medio de atención de las órdenes de servicio</t>
  </si>
  <si>
    <t>Brindar seguimiento para que el plazo medio de atención a las órdenes de servicios que no sean de corte, reconexión ni instalación (de miden aparte) se realicen dentro de plazo.  (Diferentes a cortes, reconexiones e instalaciones)</t>
  </si>
  <si>
    <t>DC.POA.2024.107</t>
  </si>
  <si>
    <t>DC.POA.2024.108</t>
  </si>
  <si>
    <t>DC.POA.2024.109</t>
  </si>
  <si>
    <t>DC.POA.2024.110</t>
  </si>
  <si>
    <t>DC.POA.2024.111</t>
  </si>
  <si>
    <t>Reconocer a las Oficinas Comerciales y/o al Personal</t>
  </si>
  <si>
    <t>Reconocimiento a las Oficinas Comerciales por resultados alcanzados en indicadores comerciales o al personal con una labor destacable</t>
  </si>
  <si>
    <t>Cantidad Reconocimientos</t>
  </si>
  <si>
    <t xml:space="preserve">Fotos </t>
  </si>
  <si>
    <t>Gerencia Sector</t>
  </si>
  <si>
    <t>Gerencia de Desarrollo Organizacional</t>
  </si>
  <si>
    <t>DC.POA.2024.112</t>
  </si>
  <si>
    <t>DC.POA.2024.113</t>
  </si>
  <si>
    <t>DC.POA.2024.114</t>
  </si>
  <si>
    <t>DC.POA.2024.115</t>
  </si>
  <si>
    <t>DC.POA.2024.116</t>
  </si>
  <si>
    <t xml:space="preserve"> </t>
  </si>
  <si>
    <t>Realización Auditorías a las diferentes  Oficinas Comerciales de manera presencial</t>
  </si>
  <si>
    <t xml:space="preserve">1.Esta actividad consiste en la realización de auditorìas   de parte del personal interno (control de calidad y procesos comerciales).                                                                                                            </t>
  </si>
  <si>
    <t>Cantidad de auditorias realizadas</t>
  </si>
  <si>
    <t>Gerencia Control de Calidad y Procesos Comerciales</t>
  </si>
  <si>
    <t>Olga Morales</t>
  </si>
  <si>
    <t>DC.POA.2024.117</t>
  </si>
  <si>
    <t>Asegurar el cumplimiento de los estándares establecidos en las Normas de Calidad vigentes.</t>
  </si>
  <si>
    <t>Auditar los Procesos Comerciales de manera digital vía el Sistema Open SGC.</t>
  </si>
  <si>
    <t>1. Realización de auditorías de los procesos comerciales mediante el sistema Open SGC y otras aplicaciones diseñadas para estos fines: (Expedientes de Contratacion,Altas de Contrato,Bajas Voluntarias,Bajas Forzadas,Reclamaciones,Cambios de Tarifa,Acuerdo de Pago)
2. Elaboración y Remisión de Gráficos de Resultados a los Gerentes de Sectores y Áreas involucradas.
3. Seguimiento a la corrección de los errores encontrados y a la mejora de dichos procesos.</t>
  </si>
  <si>
    <t>Cantidad de Procesos Verificados</t>
  </si>
  <si>
    <t>Correos de resultados a los Gerentes y Encargados comerciales</t>
  </si>
  <si>
    <t>DC.POA.2024.118</t>
  </si>
  <si>
    <t>Capacitar al personal de las oficinas comerciales, que requieran fotalecer los procesos comerciales.</t>
  </si>
  <si>
    <t xml:space="preserve">Reforzar a los Encargados y Representantes de Servicios de las Oficinas Comerciales que requieran mayor conocimiento de los procesos y de lineamientos adecuados para un buen servicio al cliente. Remisión de TIPS para recordar los procedimientos internos.
Procesos Comerciales con Calidad </t>
  </si>
  <si>
    <t>REDUCCIÓN DE LOS NIVELES DE EFICIENCIA Y EFECTIVIDAD OPERATIVA.</t>
  </si>
  <si>
    <t xml:space="preserve">Cantidad de Formaciones Realizadas
</t>
  </si>
  <si>
    <t>Convocatoria / Fotos / Lista de asistencia</t>
  </si>
  <si>
    <t>Gerencia de Capacitación y Desarrollo. 
Gestiòn Administrativa</t>
  </si>
  <si>
    <t>DC.POA.2024.119</t>
  </si>
  <si>
    <t>Elaborar Planes de Acciòn a traves de los Resultados de los Informes de Buzones de Sugerencias.</t>
  </si>
  <si>
    <t>1. Analizar resultados de las diferentes encuestas.
2. Realizar resumen y presentación a la DC y Sectores sobre resultados.
3. Elaborar planes de acción sobre oportunidades de mejoras detectadas
4. Analizar los informes de resultados de los buzones de sugerencias, de las opiniones de los clientes expresadas vía los buzones de sugerencias colocados en las OOCC.</t>
  </si>
  <si>
    <t>Debilitamiento de imagen de la empresa frente a los clientes, alentando fraudes y situaciones de no pago de compromisos de estos frente a la empresa.</t>
  </si>
  <si>
    <t>Nivel de porcentaje de Satisfacción de los clientes.</t>
  </si>
  <si>
    <t>Correos con Informe de Resultados Remitidos por el área de Mercadeo
Planes de Acción para la mejora</t>
  </si>
  <si>
    <t>DC.POA.2024.120</t>
  </si>
  <si>
    <t xml:space="preserve">Asegurar el cumplimiento del 100% de las prerrogativas contenidas en el marco regulatorio. </t>
  </si>
  <si>
    <t>Realizar la Creación de Usuario Digital con todos los servicios ofrecidos en una oficina física</t>
  </si>
  <si>
    <t>Por Exigencia de la Norma de Calidad de la SIE, todos los servicios ofrecidos en una Oficina Física deben estar disponible para ser accedido de forma remota.  (APP, ChatBot, Fononorte, Oficina Virtual)</t>
  </si>
  <si>
    <t>Reducción De Los Niveles De Eficiencia Y Efectividad Operativa.</t>
  </si>
  <si>
    <t>"Porciento de avance
25% Levantamientos de las necesidades
25% Realizar plan de ejecución
25% Mejoras de app aplicadas
25% Mejoras de app aplicadas"</t>
  </si>
  <si>
    <t>Correos electrónicos, fotos, reportes o informes.</t>
  </si>
  <si>
    <t>Desarrollo Institucional</t>
  </si>
  <si>
    <t>Gerencia De Sistemas</t>
  </si>
  <si>
    <t>DC.POA.2024.121</t>
  </si>
  <si>
    <t>Desarrollar sistema para notificar las Interrupciones de Servicio</t>
  </si>
  <si>
    <t xml:space="preserve">Por Exigencia de la Norma de Calidad de la SIE, los clientes deben ser informados cuando van a tener una interrupción de servicio y dicha comunicación debe quedar evidenciada en un Sistema o una BD que pueda consultarse. </t>
  </si>
  <si>
    <t>Reducción de los Niveles de eficiencia y efectividad operativa.</t>
  </si>
  <si>
    <t xml:space="preserve">Sistemas Distribución y Pérdidas </t>
  </si>
  <si>
    <t>DC.POA.2024.122</t>
  </si>
  <si>
    <t xml:space="preserve">Analizar y proponer plan de accion para la encuesta post servicio satisfacción clientes realizada por Mercadeo </t>
  </si>
  <si>
    <t>Analizar las opiniones de los clientes y su satisfacción con el servicio recibido.</t>
  </si>
  <si>
    <t>Informes de Resultados Remitidos por el área de Mercadeo y/o Planificación.
Planes de Acción para la mejora</t>
  </si>
  <si>
    <t>GERENCIA DE CALIDAD Y PROCESOS</t>
  </si>
  <si>
    <t>DC.POA.2024.123</t>
  </si>
  <si>
    <t xml:space="preserve">Gestionar las solicitudes para la creación de usuarios en un plazo de 1 día laborable en las creaciones de perfiles y aplicación de actualización de datos. </t>
  </si>
  <si>
    <t>Dentro de las solicitudes que realizan las oficinas comerciales están las siguientes:
1. Crear los perfiles de los usuarios de las oficinas en la aplicación del Sistema de Turnos.
2. Crear los perfiles de los usuarios de las oficinas en la aplicación de Actualización de Datos.</t>
  </si>
  <si>
    <t>Porciento de Solicitudes Atendidas en el Plazo</t>
  </si>
  <si>
    <t>Informe de seguimiento realizado por los analistas/ Correos enviados a los solicitantes</t>
  </si>
  <si>
    <t>DC.POA.2024.124</t>
  </si>
  <si>
    <t>Gestionar las solicitudes para la creación de usuarios y traslados en el Sistema Open SGS.</t>
  </si>
  <si>
    <t xml:space="preserve">Gestionar con el area de TI, la creación de Usuario. </t>
  </si>
  <si>
    <t>DC.POA.2024.125</t>
  </si>
  <si>
    <t xml:space="preserve">Crear Tips y Retroalimentación de La  Política de Calidad y  del nuevo Reglamento de Calidad de Servicio Comercial a las áreas que impacten. </t>
  </si>
  <si>
    <t>Gestionar con el área de Mercadeo la Elaboración de Tips y/o comunicados para dar a conocer esta información.</t>
  </si>
  <si>
    <t>PENALIZACIONES POR INCUMPLIMIENTO A LAS NUEVAS REGULACIONES.</t>
  </si>
  <si>
    <t xml:space="preserve">Cantidad de Tips y/o Comunicados realizados. </t>
  </si>
  <si>
    <t>Correos y comunicados enviados.</t>
  </si>
  <si>
    <t>DC.POA.2024.126</t>
  </si>
  <si>
    <t>Realizar Generación de los Clientes Regulares con Fianzas vencidas que cumplan con los parámetros regulatorios.</t>
  </si>
  <si>
    <t>Extracción de fianza disponible para Compensación de la deuda en el Sistema.
Aplicación de la Fianza abandonadas por los clientes dados de baja, compensando la misma con la deuda (Según LGE).</t>
  </si>
  <si>
    <t xml:space="preserve">Cantidad de Extracciones realizadas </t>
  </si>
  <si>
    <t>Gerencia Control de Gestión Comercial</t>
  </si>
  <si>
    <t>Julio Alex Almonte</t>
  </si>
  <si>
    <t>DC.POA.2024.127</t>
  </si>
  <si>
    <t>Extraer de la base de datos los clientes morosos para darle Bajas por Impago</t>
  </si>
  <si>
    <t>Extraer los clientes que exceden el tiempo que legalmente la empresa puede seguir facturando, una vez han superado los 120 días sin realizar pago (Depuraciones de la Base de Datos, según LGE)</t>
  </si>
  <si>
    <t>DC.POA.2024.128</t>
  </si>
  <si>
    <t>Generar  la Cartera para el Cobro Compulsivo a clientes morosos.</t>
  </si>
  <si>
    <t>Selección de clientes que cumplen con los parámetros establecidos en el procedimiento
Enviar detalle de NIC para su gestión
Autorización para cambio de carteras en el SGC.
Generación del listado de clientes morosos que tienen deuda mayor a 5+ Facturas para su gestión de cobros compulsivos.</t>
  </si>
  <si>
    <t>Cantidad de Carteras Generadas</t>
  </si>
  <si>
    <t>DC.POA.2024.129</t>
  </si>
  <si>
    <t>Dar continuidad a la carga de Indicadores para el seguimiento vía dispositivos móviles.</t>
  </si>
  <si>
    <t>Levantamiento de los reportes.
Selección de la plataforma.
Migración de los Reportes. 
Desarrollo de los Informes.
Diseño de Tableros.
Lograr la visualización de los indicadores de gestión desde una interfaz móvil (Web)</t>
  </si>
  <si>
    <t xml:space="preserve">Cantidad de informes </t>
  </si>
  <si>
    <t>Link Generado / Screen del Reporte</t>
  </si>
  <si>
    <t>Gerencia de Infraestructura</t>
  </si>
  <si>
    <t>DC.POA.2024.130</t>
  </si>
  <si>
    <t>Emisión informes diarios para el seguimiento a la Gestión Comercial.</t>
  </si>
  <si>
    <t>Elaborar y remitir los informes diarios, en los plazos establecido y con calidad</t>
  </si>
  <si>
    <t>Falta de alineación de integración de las áreas funcionales y procesos de la empresa, incrementándose con esto los costos operativos y disminuyéndose la velocidad de respuesta.</t>
  </si>
  <si>
    <t xml:space="preserve">Correos Electrónicos </t>
  </si>
  <si>
    <t>DC.POA.2024.131</t>
  </si>
  <si>
    <t>Realizar presentación de resultados comerciales</t>
  </si>
  <si>
    <t>Elaborar la presentación de rendición de cuenta en la Dirección y Administración con los indicadores comerciales</t>
  </si>
  <si>
    <t>Cantidad de Presentaciones</t>
  </si>
  <si>
    <t>Correos Electrónicos / Presentaciones</t>
  </si>
  <si>
    <t>DC.POA.2024.132</t>
  </si>
  <si>
    <t>Consolidación y reporte de ejecución de los Planes Operativos de las Gerencias Comerciales</t>
  </si>
  <si>
    <t>Realizar el levantamiento de las ejecuciones planificadas en cada gerencia para el mes en cuestión</t>
  </si>
  <si>
    <t xml:space="preserve">Cantidad de planes </t>
  </si>
  <si>
    <t>Correos Electrónicos / Reportes</t>
  </si>
  <si>
    <t>DC.POA.2024.133</t>
  </si>
  <si>
    <t>Desarrollar Plan Operativo 2025</t>
  </si>
  <si>
    <t>Realización de la Planificación Operativa y de Presupuesto del año entrante.
 Lograr la coordinacion entre las areas para la realizacion de la planificacion segun los lineamientos e insumos (20%).
  Realización de Presupuesto y Plan de Acitividades (50%) Entrega de los Planes consolidados (10%)
Primera Revisión (10%)
 Entrega Final (10%)</t>
  </si>
  <si>
    <t>Porciento de cumplimiento</t>
  </si>
  <si>
    <t>Archivo con el Plan Operativo</t>
  </si>
  <si>
    <t>Gerencia de Planificación y Presupuesto</t>
  </si>
  <si>
    <t>DC.POA.2024.134</t>
  </si>
  <si>
    <t>Seguimiento de Control de los Indicadores de la Norma de Calidad SIE</t>
  </si>
  <si>
    <t>Publicación de variables Globales de Individuales que estén dentro/fuera de la Norma de Calidad SIE y su respectiva penalización
* Levantamiento del Proceso
* Diseño del Proceso en Excel o Reporting Services</t>
  </si>
  <si>
    <t>Cantidad de Informes</t>
  </si>
  <si>
    <t>DC.POA.2024.135</t>
  </si>
  <si>
    <t>Realizar Levantamiento de los Clientes Regulares con inconsistencia en los datos del Sistema Comercial</t>
  </si>
  <si>
    <t>Selección de clientes que tienen los datos mal asignados en el SGC.</t>
  </si>
  <si>
    <t>Cantidad de Extracciones</t>
  </si>
  <si>
    <t>DC.POA.2024.136</t>
  </si>
  <si>
    <t>Consolidación y reporte de avance de los indicadores con las informaciones requeridas por las Instituciones Externas</t>
  </si>
  <si>
    <t>Dar atención a los requerimientos de información para medir el avance de la empresa por parte de los Organismos Externos</t>
  </si>
  <si>
    <t xml:space="preserve">Informe </t>
  </si>
  <si>
    <t>DC.POA.2024.137</t>
  </si>
  <si>
    <t>Alinear el Plan de Capacitación a los objetivos estratégicos de la organización.</t>
  </si>
  <si>
    <t>Capacitar al personal de Cobranzas de las Oficinas Comerciales de cada sector</t>
  </si>
  <si>
    <t>Garantizar el cumplimiento de la normativa de cobranzas en las OOCC</t>
  </si>
  <si>
    <t>Cantidad de oficinas</t>
  </si>
  <si>
    <t>Gerencia de Cobranzas Centralizadas</t>
  </si>
  <si>
    <t>Control Proc. Cajas Comerciales/Canales de Pagos/Gestión Morosidad</t>
  </si>
  <si>
    <t>Penélope Calderón</t>
  </si>
  <si>
    <t>GERENCIA DE TRANSPORTACION</t>
  </si>
  <si>
    <t>DC.POA.2024.138</t>
  </si>
  <si>
    <t>Retroalimentar al personal para mejoras y corrección de debilidades identificadas en los procesos de Caja, Morosidad y Canales de Pago</t>
  </si>
  <si>
    <t>Correo electrónico</t>
  </si>
  <si>
    <t>DC.POA.2024.139</t>
  </si>
  <si>
    <t>Realizar mantenimiento de la deuda incobrable mensualmente (Cambio de Estado de los Recibos a Incobrable)</t>
  </si>
  <si>
    <t>Cant_Clientes que se le aplica la negociación fallido stand-by, bonoluz, proyectos y Fallido Total.</t>
  </si>
  <si>
    <t>Cantidad de Procesos</t>
  </si>
  <si>
    <t>Gestión Morosidad</t>
  </si>
  <si>
    <t>DC.POA.2024.140</t>
  </si>
  <si>
    <t>Reportar en el  buró de crédito los clientes con 3+ facturas vencidas</t>
  </si>
  <si>
    <t>Recuperación de deuda. Reintegrar al ciclo comercial los clientes que se encuentran reportados en el buró de crédito.</t>
  </si>
  <si>
    <t>Cantidad de reportes</t>
  </si>
  <si>
    <t>DC.POA.2024.141</t>
  </si>
  <si>
    <t>Realizar auditorias de los procesos de cobros en las cajas de las oficinas comerciales</t>
  </si>
  <si>
    <t xml:space="preserve">Verificar la correcta aplicación de los procesos comerciales en la OOCC y Estafetas de pagos. </t>
  </si>
  <si>
    <t>Cant. de auditoría / objetivo</t>
  </si>
  <si>
    <t>DC.POA.2024.142</t>
  </si>
  <si>
    <t xml:space="preserve">Compensación de Fianzas Vencidas que cumplan con los parámetros regulatorios. </t>
  </si>
  <si>
    <t>Verlar por la depuracion y ejecución mensual del cobro de las fianzas diferidas pendientes de devolver para la recupación de deuda.</t>
  </si>
  <si>
    <t xml:space="preserve">Cantidad de Compensaciones </t>
  </si>
  <si>
    <t>GERENCIA DE SISTEMAS</t>
  </si>
  <si>
    <t>DC.POA.2024.143</t>
  </si>
  <si>
    <t>Ejecutar las Bajas por Impago a clientes morosos</t>
  </si>
  <si>
    <t>Ejecutar el cambio de estado a los clientes que exceden el tiempo que legalmente la empresa puede seguir facturando, una vez han superado los 120 días sin realizar pago (Depuraciones de la Base de Datos, según LGE)</t>
  </si>
  <si>
    <t>DC.POA.2024.144</t>
  </si>
  <si>
    <t>Mantener el nivel de calidad de la Facturación en un 98% tomando como referencia las refacturaciones de altos, bajos y estimaciones de consumos vs clientes facturados.</t>
  </si>
  <si>
    <t>Asegurar la calidad de la facturación y lograr la satisfacción de nuestros clientes. Cumplir con el marco Regulatorio y alcanzar niveles óptimos de facturación</t>
  </si>
  <si>
    <t>% Calidad de la Facturación</t>
  </si>
  <si>
    <t>Informe de Facturación</t>
  </si>
  <si>
    <t>Gerencia de Facturación</t>
  </si>
  <si>
    <t>Juan Volquez</t>
  </si>
  <si>
    <t>DC.POA.2024.145</t>
  </si>
  <si>
    <t>Garantizar que las facturas incorrectas vs las facturas emitidas no sobrepasen el 4% indicado en la Norma de Calidad.</t>
  </si>
  <si>
    <t>Asegurar la calidad en las facturas emitidas. Procurar el menor porcentaje de las facturas incorrectas con respecto al número total de facturas emitidas permitido en la Norma de Calidad Sie-019-2012</t>
  </si>
  <si>
    <t>% de facturas de consumo incorrectas</t>
  </si>
  <si>
    <t>Informe de refacturas</t>
  </si>
  <si>
    <t>DC.POA.2024.146</t>
  </si>
  <si>
    <t>Asegurar el 99% de resolución de anomalías generadas vs anomalías resueltas.</t>
  </si>
  <si>
    <t xml:space="preserve">Acorde a los parámetros actuales de facturación, tenemos una cantidad de clientes que ingresan o se detienen y entran en lo que llamamos anomalías de facturación que son aquellos casos que un personal de facturación analiza para confirmar si es posible enviar la factura. </t>
  </si>
  <si>
    <t>% de anomalías resueltas Vs generadas</t>
  </si>
  <si>
    <t>Informe de Estimaciones / Norma de Calidad</t>
  </si>
  <si>
    <t>DC.POA.2024.147</t>
  </si>
  <si>
    <t>Garantizar el 100% de la facturación de clientes con demanda (Industriales) BTD, BTH, MTD1, MTD2, MTH: resolución de anomalías, embalses, pase batch</t>
  </si>
  <si>
    <t xml:space="preserve">Informe de resultados en correo </t>
  </si>
  <si>
    <t>DC.POA.2024.148</t>
  </si>
  <si>
    <t>Asegurar que las estimaciones totales de los clientes medidos no sobrepasen el 5% indicado en la Norma de Calidad.</t>
  </si>
  <si>
    <t>Asegurar la calidad de la facturación/Mantener el control de las estimaciones Vs el total de clientes medidos por mes.</t>
  </si>
  <si>
    <t>% de clientes estimados</t>
  </si>
  <si>
    <t>Informe de Estimaciones/Norma de Calidad</t>
  </si>
  <si>
    <t xml:space="preserve">Dirección de Reducción de Pérdidas </t>
  </si>
  <si>
    <t>DC.POA.2024.149</t>
  </si>
  <si>
    <t>Revisión de la Facturación de los clientes en tarifa BTS1 con importes facturados Mayor a $15,000</t>
  </si>
  <si>
    <t>Analizar facturación en esta tarifa identificada en este rango en $$ que conlleve a una mejor calidad y emisión de factura, asegurando la satisfacción de nuestros clientes.</t>
  </si>
  <si>
    <t>% de clientes revisados</t>
  </si>
  <si>
    <t>DC.POA.2024.150</t>
  </si>
  <si>
    <t>Revisión de la Facturación de los clientes en tarifa BTS2 con importes facturados Mayor a $20,000</t>
  </si>
  <si>
    <t>% clientes revisados</t>
  </si>
  <si>
    <t>DC.POA.2024.151</t>
  </si>
  <si>
    <t>Auditar la primera factura del cliente a los suministros con un rango de Facturación de 200 kWh en adelante</t>
  </si>
  <si>
    <t>Asegurar que un cliente nuevo esté correctamente facturado y satisfecho con el servicio, aun después de la emisión, verificaremos todos los conceptos facturados, además de la activa, cargos varios, fianzas, etc.</t>
  </si>
  <si>
    <t>DC.POA.2024.152</t>
  </si>
  <si>
    <t>Garantizar la resolución del 100% de las reclamaciones y refacturas solicitadas por Medición neta.</t>
  </si>
  <si>
    <t xml:space="preserve">Asegurar un la calidad de repuesta a los clientes de medición neta </t>
  </si>
  <si>
    <t>Porcentaje de refacturas a clientes netos</t>
  </si>
  <si>
    <t>DC.POA.2024.153</t>
  </si>
  <si>
    <t xml:space="preserve">Optimizar la gestión del servicio a grandes clientes. </t>
  </si>
  <si>
    <t xml:space="preserve">Revisión del 100% de la facturas emitidas de los clientes industriales </t>
  </si>
  <si>
    <t xml:space="preserve">Asegurar una correcta facturación ya que representan el 37% del universo total de  los clientes de   la empresa </t>
  </si>
  <si>
    <t>Cantidad de clientes validados</t>
  </si>
  <si>
    <t>DC.POA.2024.154</t>
  </si>
  <si>
    <t xml:space="preserve">Identificación física de los suministros Bonoluz mediante la colocación de Stickers. </t>
  </si>
  <si>
    <t>Colocación en terreno de sticker para identificar a los suministros que son bonoluz.
Reducción de ingresos y aumento de fraude por parte de clientes no dispuestos a pagar el monto de su factura eléctrica debido a la nueva tarifa aplicada.</t>
  </si>
  <si>
    <t>Cantidad de suministros</t>
  </si>
  <si>
    <t>Correos electrónicos, fotos, informe</t>
  </si>
  <si>
    <t>Gerencia de Servicios Comerciales Centralizados</t>
  </si>
  <si>
    <t>Marcos A. Martínez</t>
  </si>
  <si>
    <t>Comunicación Estratégica</t>
  </si>
  <si>
    <t>DC.POA.2024.155</t>
  </si>
  <si>
    <t>Depuración y reintegración de Clientes en Cartera Bonoluz con 3+ Facturas Vencidas</t>
  </si>
  <si>
    <t>Realizar saneamiento y gestión de clientes Bono luz que se encuentren fuera del ciclo comercial con 3 ó más facturas vencidas.</t>
  </si>
  <si>
    <t>Cantidad de clientes</t>
  </si>
  <si>
    <t>DC.POA.2024.156</t>
  </si>
  <si>
    <t>Medir y mantener el tiempo de la duración de la atención en Call Center</t>
  </si>
  <si>
    <t>Disminuir el tiempo promedio de duración de las llamadas al Call Center, ofreciendo una respuesta más rápida a los clientes</t>
  </si>
  <si>
    <t>Tiempo Medio de Atención (Min.)</t>
  </si>
  <si>
    <t>Informe de resultados y consulta en AVAYA</t>
  </si>
  <si>
    <t>DC.POA.2024.157</t>
  </si>
  <si>
    <t>Mantener el porcentaje de resolución de la reclamaciones  en plazo según la norma de calidad</t>
  </si>
  <si>
    <t>Levantamiento de información y Coordinación con áreas involucradas
Resolver y velar porque al menos el 97% de las reclamaciones sean resueltas dentro del plazo.</t>
  </si>
  <si>
    <t>% de Clientes Atendidos en Plazo</t>
  </si>
  <si>
    <t>Informes /  Aplicación SGC</t>
  </si>
  <si>
    <t>DC.POA.2024.158</t>
  </si>
  <si>
    <t>Medir y mantener el tiempo de la duración de la atención en Chatbot</t>
  </si>
  <si>
    <t>Medir y mantener el tiempo de respuesta y atención en el Chatbot</t>
  </si>
  <si>
    <t>Informe de resultados y consulta en Heynow</t>
  </si>
  <si>
    <t>DC.POA.2024.159</t>
  </si>
  <si>
    <t>Trazabilidad de las Reclamaciones hasta el contacto con el cliente</t>
  </si>
  <si>
    <t>Mejorar el Sistema Comercial  para medir el plazo de las reclamaciones en el plazo establecido(Por Exigencia de la Norma de Calidad de la SIE, el plazo de las reclamaciones se cierra cuando hay un contacto con el cliente para comunicarle la respuesta)</t>
  </si>
  <si>
    <t xml:space="preserve">Gerencia de servicios Comerciales Centralizados </t>
  </si>
  <si>
    <t>-</t>
  </si>
  <si>
    <t>DC.POA.2024.160</t>
  </si>
  <si>
    <t>Garantizar la calidad y seguridad del suministro de energía</t>
  </si>
  <si>
    <t xml:space="preserve">Asegurar el desempeño óptimo de las redes a través de del uso de herramientas tecnológicas. </t>
  </si>
  <si>
    <t xml:space="preserve">Unificar los Números de Telefonos de Fononorte en una línea libre de cargo (Tipo 1-200). </t>
  </si>
  <si>
    <t>Unificación de los 18 números de atencion telefónica en un único numero, y debe ser una línea libre de cargo (Tipo 1-200). ( por Exigencia de la Norma de Calidad de la SIE)</t>
  </si>
  <si>
    <t>Penelizaciones por incumplimiento a las nuevas regulaciones.</t>
  </si>
  <si>
    <t xml:space="preserve">Porcentaje de avance </t>
  </si>
  <si>
    <t>Informe / fotos/correos electrónico</t>
  </si>
  <si>
    <t>Gerencia de Telecomunicaciones</t>
  </si>
  <si>
    <t>DC.POA.2024.161</t>
  </si>
  <si>
    <t>Asegurar el cumplimiento de los estándares establecidos en las normas de calidad vigentes.</t>
  </si>
  <si>
    <t>Generación de órdenes de Supervisión de Lectura y Distribución de Factura</t>
  </si>
  <si>
    <t>Asegurar la correcta supervisión del personal de lectura y distribución de facturas en terreno, para lo cual se hara una generación mensual de O/S de servicio de supervisión de forma centralizada, partiendo del análisis de información del MPD y MPL y de las reclamación de otras áreas de la empresa. Se generan en promedio el 1% de las Anomalías para cada Supervisor.</t>
  </si>
  <si>
    <t>Cantidad de Órdenes Generadas</t>
  </si>
  <si>
    <t>Informes</t>
  </si>
  <si>
    <t>Gerencia Técnica Comercial</t>
  </si>
  <si>
    <t>Isnael García</t>
  </si>
  <si>
    <t>DC.POA.2024.162</t>
  </si>
  <si>
    <t>Realizar inspección de Calidad de Lectura y Distribución de Facturas</t>
  </si>
  <si>
    <t xml:space="preserve">Realizar inspección de calidad del cumplimiento de las normas, procedimientos que regulan los procesos de Lectura y Distribución de Facturas para la retroalimentación oportuna del personal en las áreas de trabajo. </t>
  </si>
  <si>
    <t>Cantidad de Inspecciones</t>
  </si>
  <si>
    <t>Informes y fotos</t>
  </si>
  <si>
    <t>DC.POA.2024.163</t>
  </si>
  <si>
    <t>Realizar toma de inventario de materiales a los Centros Técnicos y sus brigadas</t>
  </si>
  <si>
    <t>Realizar una toma de inventario contratando el stock de sistema con la cantidad física del Centro Técnico en cuestión. Verificar el proceso de despacho y liquidación de los materiales en las OS, además de verificar el tratamiento de las incoherencias.</t>
  </si>
  <si>
    <t>Toma de inventario realizado</t>
  </si>
  <si>
    <t>Informe de arqueo y correo</t>
  </si>
  <si>
    <t>Control de Materiales</t>
  </si>
  <si>
    <t>DC.POA.2024.164</t>
  </si>
  <si>
    <t>Inspecciones de Calidad a la ejecución de las políticas, estrategias, normas y procedimientos en los Centros Técnicos y sus brigadas</t>
  </si>
  <si>
    <t>Realizar inspección de calidad en la ejecución de las políticas, estrategias, normas y procedimientos en los Centros Técnicos, lo cual implica visitas técnicas al terreno, inspección de herramientas, EPP y materiales brigadas, despacho de OS, calidad física y de sistemas de la ejecución de las OS, arqueo de materiales, evaluación conocimiento y desempeño en el sistema y de terreno del equipo que forma el Centro Técnico.</t>
  </si>
  <si>
    <t>DC.POA.2024.165</t>
  </si>
  <si>
    <t>Capacitación Servicio Técnico, Lectura y Distribución de Facturas, Control de Materiales</t>
  </si>
  <si>
    <t>Capacitaciones en todos los Sectores a Servicio Técnico, Lectura &amp; Distribución de Facturas y Control de Materiales, para desarrollar la capacidad del personal técnico.</t>
  </si>
  <si>
    <t>Capacitaciones realizadas</t>
  </si>
  <si>
    <t>Correos y  fotos</t>
  </si>
  <si>
    <t>Control Administrativo Sector</t>
  </si>
  <si>
    <t>DC.POA.2024.166</t>
  </si>
  <si>
    <t xml:space="preserve">Reunión trimestral con los contratistas y Encargados de Servicio Técnico </t>
  </si>
  <si>
    <t>Revisión de los indicadores, balance de OS, calidad de ejecución de las OS, auditoria de materiales, revisión propuestas operativas, benchmarking.</t>
  </si>
  <si>
    <t>Reuniones realizadas</t>
  </si>
  <si>
    <t>DC.POA.2024.167</t>
  </si>
  <si>
    <t>Evaluación desempeño del Contratista en los nuevos Lotes, tres meses despues de que entren en operaciones bajo el nuevo contrato del pliego de condiciones.</t>
  </si>
  <si>
    <t>Evaluación global al servicio prestado por los contratistas en el grado de cumplimiento de las bases técnicas del pliego de condiciones y el contrato de servicio. Esta evaluación incluye aspectos administrativo, operativo, laborales y prevención de riesgo.</t>
  </si>
  <si>
    <t>Cantidad de Lotes Evaluados</t>
  </si>
  <si>
    <t>Informe y fotos</t>
  </si>
  <si>
    <t>DC.POA.2024.168</t>
  </si>
  <si>
    <t>Generar Desmantelamientos a los clientes dados de Baja por Impago</t>
  </si>
  <si>
    <t>Generar en el Sistema una visita de inspeccion y desmantelamiento a los clientes que son dados de baja por impago por exceder el tiempo que legalmente la empresa puede seguir facturando, una vez han superado los 120 días sin realizar pago (Depuraciones de la Base de Datos, según LGE)</t>
  </si>
  <si>
    <t>Porcentaje de Órdenes Generadas</t>
  </si>
  <si>
    <t>DC.POA.2024.169</t>
  </si>
  <si>
    <t>Visitas de revisión a la ejecución de los procedimientos en los Centros Técnicos y sus brigadas</t>
  </si>
  <si>
    <t>Realizar visitas para garantizar la calidad en la ejecución de las procedimientos, en las politicas de despacho y cierre de trabajos en los sistemas en los Centros Técnicos.</t>
  </si>
  <si>
    <t>Cantidad de Centros Inspeccionados</t>
  </si>
  <si>
    <t>Minuta de la visita y calendario.</t>
  </si>
  <si>
    <t>DTI.POA.2024.001</t>
  </si>
  <si>
    <t>Aplicar Paquete de Mejoras  del Sistema de Gestión de Distribución (SGD)</t>
  </si>
  <si>
    <t>Recepción, validación y puesta en marcha de paquetes funcionales para el SGD | En Colaboración con INDRA</t>
  </si>
  <si>
    <t>Puesta en Producción del Paquete de Mejoras</t>
  </si>
  <si>
    <t>Phillip Leonardo Cabrera Medrano</t>
  </si>
  <si>
    <t>Distribución</t>
  </si>
  <si>
    <t>DTI.POA.2024.002</t>
  </si>
  <si>
    <t>Aplicar Paqueted emojaras  Sistema de Gestión de ordenes de Servicios  (SGS)</t>
  </si>
  <si>
    <t>Recepción, validación y puesta en marcha de paquetes funcionales para el SGS | En Colaboración con INDRA</t>
  </si>
  <si>
    <t>Luis Ariel Vasquez Almonte</t>
  </si>
  <si>
    <t xml:space="preserve">Comercial, Pérdidad y Distribución </t>
  </si>
  <si>
    <t>DTI.POA.2024.003</t>
  </si>
  <si>
    <t>Implementación Android SGS</t>
  </si>
  <si>
    <t>Implementación SGS Android en las áreas operativas de distribución, Comercial y Pérdidas</t>
  </si>
  <si>
    <t>Cantidad de Centros Tecnicos implementados</t>
  </si>
  <si>
    <t>Yenny Dayana Abreu Taveras</t>
  </si>
  <si>
    <t>DTI.POA.2024.004</t>
  </si>
  <si>
    <t xml:space="preserve">Levantar, análizar, reestructurar y optimizar todos los procedimientos manejados por el equipo </t>
  </si>
  <si>
    <t>Unificar y optimizar todos los procesos del equipo en una sola plataforma, incluyendo la migración de los que apuntan a un Pentaho diferente y la programación de réplicas por crontab como opción de respaldo.</t>
  </si>
  <si>
    <t xml:space="preserve">%  de procesos ejecutados </t>
  </si>
  <si>
    <t>Gerencia Sistemas</t>
  </si>
  <si>
    <t>DTI.POA.2024.005</t>
  </si>
  <si>
    <t>Desarrollar sistema de generación de mapas adicional al visor (SGM)</t>
  </si>
  <si>
    <t>Crear una opción de impresión de mapas para el personal de campo, con un archivo que contenga todos los mapas generados. El sistema debe incluir inicio de sesión, historial de usuarios y gestión del uso de memoria por sección.</t>
  </si>
  <si>
    <t>DTI.POA.2024.006</t>
  </si>
  <si>
    <t>Generar Cuadre Interface Contable</t>
  </si>
  <si>
    <t>Cuadre y validación de los archivos de póliza que son subidos al sistema ERP SAP | En Colaboración con GERENCIA CONTABLE y GERENCIA COBROS C.</t>
  </si>
  <si>
    <t>Cantidad de Cuadres Realizados</t>
  </si>
  <si>
    <t>Sistemas comerciales</t>
  </si>
  <si>
    <t>Julie Pichardo</t>
  </si>
  <si>
    <t xml:space="preserve">Gerencia de Contabilidad  </t>
  </si>
  <si>
    <t>DTI.POA.2024.007</t>
  </si>
  <si>
    <t>Aplicar Paquete de Mejoras Sistema de Gestión Comercial (OPEN  SGC)</t>
  </si>
  <si>
    <t>Recepción, validación y puesta en marcha de paquetes funcionales para el SGC | En Colaboración con INDRA</t>
  </si>
  <si>
    <t xml:space="preserve">Gerencia de Contol de Gestión Comercial </t>
  </si>
  <si>
    <t>DTI.POA.2024.008</t>
  </si>
  <si>
    <t>Implementar Facturación Electrónica</t>
  </si>
  <si>
    <t>Realizar las actualizaciones correspondietes para cumplir con la Ley 32-23 sobre facturación Electrónica entró en vigencia el 16 de mayo de 2023 y tiene como objetivo principal modernizar y agilizar los procesos de facturación, promoviendo la automatización de la emisión, recepción y conservación de las facturas.</t>
  </si>
  <si>
    <t>Penalizaciones Por Incumplimiento A Las Nuevas Regulaciones.</t>
  </si>
  <si>
    <t>Puesta en Producción la Mejora al Sistema Comercial</t>
  </si>
  <si>
    <t>Víctor Fernández</t>
  </si>
  <si>
    <t>DTI.POA.2024.009</t>
  </si>
  <si>
    <t>Mejorar el Sistema TMASTER de las OOCC.</t>
  </si>
  <si>
    <t xml:space="preserve">Conjunto de mejoras a aplicar al sistema TMASTER de acuerdo a necesidades de lideres de usuarios. En colaboración con Gerencia de Auditoría Comercial y Técnica. </t>
  </si>
  <si>
    <t>Porciento de avance
25% Levantamientos de las necesidades
25% Realizar plan de ejecución
25% Mejoras de app aplicadas
25% Mejoras de app aplicadas</t>
  </si>
  <si>
    <t>Sistemas Administrativos</t>
  </si>
  <si>
    <t>Christina Fermín</t>
  </si>
  <si>
    <t>Gerencia de Auditoría Comercial y Técnica</t>
  </si>
  <si>
    <t>DTI.POA.2024.010</t>
  </si>
  <si>
    <t xml:space="preserve">Certificar la institución en la Norma sobre la prestación y automatización de los servicios públicos del Estado Dominicana (Nortic A5). </t>
  </si>
  <si>
    <t xml:space="preserve">Cada año la OGTIC realiza una visita donde audita de manera general las empresas del estado dominicano para evaluar el cumplimiento de los estándares de las Certificaciones previamente obtenidas. Estar presente al momento de convocar al personal de TI para la auditoría anual de la OGTIC y colaborar ante cualquier solicitud de información. </t>
  </si>
  <si>
    <t>Cantidad de informaciones remitidas</t>
  </si>
  <si>
    <t>Ramón Emilio Ferreyra</t>
  </si>
  <si>
    <t>Gerencia de Calidad y Procesos
(las demás Gerencias de TI)</t>
  </si>
  <si>
    <t>DTI.POA.2024.011</t>
  </si>
  <si>
    <t>Evaluar e Implementar Oficina Virtual</t>
  </si>
  <si>
    <t>Evaluar el desarrollo o adquisicion de soporte para la oficina Virtual debido a que la actual no tiene soporte Vigente.</t>
  </si>
  <si>
    <t>Vladimir Monsanto</t>
  </si>
  <si>
    <t>DTI.POA.2024.013</t>
  </si>
  <si>
    <t>Osvel Chavez</t>
  </si>
  <si>
    <t xml:space="preserve">Gerencia de control de calidad y procesos comerciales </t>
  </si>
  <si>
    <t>DTI.POA.2024.014</t>
  </si>
  <si>
    <t>DTI.POA.2024.016</t>
  </si>
  <si>
    <t>Implementar mejora en HGI para ubicar finca o insertar nueva naturaleza en conexión directa o normal con medidor de manera masiva.</t>
  </si>
  <si>
    <t>Mejorará el rendimiento de la coordinacion de Lectura, por motivo de que actualmente se estan ejecutando uno por uno, lo que conlleva una dedicacion de muchas horas para esta acción que se pueden dedicar para otras actividades. 
Crear la estructura para que se pueda importar un archivo con los campos requeridos para los movimientos.</t>
  </si>
  <si>
    <t>Porciento de ejecución</t>
  </si>
  <si>
    <t>DTI.POA.2024.018</t>
  </si>
  <si>
    <r>
      <t xml:space="preserve">Realizar mejora </t>
    </r>
    <r>
      <rPr>
        <sz val="12"/>
        <color rgb="FFFF0000"/>
        <rFont val="Times New Roman"/>
        <family val="1"/>
      </rPr>
      <t xml:space="preserve"> </t>
    </r>
    <r>
      <rPr>
        <sz val="12"/>
        <color theme="1"/>
        <rFont val="Times New Roman"/>
        <family val="1"/>
      </rPr>
      <t>a la Aplicación MPD</t>
    </r>
  </si>
  <si>
    <t>La herramienta esta obsoleta y necesita mantenimiento y mejora para ser mas eficiente en la asignación de la Operativa 
Estructurar la MPD, con funcionalizadades para asiganacion de trabajo y agregar colaboradores y reporte dentro de la misma plataforma</t>
  </si>
  <si>
    <t>Manuel Gonzalez</t>
  </si>
  <si>
    <t>DTI.POA.2024.020</t>
  </si>
  <si>
    <t>Realizar cambio de computadoras desktop obsoletas</t>
  </si>
  <si>
    <t>Sustitución de las  computadoras de desktop obsoletas según sus especificaciones</t>
  </si>
  <si>
    <t>Cantidad de pc instaladas</t>
  </si>
  <si>
    <t>Departamento De Soporte De Tecnología De La Información</t>
  </si>
  <si>
    <t>SOPORTE TÉCNICO</t>
  </si>
  <si>
    <t>Manolo Bonilla</t>
  </si>
  <si>
    <t>DTI.POA.2024.021</t>
  </si>
  <si>
    <t>Realizar cambio de Laptops obsoletas</t>
  </si>
  <si>
    <t>Sustitución de laptops obsoletas según sus especificaciones</t>
  </si>
  <si>
    <t>Cantidad de Laptops instaladas</t>
  </si>
  <si>
    <t>Gerencia Técncia Comercial/Gerencia de Obras Financiadas/Gerencia de Planificación</t>
  </si>
  <si>
    <t>DTI.POA.2024.022</t>
  </si>
  <si>
    <t>Elaborar reportes de seguimientos a la gestión de soporte brindado</t>
  </si>
  <si>
    <t>Realización Reporte Mensual de incidencias que indica el porcentaje de efectividad en la resolución de incidencias. Generar reporte mensual del porcentaje de resolución de incidencias</t>
  </si>
  <si>
    <t>Correo electrónico, reportes generados</t>
  </si>
  <si>
    <t>Vidal Guzman</t>
  </si>
  <si>
    <t>DTI.POA.2024.023</t>
  </si>
  <si>
    <t>Elaborar Reporte semanal de incidencias pendientes</t>
  </si>
  <si>
    <t xml:space="preserve">Generar reporte semanal de incidencias pendientes por área. Reporte de incidencia pendientes por área </t>
  </si>
  <si>
    <t>DTI.POA.2024.024</t>
  </si>
  <si>
    <t>Realizar Reporte Mensual del sistema de atención de llamadas de Mesa de ayuda</t>
  </si>
  <si>
    <t>Generar reporte mensual de las llamadas entrantes versus las llamadas atendidas</t>
  </si>
  <si>
    <t>DTI.POA.2024.025</t>
  </si>
  <si>
    <t xml:space="preserve">Garantizar la eficiencia de los manteniemientos correctivos y preventivos. </t>
  </si>
  <si>
    <t>Reportar mensualmente resumen de mantenimiento preventivo y correctivo de la infraestructura de CCTV</t>
  </si>
  <si>
    <t>Realizar reporte con los trabajos de mantenimiento y soporte que se realizan en el mes para la plataforma de CCTV. Realizar matriz indicando los trabajos de mantenimiento realizado al sistema.</t>
  </si>
  <si>
    <t>Elian Peña</t>
  </si>
  <si>
    <t>DTI.POA.2024.026</t>
  </si>
  <si>
    <t xml:space="preserve">Asegurar la satisfacción de los colaboradores. </t>
  </si>
  <si>
    <t>Aumentar capacidad de Memoria Ram en Servidores Ncomputing</t>
  </si>
  <si>
    <t>Realizar una actualizacion al hardware aumentando la memoria ram de los equipos Ncomputing correspondientes a las oficinas comerciales</t>
  </si>
  <si>
    <t>Cantidad de Modulos de ram instalados</t>
  </si>
  <si>
    <t>Correos electrónicos, reportes o informes.</t>
  </si>
  <si>
    <t>DTI.POA.2024.027</t>
  </si>
  <si>
    <t xml:space="preserve">Realizar cambio de monitores averiados </t>
  </si>
  <si>
    <t>Cambio de monitores averiados de los diferentes damaños que manejamos en la empresa completa</t>
  </si>
  <si>
    <t>Cantidad de Monitores instalados</t>
  </si>
  <si>
    <t>Gerencia Técncia Comercial</t>
  </si>
  <si>
    <t>Si</t>
  </si>
  <si>
    <t>DTI.POA.2024.028</t>
  </si>
  <si>
    <t>Instalacion equipos para sistema de turno</t>
  </si>
  <si>
    <t>Realización de  la instalación de los equipos para poner el funcionamiento el sistema de turno de edenorte.(Desktop, base tv, TV)</t>
  </si>
  <si>
    <t>Cantidad de equipos para sistema de turno instalados</t>
  </si>
  <si>
    <t>DTI.POA.2024.029</t>
  </si>
  <si>
    <t xml:space="preserve"> Escanear vulnerabilidades en Red de Servidores. </t>
  </si>
  <si>
    <t>Realización Pen Test a los equipos y sistemas internos, para conocer las posibles vulnerabilidades y remediarlas.</t>
  </si>
  <si>
    <t xml:space="preserve">Porcentaje
50% de escaneo de vulnerabilidad 
50% del resultado </t>
  </si>
  <si>
    <t>Correo electrónico / reporte con el porciento de vulnerabilidades de red encontradas.</t>
  </si>
  <si>
    <t>Seguridad Ti</t>
  </si>
  <si>
    <t>Seguridad TI</t>
  </si>
  <si>
    <t xml:space="preserve">Juanel Martínez | Danny López | Silverio Adrián | Kenia Diaz </t>
  </si>
  <si>
    <t>DTI.POA.2024.030</t>
  </si>
  <si>
    <t>Efectuar Actualización de las firmas de virus</t>
  </si>
  <si>
    <t>Validar el total de agentes con base de firma no actualizada y compararla con el total de agente de End Point Protección instalados.</t>
  </si>
  <si>
    <t>Porcentaje de instalaciones y configuraciones de estaciones realizados</t>
  </si>
  <si>
    <t>Correo electrónico / reporte con el porciento de sistemas de protección instalados.</t>
  </si>
  <si>
    <t>DTI.POA.2024.031</t>
  </si>
  <si>
    <t>Limitar el  Acceso usuario Administrador.</t>
  </si>
  <si>
    <t xml:space="preserve">Restringir el acceso con el usuario administrador a todas las PC de la empresa a los usuarios que su función no lo requiera. </t>
  </si>
  <si>
    <t>Porcentaje de restricciones</t>
  </si>
  <si>
    <t>Correo electrónico / reporte con el porciento de permisos de usuarios con perfil de administrador.</t>
  </si>
  <si>
    <t>DTI.POA.2024.032</t>
  </si>
  <si>
    <t>Restringir Accesos USB</t>
  </si>
  <si>
    <t>Restringir el acceso a puertos USB de las PC de la empresa a los usuarios cuya función no lo requiera.</t>
  </si>
  <si>
    <t>Correo electrónico / reporte con el porciento de accesos restringidos a puertos USB.</t>
  </si>
  <si>
    <t>DTI.POA.2024.033</t>
  </si>
  <si>
    <t>Concientizar  a los  Usuarios sobre temas de Seguridad Informatica y Normas</t>
  </si>
  <si>
    <t>Enviar comunicado a todos los usuarios Edenorte con una capsula de seguridad informática o información importante a conocer en la documentaciones de seguridad TI.</t>
  </si>
  <si>
    <t>Cantidad Comunicados  realizados</t>
  </si>
  <si>
    <t>Correos electrónicos con los comunicados difundidos</t>
  </si>
  <si>
    <t>Comunicación estratégica</t>
  </si>
  <si>
    <t>DTI.POA.2024.034</t>
  </si>
  <si>
    <t>Realizar  Backup configuración FortiWeb para resguardar la configuracion de los equipos</t>
  </si>
  <si>
    <t>Guardar una copia de seguridad cada viernes de la configuración del equipo y guardarlas en la dirección \\inseguridad\Archivos_Comunes_Seguridad\Backups para mantener resguardada las configuraciones de los equipos para recuperación en caso de fallas.</t>
  </si>
  <si>
    <t>Cantidad de Respaldo realizados</t>
  </si>
  <si>
    <t>DTI.POA.2024.035</t>
  </si>
  <si>
    <t xml:space="preserve">Realizar Backup configuración FortiSandbox </t>
  </si>
  <si>
    <t>DTI.POA.2024.036</t>
  </si>
  <si>
    <t>Realizar  Backup configuración Fortianalyzer para resguardar la confirguración de  los equipos.</t>
  </si>
  <si>
    <t>Realizacion de  una copia de seguridad cada viernes de la configuración del equipo y guardarlas en la dirección \\inseguridad\Archivos_Comunes_Seguridad\Backups para mantener resguardada las configuraciones de los equipos para recuperación en caso de fallas.</t>
  </si>
  <si>
    <t>DTI.POA.2024.037</t>
  </si>
  <si>
    <t>Realizar  Backup configuración FortiAuthenticator</t>
  </si>
  <si>
    <t>DTI.POA.2024.038</t>
  </si>
  <si>
    <t>Realizar  BackUp Configuración FGT-2000E para proteger las configuraicones de los equipos.</t>
  </si>
  <si>
    <t>Realización de  una copia de seguridad cada viernes de la configuración del equipo y guardarlas en la dirección \\inseguridad\Archivos_Comunes_Seguridad\Backups para mantener resguardada las configuraciones de los equipos para recuperación en caso de fallas.</t>
  </si>
  <si>
    <t>DTI.POA.2024.039</t>
  </si>
  <si>
    <t>Guardar BackUp Configuración FGT-1000D</t>
  </si>
  <si>
    <t>Realizar una copias de seguridad cada viernes de la configuración del equipo y guardarlas en la dirección \\inseguridad\Archivos_Comunes_Seguridad\Backups para mantener resguardada las configuraciones de los equipos para recuperación en caso de fallas.</t>
  </si>
  <si>
    <t>DTI.POA.2024.040</t>
  </si>
  <si>
    <t>Realizar reporte de  bajas de usuarios  Desvinculados</t>
  </si>
  <si>
    <t>Realización Reporte de bajas de usuarios desvinculados automáticos por UCAPP para mantener minizado los riesgos de accesos no autorizados.</t>
  </si>
  <si>
    <t>Cantidad de Reportes</t>
  </si>
  <si>
    <t>DTI.POA.2024.041</t>
  </si>
  <si>
    <t>Realizar Backup de equipos de comunicaciones</t>
  </si>
  <si>
    <t>Actualizar equipos de comunicaciones (Radius, backup y logs). Acceso a la red , el backup , y las alertas que se presenten.</t>
  </si>
  <si>
    <t>Cantidad de Reportes Generados</t>
  </si>
  <si>
    <t>Correos electrónicos, fotos</t>
  </si>
  <si>
    <t>Gerencia De Telecomunicaciones</t>
  </si>
  <si>
    <t>Redes Telematicas</t>
  </si>
  <si>
    <t>Jean Luis Gonzalez, Redes Telemáticas</t>
  </si>
  <si>
    <t>DTI.POA.2024.042</t>
  </si>
  <si>
    <t xml:space="preserve">Instalar los Enlaces de backup en oficinas comerciales </t>
  </si>
  <si>
    <t>Instalación de  un enlace de fibra optica secundario con operadoras telefonicas difernentes en las oficinas que tengan claro se instalara uno de altice y en la que tengan altice se instalara uno de claro</t>
  </si>
  <si>
    <t xml:space="preserve">correos electronicos, fotos </t>
  </si>
  <si>
    <t>DTI.POA.2024.043</t>
  </si>
  <si>
    <t>Realizar Mantenimiento preventivo y correctivo infraestructura de telecomunicaciones en oficinas comerciales</t>
  </si>
  <si>
    <t>Realización mantenimiento de los equipos y gabinetes de telecomunicaciones estandarizar diseño de conectividad de los equipos de comunicaciones en las oficinas comerciales . Con el objetivo de ser administrable y trabajar de forma remota . Organizar los gabinetes de Comunicaciones e identificar cantidad de lineas y su uso, cambiar la comunicación de verifone de analoga a IP. Cancelar servicios que no esten uso.</t>
  </si>
  <si>
    <t xml:space="preserve">Cantidad de localidades </t>
  </si>
  <si>
    <t>Correos electrónicos, Fotos</t>
  </si>
  <si>
    <t>DTI.POA.2024.044</t>
  </si>
  <si>
    <t>Realizar Disponibilidad de los servicios de telecomunicaciones en las localidades de edenorte</t>
  </si>
  <si>
    <t>Realización reporte Mensual de la disponibilidad de los servicios de telecomunicaciones de los suplidores</t>
  </si>
  <si>
    <t>Informe, correos</t>
  </si>
  <si>
    <t>Jean Luis Gonzalez, Redes Telematicas</t>
  </si>
  <si>
    <t>DTI.POA.2024.045</t>
  </si>
  <si>
    <t>Realizar mantenimientos Preventivos  de las estaciones repetidoras ubicadas en las  lomas del murazo ,Isabel de Torre, Jamao,Nevera, Ranchito</t>
  </si>
  <si>
    <t>Visitar las repetidoras cada 2 meses. 
Monitoreo de sistema de respaldo electrico, cable de antena, Duplexer,Equipo repetidor RxTx y enlace de datos. Pruebas desde la estación repetidora con el Cor y las brigadas.</t>
  </si>
  <si>
    <t>Cantidad de  mantenimientos realizados</t>
  </si>
  <si>
    <t>Correo Electronico / Fotos</t>
  </si>
  <si>
    <t>Depto. Radio Frecuencia</t>
  </si>
  <si>
    <t>Joel Sanchez,brayan Valera</t>
  </si>
  <si>
    <t>DTI.POA.2024.046</t>
  </si>
  <si>
    <t>Mantener la disponibilidad de servicio de la comunicación en las repetidoras.</t>
  </si>
  <si>
    <t xml:space="preserve">Disponibilidad de Servicios Comunicación en Radios . Nota: tomar encuenta aspectos atmosfericos , temporadas ciclonicas. </t>
  </si>
  <si>
    <t>Porcentaje de disponibilidad</t>
  </si>
  <si>
    <t>Correos electrónicos /ticket/ informe de disponibilidad</t>
  </si>
  <si>
    <t>DTI.POA.2024.047</t>
  </si>
  <si>
    <t>Instalacion de convertidores 125 DC a 12 V DC</t>
  </si>
  <si>
    <t xml:space="preserve">Instalar convertidores  125 V DC a 12 V DC en las 18 subestaciones para evitar interupcion electrica de la redio de comunicaciones </t>
  </si>
  <si>
    <t>Cantidad de convertidores instalados</t>
  </si>
  <si>
    <t>Fotos/ tickets</t>
  </si>
  <si>
    <t>Departamento de subestaciones</t>
  </si>
  <si>
    <t>DTI.POA.2024.048</t>
  </si>
  <si>
    <t>Instalacion GSM Gatway en oficinas administravivas de los sectores</t>
  </si>
  <si>
    <t>reducir los costos en las salidas de llamdas telefonicas a celulares y larga distancia en las oficinas administrativas</t>
  </si>
  <si>
    <t>Cantidad de equipos instalados</t>
  </si>
  <si>
    <t>Correo electronico, Planilla de visistas, Reporte de llamdas</t>
  </si>
  <si>
    <t>DTI.POA.2024.049</t>
  </si>
  <si>
    <t>Asegurar la Estabilidad de la  Comunicación de la Red SCADA</t>
  </si>
  <si>
    <t>Confirmar la disponibilidad e integridad de los respaldos realizados a los equipos de comunicación Scada</t>
  </si>
  <si>
    <t>Porcentaje de respaldos realizados</t>
  </si>
  <si>
    <t>Correo electronico, Fotos</t>
  </si>
  <si>
    <t>Telecontrol</t>
  </si>
  <si>
    <t>Elias Ezequiel Nunez, dep. Telecontrol</t>
  </si>
  <si>
    <t>DTI.POA.2024.050</t>
  </si>
  <si>
    <t>Mantenimiento preventivo y etiquetado de los gabinestes de telecomunicaciones en las subestaciones</t>
  </si>
  <si>
    <t>Limpieza, organización y etiquetado de los equipos de telecomunicaciones y los servicios instalados en los gabinetes de telecomunicaciones en las subestaciones</t>
  </si>
  <si>
    <t>Cantidad Subestaciones intervenidas</t>
  </si>
  <si>
    <t>DTI.POA.2024.051</t>
  </si>
  <si>
    <t>Realizar Reporte de incidencias de soporte brindados</t>
  </si>
  <si>
    <t>Movimiento de ITC, configuracion de equipos redundantes, instalacion de equipos de comunicaciones en subestaciones y localidades remotas</t>
  </si>
  <si>
    <t>Cantidad de incidencias resuelta</t>
  </si>
  <si>
    <t>Correos electrónicos/ tickets resueltos/fotos</t>
  </si>
  <si>
    <t>DTI.POA.2024.052</t>
  </si>
  <si>
    <t>Completar proceso de facturación de los servicios de telecomunicaciones (enlaces, flotas)</t>
  </si>
  <si>
    <t xml:space="preserve">Completar  el proceso para gestionar el pago a tiempo a los ISP </t>
  </si>
  <si>
    <t>Cantidad de informes</t>
  </si>
  <si>
    <t>Telecomunicaciones</t>
  </si>
  <si>
    <t>Tommy Gomez</t>
  </si>
  <si>
    <t>DTI.POA.2024.053</t>
  </si>
  <si>
    <t xml:space="preserve">Realizar Mantenimiento y desmonte de torres de comunicaciones </t>
  </si>
  <si>
    <t>Levantamiento para dar el mantenimieto a las torres en uso y desmontar las torres no utilizadas</t>
  </si>
  <si>
    <t>Reporte de Levantamiento</t>
  </si>
  <si>
    <t>Informe / fotos</t>
  </si>
  <si>
    <t>Joel Sanchez,brayan Valera, Jean Luis, Redes telematicas</t>
  </si>
  <si>
    <t>DTI.POA.2024.054</t>
  </si>
  <si>
    <t xml:space="preserve">Gestionar la Compra e instalación de la 6ta etapa de las cámaras de seguridad y video vigilancia en las instalaciones de Edenorte. </t>
  </si>
  <si>
    <t>Carlos Polonia/Jean Luis Gonzales</t>
  </si>
  <si>
    <t xml:space="preserve">Coordinación de operaciones </t>
  </si>
  <si>
    <t>DTI.POA.2024.055</t>
  </si>
  <si>
    <t>DTI.POA.2024.056</t>
  </si>
  <si>
    <t>NTNX-1</t>
  </si>
  <si>
    <t>Actualizar plataforma de servidores virtuales</t>
  </si>
  <si>
    <t>Se obtendrá nueva plataforma Nutanix de 5 nodos junto con el software y soporte necesarios para sustituir la vieja plataforma de Blades y los servidores Nutanix que ya están obsoletos.</t>
  </si>
  <si>
    <t>Porciento de avance
20% Elaborar Términos de Referencia
20% Elaborar SolPeds y pasarlas a Compras junto con los Términos de Referencia
30% Recibir equipos e instalar en CPD EDENORTE
30% Migrar servidores virtuales desde plataformas anteriores</t>
  </si>
  <si>
    <t>Gerencia De Infraestructura</t>
  </si>
  <si>
    <t>Infraestructura TI</t>
  </si>
  <si>
    <t>Luduing Rodríguez</t>
  </si>
  <si>
    <t>DTI.POA.2024.057</t>
  </si>
  <si>
    <t>NTNX-2</t>
  </si>
  <si>
    <t>Implementar contingencia remota</t>
  </si>
  <si>
    <t>Implementar una plataforma Nutanix de 3 nodos para replicar los servidores virtuales hacia un DataCenter externo (EDEESTE).</t>
  </si>
  <si>
    <t>Porciento de avance
20% Elaborar Términos de Referencia
20% Elaborar SolPeds y pasarlas a Compras junto con los Términos de Referencia
20% Recibir equipos en Almacén EDENORTE
20% Llevar equipos a DataCenter EDEESTE
20% Conectar clúster EDEESTE con EDENORTE y activar replicación</t>
  </si>
  <si>
    <t>Correos, Pantallas</t>
  </si>
  <si>
    <t>DTI.POA.2024.058</t>
  </si>
  <si>
    <t>DDMN-1</t>
  </si>
  <si>
    <t>Sustituir plataforma DataDomain</t>
  </si>
  <si>
    <t>Adquirir e implementar equipos DataDomain que incluyan replicación, protección anti-ransomware, protección de copias inmutables</t>
  </si>
  <si>
    <t>Porciento de avance
20% Elaborar Términos de Referencia
20% Crear SolPeds y pasar a Compras junto a toda la documentación que exija el proceso.
20% Recibir equipos e instalarlos en el CPD EDENORTE
20% Implementar la plataforma con los servicios de seguridad avanzada (parte inicial)
20% Implementar la plataforma con los servicios de seguridad avanzada (parte final)</t>
  </si>
  <si>
    <t>Pantallas, Consolas</t>
  </si>
  <si>
    <t>DTI.POA.2024.059</t>
  </si>
  <si>
    <t>Realizar Operativos para que se  Actualiceen los Parches servidores, Sistemas Operativos y Aplicaciones</t>
  </si>
  <si>
    <t xml:space="preserve">Consiste en mantener los sistemas del CPD actualizados y seguros para garantizar la eficiencia de los equipos.
a) Solicitar a Seguridad TI informes de vulnerabilidades (40%). 
b) Revisar con fabricantes últimas actualizaciones y parches para equipos y Sistemas Operativos (30%). 
c) Planificar y realizar las actualizaciones, respetando control de pruebas y horarios de Producción (30%). </t>
  </si>
  <si>
    <t>Cantidad de Operativos Realizados</t>
  </si>
  <si>
    <t>Luis Omar Santana</t>
  </si>
  <si>
    <t>DTI.POA.2024.060</t>
  </si>
  <si>
    <t>Realizar actualización de  Windows Server a la versión más actualizada</t>
  </si>
  <si>
    <t>Mantener Sistemas Operativos dentro del periodo de soporte de fábrica. 
A) Inventariar servidores Windows Server anteriores a 2019. 
B) Identificar los equipos menos sensible. 
C) Actualizar servidores a versión 2019 o superior.</t>
  </si>
  <si>
    <t xml:space="preserve">Porciento de avance
25% Levantamiento de  servidores que tengan sistema operativo anterior a 2019
25% Acuerdo con las áreas para aplicar cambio.
25% Aplicar la actualización de servidores a la mitad de la lista. 
25%  Aplicar la actualización de servidores a la mitad de la lista. </t>
  </si>
  <si>
    <t>Inventario de servidores Windows</t>
  </si>
  <si>
    <t>DTI.POA.2024.061</t>
  </si>
  <si>
    <t>Migrar SQL Server a versiones 2019 o superior</t>
  </si>
  <si>
    <t xml:space="preserve">Trasladar todas las bases de datos SQL Server a versiones soportadas por Microsoft. Con la finalidad de mantener actualizados los motores de base de datos. </t>
  </si>
  <si>
    <t xml:space="preserve">Porciento de avance
30% Levantamiento de las pc necesitadas
40% Hacer backup
30% Aplicar migración </t>
  </si>
  <si>
    <t>Inventario de servidores SQL</t>
  </si>
  <si>
    <t>DTI.POA.2024.062</t>
  </si>
  <si>
    <t>Evaluar o Crear Formulario de Detección de Necesidades de Capacitación</t>
  </si>
  <si>
    <t>Evaluar o Realizar un formulario digital para la recolección de la información de los cursos, diplomado, certificaciones y talleres que requieran los colaboradores, los mismos detectados por sus supervisores.</t>
  </si>
  <si>
    <t>Richard Guzman</t>
  </si>
  <si>
    <t>DTI.POA.2024.063</t>
  </si>
  <si>
    <t>Registro de inasistencias de los colaboradores en el CAPHE</t>
  </si>
  <si>
    <t>Agregar reporte de Inasistencias al sistema CAPHE</t>
  </si>
  <si>
    <t>Moises Level</t>
  </si>
  <si>
    <t>Gerencia de Control de Gestión Humana</t>
  </si>
  <si>
    <t>DTI.POA.2024.064</t>
  </si>
  <si>
    <t>Evaluar o Implementación sistema para automatizar control de entrada y salida a los almacenes</t>
  </si>
  <si>
    <t>Evaluar o Sistema que permita automatizar el control de entradas y salidas del almacén (La Penda / Las Charcas) con el cual se mide el tiempo de espera de los usuarios que van a retirar materiales (actualmente se lleva manual)</t>
  </si>
  <si>
    <t>DTI.POA.2024.065</t>
  </si>
  <si>
    <t>Implementar Informe indicadores Os resueltas de supervición via SSO.</t>
  </si>
  <si>
    <t>La creación de esta herramienta es para  extraer un  informe sobre los indidicadores OS resueltas, este informacion se esta trabajando manual, por motivo de que de donde se extraia esta informacion ya no existe. 
Crear filtros por rango de fecha, crear tabla de indicadores por Sector y Oficinas en base a la meta fijada por tipo de Oficina, filtrar por NIE, Extraer en Excel.</t>
  </si>
  <si>
    <t>DTI.POA.2024.066</t>
  </si>
  <si>
    <t>Implementar mejora de colocación del módulo de Lectura para la resolución de Ordenes de supervicion vía app SSO Web o Android.</t>
  </si>
  <si>
    <t>Mejorará el rendimiento de las Ordenes de Supervision de Lectura. Estas son vitales para el area.
Crear dentro de este los modulos de las OS TO390; TO391; TO427; TO654 para que sean resueltas en el terreno por el Movil o por la WEB.</t>
  </si>
  <si>
    <t>DTI.POA.2024.067</t>
  </si>
  <si>
    <t>Evaluar Ceacion o Adquisicion de sistema de mantenimiento para SSGG</t>
  </si>
  <si>
    <t>Este sistema será creado con la finalidad de registrar los mantenimientos relaizados a los diferentes equipos a travez de la Gerencia de Servicios Generales</t>
  </si>
  <si>
    <t>Gerencia de Servicios Generales</t>
  </si>
  <si>
    <t>DTI.POA.2024.068</t>
  </si>
  <si>
    <t>Dar seguimiento al  sistema creado para  la realizacion de mantenimiento de  transportacion</t>
  </si>
  <si>
    <t>Seguimiento al sistema de mantenimeitno creado en  la Gerencia de transportación</t>
  </si>
  <si>
    <t>Gerencia de Tranportación</t>
  </si>
  <si>
    <t>DSJ.POA.2024.001</t>
  </si>
  <si>
    <t>Elaborar contratos solicitados dentro del plazo establecidos</t>
  </si>
  <si>
    <t>1. Enviar correo de recepción de solicitud de contrato al área requirente.
2. Realización de contrato. 
3.- Revisión contratos
4. Formalización contratos en plazo
Ejecución de los contratos solicitados en un plazo de 10 días laborables.</t>
  </si>
  <si>
    <t xml:space="preserve"> Retrasos en el abastecimiento de Materiales por recrudecimiento y burocrartización de la ley de compras.</t>
  </si>
  <si>
    <t>Cumplimento en Plazo de contratos realizados</t>
  </si>
  <si>
    <t>Día</t>
  </si>
  <si>
    <t>Reporte de Plazos de Contratos.             
Correos</t>
  </si>
  <si>
    <t>Gerencia De Contratos, Regulacion Y Opinion</t>
  </si>
  <si>
    <t>Gerencia de Contratos</t>
  </si>
  <si>
    <t xml:space="preserve">Giovanna Gómez  Daniel García   Ubaldo Rosario        Nayalid Torres        Abril Tejada           Isaac Liriano  </t>
  </si>
  <si>
    <t>DSJ.POA.2024.002</t>
  </si>
  <si>
    <t>Gestionar firmas y legalización de  los contratos</t>
  </si>
  <si>
    <t>Consiste en dar seguimiento a la captura de firmas para el contrato con la finalidad de legalizar el mismo.                                                             
Enviar correo de notificacion para firma al área requirente.    
Firma por parte del proveedor                                                   
Enviar el contrato para firma del Gerente General.                                                             
 Convocar al notario para firma.</t>
  </si>
  <si>
    <t>Cumplimiento con la legalización de los contratos</t>
  </si>
  <si>
    <t>Reporte de Plazos de Contratos.                        
Correos</t>
  </si>
  <si>
    <t>DSJ.POA.2024.003</t>
  </si>
  <si>
    <t>Certificación de Contratos</t>
  </si>
  <si>
    <t xml:space="preserve">1. Recepción de contratos por la Unidad de Certificacion 
2.Verificación de documentos del expediente administrativo
3. Solicitar tramite.
</t>
  </si>
  <si>
    <t>Cumplimiento de solicitud de tramite CGR</t>
  </si>
  <si>
    <t xml:space="preserve">Captura de pantalla del Sistema TRE
Oficio de solicitud de certificacion de contrato
Registro de control de plazos de certificaciones </t>
  </si>
  <si>
    <t>Unidad de Contraloria</t>
  </si>
  <si>
    <t>Katherine Gonzalez  Valerie Jimenez        Moises Reyes          Lisbeth Hernandez</t>
  </si>
  <si>
    <t>DSJ.POA.2024.004</t>
  </si>
  <si>
    <t xml:space="preserve">Realizar Indexación de contratos al Sistema Onbase </t>
  </si>
  <si>
    <t xml:space="preserve">Carga de contratos al sistema OnBase
Indexación y registro de los contratos suscritos por la empresa 5 dias a partir de su legalización.                                                     </t>
  </si>
  <si>
    <t>Falta de alineación e integración de las áreas funcionales y procesos de la empresa, Incrementándose con esto los costos operativos y diminuyendose la velocidad de respuesta.</t>
  </si>
  <si>
    <t>Cumplimento en plazos de  contratos indexados</t>
  </si>
  <si>
    <t>Captura de pantalla del Sistema Onbase</t>
  </si>
  <si>
    <t xml:space="preserve">Giovanna Gómez Daniel García   Ubaldo Rosario        Nayalid Torres        Abril Tejada           Isaac Liriano  </t>
  </si>
  <si>
    <t>DSJ.POA.2024.005</t>
  </si>
  <si>
    <t>Notificar la llegada del término de los contratos</t>
  </si>
  <si>
    <t xml:space="preserve">Enviar correo a las áreas el último día de cada mes con el listado de contratos próximos a vencer,  con dos meses de anticipación al vencimiento.   </t>
  </si>
  <si>
    <t>Generación de contratos no beneficios para la empresa debido al alto poder de negociación y conocimiento de los clientes.</t>
  </si>
  <si>
    <t>Porcentaje de remisión en plazo</t>
  </si>
  <si>
    <t xml:space="preserve"> Correos</t>
  </si>
  <si>
    <t>DSJ.POA.2024.006</t>
  </si>
  <si>
    <t>Realizar peritaje en los procesos de compras</t>
  </si>
  <si>
    <t>Realizacion de informe evalución de credenciales legales en un periodo de 5 dias laborables.</t>
  </si>
  <si>
    <t xml:space="preserve">Cumplimento en plazos de  los peritaje </t>
  </si>
  <si>
    <t>Informes de evaluacion de credenciales en pdf.
Control de evaluaciones de credenciales.</t>
  </si>
  <si>
    <t>DSJ.POA.2024.007</t>
  </si>
  <si>
    <t>Evaluar y liberar pliego de condiciones</t>
  </si>
  <si>
    <t>Recepción, evaluacion y liberarcion de pliego.
Evaluación de pliegos de condiciones en el plazo estipulado  (tiene un plazo de 15 dias laborables.)</t>
  </si>
  <si>
    <t>Cumplimiento en plazo de evaluación de pliego</t>
  </si>
  <si>
    <t>Control de evaluacion de pliego</t>
  </si>
  <si>
    <t>DSJ.POA.2024.008</t>
  </si>
  <si>
    <t xml:space="preserve">Efectuar  respuesta a las Impugnaciones de los actos adminiinistrativos </t>
  </si>
  <si>
    <t>Dar respuesta y  asesoramiento legal a las diferentes areas sobre determinados casos mediante consulta según requriemiento</t>
  </si>
  <si>
    <t>Penalizaciones Por Incumplimiento a las Nuevas Regulaciones</t>
  </si>
  <si>
    <t>Tiempo de resolución de respuesta</t>
  </si>
  <si>
    <t xml:space="preserve">Reporte de Excel de Consultas </t>
  </si>
  <si>
    <t>Gerencia Legal De Cumplimiento Regulatorio</t>
  </si>
  <si>
    <t>Sahira Baez/Jocelyn Ureña</t>
  </si>
  <si>
    <t>DSJ.POA.2024.009</t>
  </si>
  <si>
    <t>Casos completados en tiempo  apelados ante la Dirección General de Contrataciones Públicas (DGCP),  para proceder con la defensa a Edenorte, recursos jerárquicos.
Así como casos solicitados en tiempo incoados ante Edenorte  para proceder con la defensa a Edenorte, impugnación.
Dentro de un plazo de 15 días calendarios.</t>
  </si>
  <si>
    <t>Retrasos en el abastecimiento de Materiales por recrudecimiento y burocrartización de la ley de compras.</t>
  </si>
  <si>
    <t>Cumplimento en plazos de  recursos administrativos
Cumplimento en plazo de  impugnación</t>
  </si>
  <si>
    <t xml:space="preserve">Control de respuestas a las impugnaciones </t>
  </si>
  <si>
    <t>DSJ.POA.2024.010</t>
  </si>
  <si>
    <t>Monitorear los asuntos jurídicos surgidos de las actividades de la empresa dentro de su ámbito de actuación.</t>
  </si>
  <si>
    <t>Representar a la empresa en los tribunales y organismos públicos o privados en su ámbito de actuación para ofrecer asistencia a la Gerencia del sector en todos los aspectos de índole legal.</t>
  </si>
  <si>
    <t xml:space="preserve">% Asistencia Demandas Interpuestas en caso necesario </t>
  </si>
  <si>
    <t>Gerencia Legal De Sector</t>
  </si>
  <si>
    <t>Gerencia Legal  Sector</t>
  </si>
  <si>
    <t>Antonio Ureña, Kelvin   Álvarez, Wilson Almengot, Sergia Betances, Juberky Almánzar, Norberto Placencio, Inmaculada Salazar, Juan Francisco, Olga cepeda, Julissa Acosta, Félix Emmanuel, Anibelky Peña,Jenny Abreu</t>
  </si>
  <si>
    <t>DSJ.POA.2024.011</t>
  </si>
  <si>
    <t>Realizar informe de cobros gestionados por los abogados de los sectores.</t>
  </si>
  <si>
    <t>Información sobre el monto cobrado de la cartera de clientes a gestionar el cobro, por acuerdo realizados por los abogados de los sectores.</t>
  </si>
  <si>
    <t>DSJ.POA.2024.012</t>
  </si>
  <si>
    <t>Realizar Conciliaciones de deudas</t>
  </si>
  <si>
    <t>Logro de conciliación a clientes con deuda (Clientes Comerciales, regulares y e industriales)</t>
  </si>
  <si>
    <t>%  Conciliaciones realizadas</t>
  </si>
  <si>
    <t>Reporte Excel</t>
  </si>
  <si>
    <t xml:space="preserve">Gerencia de Capacitación y Desarrollo </t>
  </si>
  <si>
    <t>DSJ.POA.2024.013</t>
  </si>
  <si>
    <t>Capacitar encargados comerciales, para el recibiendo de los actos de alguaciles.</t>
  </si>
  <si>
    <t xml:space="preserve">Formación del personal comercial para la recepción de los actos y que sean remitidos a la Gerencia de Litigios </t>
  </si>
  <si>
    <t>Lista de asistencia y Fotos.</t>
  </si>
  <si>
    <t>Gerencia De Litigios</t>
  </si>
  <si>
    <t>Gerencia de Litigios</t>
  </si>
  <si>
    <t>Jenny Abreu, Lisa Veras, Chajid Sadhala, Jesús Castillo, Juan Toribio, Katherine Valdez, Enmanuel Dilone</t>
  </si>
  <si>
    <t>DSJ.POA.2024.014</t>
  </si>
  <si>
    <t>Garantizar el cumplimiento de los plazos de Gestión Internas para el apoderamiento de demandas a las oficinas externas.</t>
  </si>
  <si>
    <t>Análisis de las demandas recibidas desde cualquier punto del país y posterior emisión a los abogados externos. Además se realiza  con la finalidad de identificar las pruebas requeridas para su recopilación.</t>
  </si>
  <si>
    <t>Tiempo de análisis interno de las demandas recibidas</t>
  </si>
  <si>
    <t>Correos, archivo control fechas</t>
  </si>
  <si>
    <t>DSJ.POA.2024.015</t>
  </si>
  <si>
    <t>Dar seguimiento al cumplimiento de los plazos para la recepción del apoderamiento de las demandas.</t>
  </si>
  <si>
    <t>Gestionar la retroalimentación a tiempo de los abogados externos mediante la confirmación del apoderamiento formal de la demanda.</t>
  </si>
  <si>
    <t>Tiempo de recepción de apoderamientos de las demandas</t>
  </si>
  <si>
    <t>DSJ.POA.2024.016</t>
  </si>
  <si>
    <t>Realizar la gestión de las pruebas para las demandas recibidas.</t>
  </si>
  <si>
    <t>Gestionar internamente con el departamento correspondiente las pruebas para los casos de demandas recibidas.</t>
  </si>
  <si>
    <t>Porcentaje de pruebas solicitadas</t>
  </si>
  <si>
    <t>Correos</t>
  </si>
  <si>
    <t>DSJ.POA.2024.017</t>
  </si>
  <si>
    <t>Realizar reporte de provisión de sentencias para Contabilidad.</t>
  </si>
  <si>
    <t>Reporte de notificación mensual de los aprovisionamientos realizados para pagos de sentencias.</t>
  </si>
  <si>
    <t>Cantidad de reportes emitidos</t>
  </si>
  <si>
    <t>Reporte</t>
  </si>
  <si>
    <t>DSJ.POA.2024.018</t>
  </si>
  <si>
    <t>Asegurar el cumplimiento en plazos de remisión de Informaciones</t>
  </si>
  <si>
    <t xml:space="preserve">Análisis y gestión de los casos recibidos en Litigios para su posterior notificación al área Financiera 
Análisis de la oposición notificada para determinación del cliente, suplidor o entidad financiera afectada y su posterior puesta en conocimiento al área de Finanzas
Análisis del embargo recibido para posterior puesta en conocimiento de los clientes o entidades financieras con indisposición de pago a EDENORTE </t>
  </si>
  <si>
    <t xml:space="preserve">Tiempo emisión embargos </t>
  </si>
  <si>
    <t>DSJ.POA.2024.019</t>
  </si>
  <si>
    <t>Reducir las pérdidas mediante la gestión legal - Depósito Denuncias</t>
  </si>
  <si>
    <t>Sometimiento (denuncias) ante los órganos judiciales de los usuarios que incurran en infracciones que puede ser calificadas como delitos penales tales como fraudes eléctricos y atentando contra el sistema eléctrico nacional, esto cuando cumplan con los requerimientos necesarios  y contengan el informe técnico. Esto dentro del plazo de 2 días.</t>
  </si>
  <si>
    <t>Tiempo depósito denuncias</t>
  </si>
  <si>
    <t>Informes Mensuales
Correo de remisión de las informaciones para la denuncia y hoja de remisión de las denuncias a PGASE</t>
  </si>
  <si>
    <t>Gerencia De Asuntos Penales</t>
  </si>
  <si>
    <t>Gerencia de Asuntos Penales</t>
  </si>
  <si>
    <t>Ivan Tejada, Griselda Reyes, Elba Cabrera, Saulo de los Santos, Gloria Yasmin Rodriguez, Juan Manuel Tejada, Eusebio Rosario, Radhamés Díaz, Antonio Ureña</t>
  </si>
  <si>
    <t>DSJ.POA.2024.020</t>
  </si>
  <si>
    <t>Efectuar querellas y Presentación de Acusaciones</t>
  </si>
  <si>
    <t>Elaboración de las querellas  una vez recibidas las documentaciones  y gestionar la presentación del 100% de las acusaciones por parte del ministerio público.</t>
  </si>
  <si>
    <t>Tiempo elaboración de querellas</t>
  </si>
  <si>
    <t xml:space="preserve">Informes Mensuales, Hoja de recepción de la documentación que servirá como soporte de las querellas y hoja de depósito de las mismas en PGASE o en la Fiscalía ordinaria </t>
  </si>
  <si>
    <t>DSJ.POA.2024.021</t>
  </si>
  <si>
    <t>Elaborar informe Departamental</t>
  </si>
  <si>
    <t>Informe departamental justificativo de asistencia de abogados para las conciliaciones PGASE.</t>
  </si>
  <si>
    <t>Informes Mensuales</t>
  </si>
  <si>
    <t>DSJ.POA.2024.022</t>
  </si>
  <si>
    <t>Realizar las conciliaciones remitidas a través de PGASE</t>
  </si>
  <si>
    <t>Porcentaje de clientes para conciliación de actas Pegase</t>
  </si>
  <si>
    <t xml:space="preserve">% Monto Tasaciones Recuperado </t>
  </si>
  <si>
    <t>DSJ.POA.2024.023</t>
  </si>
  <si>
    <t>Elaborar acuerdos Institucionales (AFR,Ayuntamientos y Compra de Energía)</t>
  </si>
  <si>
    <t>Elaboración de acuerdos Institucioanales (AFR,Ayuntamientos y Compra de Energía)  para las contrataciones es fundamental. Donde  incluya leyes y regulaciones aplicables, procedimientos de contratación, documentación requerida, principios de transparencia y competencia, responsabilidades y obligaciones.</t>
  </si>
  <si>
    <t>Tiempo de Elaboración de acuerdo</t>
  </si>
  <si>
    <t>Tiempo</t>
  </si>
  <si>
    <t>Reporte de Excel de Contratos / informe mensual de la Gerencia</t>
  </si>
  <si>
    <t>DSJ.POA.2024.024</t>
  </si>
  <si>
    <t>Notificar via alguacil los procedimientos legales</t>
  </si>
  <si>
    <t>Notificar via alguacil inicio de un procedimiento legal según se requiera</t>
  </si>
  <si>
    <t>Penalizaciones por incumplimiento y tereioro de la reputación de la emprea frente a sus diferentes  grupos de opinión.</t>
  </si>
  <si>
    <t>Cantidad de Notificaciones</t>
  </si>
  <si>
    <t xml:space="preserve">Reporte de Excel de notificaciones </t>
  </si>
  <si>
    <t>Gerecnia de Litigios</t>
  </si>
  <si>
    <t>DCE.POA.2024.001</t>
  </si>
  <si>
    <t>Elaborar informes de los buzones de sugerencias de las oficinas comerciales</t>
  </si>
  <si>
    <t>Esta actividad permite analizar la opinión de los clientes sobre el servicio brindado, de este modo, se pueden diseñar planes de acción para mejorar los procesos comerciales y la atención al cliente.</t>
  </si>
  <si>
    <t>Informes con resultados y correos de envío de resultados</t>
  </si>
  <si>
    <t>Gerencia De Mercadeo</t>
  </si>
  <si>
    <t>Investigación y Estudio de Mercado</t>
  </si>
  <si>
    <t>Priscila Peña</t>
  </si>
  <si>
    <t>DCE.POA.2024.002</t>
  </si>
  <si>
    <t xml:space="preserve">Elaborar Encuesta General de Satisfacción a los Clientes Residenciales                                 </t>
  </si>
  <si>
    <t>Medir el grado de satisfacción del encuestado con respecto a los aspectos generales del servicio ofrecido al cliente.</t>
  </si>
  <si>
    <t>Porcentaje de cumplimiento</t>
  </si>
  <si>
    <t>Informes con resultados, cantidad de encuestas realizadas, y correos.</t>
  </si>
  <si>
    <t>DCE.POA.2024.003</t>
  </si>
  <si>
    <t xml:space="preserve">Elaborar Encuesta de Call Center                 </t>
  </si>
  <si>
    <t>Medir el grado de satisfacción del encuestado con respecto a la atención recibida a traves del Call Center.</t>
  </si>
  <si>
    <t>DCE.POA.2024.004</t>
  </si>
  <si>
    <t>Elaborar Encuesta de Redes Sociales</t>
  </si>
  <si>
    <t>Esta actividad permite analizar la opinión de los clientes sobre el contenido y asistencia brindada a traves de las redes sociales de Edenorte.</t>
  </si>
  <si>
    <t>DCE.POA.2024.005</t>
  </si>
  <si>
    <t>Evaluar  aperturar  de nuevas estafetas de pago y/ o Renovacion de Contratos vencidos.</t>
  </si>
  <si>
    <t>Captar, evaluar, negociar, renovar,contratar, así como, inclusión y señalización de nuevos puntos de pagos para la apertura de nuevas estafetas de pago.</t>
  </si>
  <si>
    <t xml:space="preserve">Cantidad de nuevos puntos de pagos </t>
  </si>
  <si>
    <t>Correos, fotos</t>
  </si>
  <si>
    <t>Desarrollo de Mercado</t>
  </si>
  <si>
    <t>Ernesta Cabrera/Alexandra Melendez</t>
  </si>
  <si>
    <t>DCE.POA.2024.006</t>
  </si>
  <si>
    <t>Realizar Evaluación de  locales y/o Recontrataciones  para traslado o ampliación de oficinas comerciales</t>
  </si>
  <si>
    <t xml:space="preserve">Captar, evaluar, renovar, negociar y contratar nuevos locales para aperturas o ampliaciones de oficinas comerciales. </t>
  </si>
  <si>
    <t>Cantidad de locales evaluados</t>
  </si>
  <si>
    <t>DCE.POA.2024.007</t>
  </si>
  <si>
    <t>Promover la Actualización de Datos en las Oficinas Comerciales</t>
  </si>
  <si>
    <t>Desarrollar una campaña que incentive a los clientes a actualizar sus datos.</t>
  </si>
  <si>
    <t>Fotos y Correos</t>
  </si>
  <si>
    <t>Gestión de Marca</t>
  </si>
  <si>
    <t>Javier Liz</t>
  </si>
  <si>
    <t>DCE.POA.2024.008</t>
  </si>
  <si>
    <t>Señalizar los Puntos de Pagos, Oficinas Comerciales y Administrativas</t>
  </si>
  <si>
    <t>Señalización de  los puntos de pagos de las Oficinas Comerciales, estafeta de pago y oficinas administrativas de manera interna y externa.</t>
  </si>
  <si>
    <t>Cantidad de Letreros y Señalizaciones Instaladas</t>
  </si>
  <si>
    <t>Fotos</t>
  </si>
  <si>
    <t>DCE.POA.2024.009</t>
  </si>
  <si>
    <t>Elaborar  Diseños Gráficos</t>
  </si>
  <si>
    <t>Elaboración de  diseños gráficos que respondan a las necesidades de los clientes externos e internos.</t>
  </si>
  <si>
    <t>Cantidad de Diseños Realizados</t>
  </si>
  <si>
    <t>Artes</t>
  </si>
  <si>
    <t>DCE.POA.2024.010</t>
  </si>
  <si>
    <t>Realizar montaje de Actividades a Solicitud</t>
  </si>
  <si>
    <t>Actividades llevadas a cabo a solicitud de la Gerencia General y Dirección de Comunicación Estratégica.</t>
  </si>
  <si>
    <t>Porcentaje de Cumplimiento</t>
  </si>
  <si>
    <t>Erison Morel, Vanessa Tavarez y Javier Liz</t>
  </si>
  <si>
    <t>DCE.POA.2024.011</t>
  </si>
  <si>
    <t xml:space="preserve">Garantizar la fidelización de clientes residenciales y comerciales.  </t>
  </si>
  <si>
    <t>Campaña de Verano</t>
  </si>
  <si>
    <t>Promover el uso de los Canales de Pago Alternos de la empresa, así como concientizar sobre el uso de la energía.</t>
  </si>
  <si>
    <t>Desarrollar la campaña para incrementar el uso de los Canales de Pago Digitales de Edenorte, incentivar el uso eficiente de la energía y premiar los clientes.</t>
  </si>
  <si>
    <t>Fotos, Videos o Correos</t>
  </si>
  <si>
    <t>Vanessa Tavarez y Javier Liz</t>
  </si>
  <si>
    <t>DCE.POA.2024.012</t>
  </si>
  <si>
    <t xml:space="preserve">Crear acercamientos estratégicos con grupos de interés. </t>
  </si>
  <si>
    <t>Realizar Patrocinios para Mejorar la Imagen de la Empresa</t>
  </si>
  <si>
    <t>Fortalecer la marca Edenorte a través de la colocación de la impresos  que mencionen la empresa en actividades deportivas, culturales o de arte.</t>
  </si>
  <si>
    <t>Cantidad de Patrocinios Realizados</t>
  </si>
  <si>
    <t>Fotos, Videos y Correos</t>
  </si>
  <si>
    <t>DCE.POA.2024.013</t>
  </si>
  <si>
    <t>Contratar y colocar un espacio  en medios de Comunicación (Radio)</t>
  </si>
  <si>
    <t>Gestionar la contratación y colocación en los distintos medios de comunicación; para publicar las informaciones, imágenes, videos y noticias de interés de la empresa</t>
  </si>
  <si>
    <t>Cantidad de contratación y colocación en radio</t>
  </si>
  <si>
    <t>Gerencia De Relaciones Publicas</t>
  </si>
  <si>
    <t>Relaciones Públicas</t>
  </si>
  <si>
    <t xml:space="preserve">Erison Morel, Martin Genao, Angélica Rodríguez, </t>
  </si>
  <si>
    <t>Gerencia De Compras/ GG</t>
  </si>
  <si>
    <t>DCE.POA.2024.014</t>
  </si>
  <si>
    <t>Relizar contratación y colocación de un espacio en medios de Comunicación (Televisión)</t>
  </si>
  <si>
    <t>Cantidad de contratación y colocación en Televisión</t>
  </si>
  <si>
    <t>DCE.POA.2024.015</t>
  </si>
  <si>
    <t>Realizar contratación y Colocación de un espacio en medios de Comunicación (Prensa Escrita y Revistas)</t>
  </si>
  <si>
    <t>Cantidad de contratación y colocación en Prensa Escrita y Revistas</t>
  </si>
  <si>
    <t>DCE.POA.2024.016</t>
  </si>
  <si>
    <t>Realizar Contratación y Colocación en medios de Comunicación (Medios Digitales)</t>
  </si>
  <si>
    <t>Cantidad de contratación y colocación en Medios Digitales</t>
  </si>
  <si>
    <t>DCE.POA.2024.017</t>
  </si>
  <si>
    <t>Relizar Contratación y Colocación en (Periodicos impresos)</t>
  </si>
  <si>
    <t>Gestionar la contratación y colocación en los periodicos impresos para publicar las informaciones,los mantenimientos y licitaciones de la empresa</t>
  </si>
  <si>
    <t>Cantidad de periodicos y publicaciones</t>
  </si>
  <si>
    <t xml:space="preserve">fotos y contratos </t>
  </si>
  <si>
    <t>DCE.POA.2024.018</t>
  </si>
  <si>
    <t>Redactar documentos de prensa con informaciones positivas y generales de la empresa.</t>
  </si>
  <si>
    <t>Lograr publicaciones gratuitas de  noticias positivas y generales en medios de prensa.  Soporte fotográfico, Publicaciones en las redes sociales y en la Web   *Dar a conocer informaciones sobre la empresa que sean de interés público.</t>
  </si>
  <si>
    <t>Cantidad documentos de prensa generado</t>
  </si>
  <si>
    <t>Fotos y Corrreos</t>
  </si>
  <si>
    <t>Martin Genao, Aura Morel y Ricardo Rodríguez</t>
  </si>
  <si>
    <t> </t>
  </si>
  <si>
    <t>DCE.POA.2024.019</t>
  </si>
  <si>
    <t xml:space="preserve">Monitorear medios escritos y digitales para medir la percepción hacia la empresa </t>
  </si>
  <si>
    <t>* Revisión de periódicos de circulación nacional                          
* Revisión de  portales digitales         
* Elaboración de resumen de noticias                           
* Medición de las publicaciones gratuitas en los medios escritos y digitales (Free press) para beneficio de la empresa                                                    Identificar el nivel de receptividad de cada medio de prensa escrito y digital.
Medir la percepción de la empresa en la opinión pública e Identificar el ahorro económico que representa para la empresa la gestión de colocación de los documentos de prensa.</t>
  </si>
  <si>
    <t>Montos ahorrados por publicaciones</t>
  </si>
  <si>
    <t>Martin Genao, Stephania Díaz</t>
  </si>
  <si>
    <t>DCE.POA.2024.020</t>
  </si>
  <si>
    <t>Desarrollar actividades que acerquen  a la empresa con comunicadores y público externo</t>
  </si>
  <si>
    <t>Realización de encuentros, visitas y ruedas de prensa con público externo (Envió de tarjeta virtual. Diseños de tarjetas enviados a periodistas, dueños de medios)</t>
  </si>
  <si>
    <t>Cantidad de Tarjeta Virtual y visitas</t>
  </si>
  <si>
    <t>Martin Genao</t>
  </si>
  <si>
    <t>DCE.POA.2024.021</t>
  </si>
  <si>
    <t>Garantizar el uso eficiente de los diferentes medios de comunicación.</t>
  </si>
  <si>
    <t xml:space="preserve">Monitorear los medios de comunicación contratados con publicidad </t>
  </si>
  <si>
    <t>Garantizar que las colocaciones de publicidad cumplan con lo contratado ( televisión, radio, medios digitales )</t>
  </si>
  <si>
    <t>Informe de medios de comunicación monitoreados</t>
  </si>
  <si>
    <t>fotos / informe</t>
  </si>
  <si>
    <t>Angélica Rodríguez / Aura Morel/ Angely Peña / Martin Genao, Stephania Diaz</t>
  </si>
  <si>
    <t>DCE.POA.2024.022</t>
  </si>
  <si>
    <t xml:space="preserve">Recepción y canalización de incidencias recibidas a clientes prefernciales a través whatsapp y via telefonica. </t>
  </si>
  <si>
    <t>Cantidad de canalizaciones de incidencias a público especial (periodistas, doctores, docentes, ect.)
* Gestión y canalización de casos de seguidores en las redes sociales                                                                * Gestión comunicacional según su naturaleza. 
*Identificación de situaciones sociales, comerciales y técnicas,  relacionadas con la empresa</t>
  </si>
  <si>
    <t>Cantidad de incidencias canalizadas</t>
  </si>
  <si>
    <t>Capturas de pantalla y Corrreos</t>
  </si>
  <si>
    <t>Martin Genao y Angely Peña</t>
  </si>
  <si>
    <t>DCE.POA.2024.023</t>
  </si>
  <si>
    <t>Colocar publicidad por aniversario de medios</t>
  </si>
  <si>
    <t>Publicación especial en una de las páginas seleccionadas del periódico por su aniversario</t>
  </si>
  <si>
    <t>Cantidad de publicaciones por aniversario de medios</t>
  </si>
  <si>
    <t>Correos, fotos, comunicados</t>
  </si>
  <si>
    <t>DCE.POA.2024.024</t>
  </si>
  <si>
    <t xml:space="preserve">Realizar Compra de Sctikers </t>
  </si>
  <si>
    <t>Compra de Sctikers para identificar los  nuevos suministros que tienen subsidios de Bonoluz, ademas reemplazar los deteriorados.</t>
  </si>
  <si>
    <t>Cantidad de sctikers</t>
  </si>
  <si>
    <t>Capturas de pantalla y Corrreos, fotos, correos.</t>
  </si>
  <si>
    <t xml:space="preserve">Gerencia de Servicios Centralizados </t>
  </si>
  <si>
    <t>DCE.POA.2024.025</t>
  </si>
  <si>
    <t>Diseñar y Crear  2 Trofeos para premiar la mejor Ocicina Comercial</t>
  </si>
  <si>
    <t>Se requiere el diseño y elaboración de 2 Trofeos (1 para la Mejor Oficina y otro para el Mejor Sector) para el Sistema de Evaluacion y Premiación a las Oficinas Comerciales. Dichos trofeos se irán rotando entre los ganadores de cada trimestre.</t>
  </si>
  <si>
    <t>Cantidad de Trofeos a disenar</t>
  </si>
  <si>
    <t>Gerencia de Control de Gestión Comercial</t>
  </si>
  <si>
    <t>DCE.POA.2024.026</t>
  </si>
  <si>
    <t>Revista digital año 2024 Logros Dirección de Gestión Humana</t>
  </si>
  <si>
    <t>Desarrollar y publicar internamente una revista digital en formato PDF sobre los aspectos más relevantes de los procesos y logros alcanzados en la Dirección de Gestión Humana durante el año 2024</t>
  </si>
  <si>
    <t xml:space="preserve">Falta de aliniación de las áreas funcionales y procesos de la empresa, Incrementándose con esto los cosots operativos y disminuyendose la velocidad de respuesta. </t>
  </si>
  <si>
    <t>Gerencia de  Control de Gestión Humana</t>
  </si>
  <si>
    <t>DCE.POA.2024.027</t>
  </si>
  <si>
    <t>Realizar interncambio de publicidad por energía</t>
  </si>
  <si>
    <t>Hacer intercambios de publicidad por energía, las empresas en sus eventos colocan la marca, hacen menciones en radio y tv y Edenorte le hace reducción en su factura eléctrica, este intercambio se hace con equipos como Aguilas Cibaeñas y Gigantes del Cibao</t>
  </si>
  <si>
    <t>Cantidad de intercambios de publicidad</t>
  </si>
  <si>
    <t>fotos, contrato</t>
  </si>
  <si>
    <t xml:space="preserve">Angélica Rodríguez, Martín Genao, </t>
  </si>
  <si>
    <t>DCE.POA.2024.028</t>
  </si>
  <si>
    <t>Realizar material audiovisual a requerimiento</t>
  </si>
  <si>
    <t>La realización del material audiovisual como forma de comunicación, ayuda a  complementar el aprendizaje, como un recurso de ampliación de la temática, o para facilitar la labor de comunicación, aprendizaje, motivación y evaluativa de las actividades a presentar a los clientes.</t>
  </si>
  <si>
    <t xml:space="preserve">Cantidad de videos publicados  </t>
  </si>
  <si>
    <t xml:space="preserve">fotos/videos </t>
  </si>
  <si>
    <t>Redes Sociales</t>
  </si>
  <si>
    <t>Frank Then/ Garibaldy Read</t>
  </si>
  <si>
    <t>DCE.POA.2024.029</t>
  </si>
  <si>
    <t xml:space="preserve">Gestionar y realizar video en actividades G.G </t>
  </si>
  <si>
    <t>Los videos pueden ser una forma efectiva de demostrar transparencia y responsabilidad. Al crear un video con el gerente general de la empresa Edenorte Dominicana, se puede demostrar el compromiso de la empresa con la transparencia y la rendición de cuentas.</t>
  </si>
  <si>
    <t>Cantidad de videos publicados con relacion a las actividades realizadas con el G.G. en nuestras RRSS</t>
  </si>
  <si>
    <t>DCE.POA.2024.030</t>
  </si>
  <si>
    <t>Promocionar los canales de pago a través de audiovisual</t>
  </si>
  <si>
    <t xml:space="preserve">Edenorte Dominicana ofrece varios canales de pago para sus clientes, incluyendo WhatsApp, APP, Cobro Automático, Estafetas de pago, IVR, Web, Call Center y Oficinas Comerciales. Estos canales están diseñados para hacer que el proceso de pago sea lo más fácil y conveniente posible para los clientes.
Los canales de pago disponibles benefician tanto a los clientes como a la empresa. Los clientes se sienten más cómodos, satisfechos y leales. La empresa mejora su eficiencia, reduce sus costos y demuestra transparencia y responsabilidad. </t>
  </si>
  <si>
    <t xml:space="preserve">Cantidad de videos publicados </t>
  </si>
  <si>
    <t>DCE.POA.2024.031</t>
  </si>
  <si>
    <t>Realizar videos testimoniales para presidencia</t>
  </si>
  <si>
    <t>Creación de  videos sobre los proyectos de rehabilitación de redes e iluminación, se puede aumentar la visibilidad de la empresa y mejorar su imagen pública.</t>
  </si>
  <si>
    <t>DCE.POA.2024.032</t>
  </si>
  <si>
    <t>Realizar comerciales para radio y tv</t>
  </si>
  <si>
    <t>Los comerciales de la empresa mejoran su imagen, fortalecen la confianza del cliente, educan sobre el uso eficiente de energía y promueven prácticas éticas y sostenibles, cumpliendo así con los objetivos de responsabilidad social corporativa de Edenorte.</t>
  </si>
  <si>
    <t xml:space="preserve">Cantidad de comerciales publicados  </t>
  </si>
  <si>
    <t>DCE.POA.2024.033</t>
  </si>
  <si>
    <t>Realizar audiovisual para mes de la patria</t>
  </si>
  <si>
    <t xml:space="preserve">Realizacion de audiovisual para conmemorar la independencia nacional y honrar a los héroes que lucharon por ella. Esta campaña puede ayudar a Edenorte a mejorar su imagen pública, crear un sentimiento de identidad y aumentar la confianza de los clientes en sus servicios. </t>
  </si>
  <si>
    <t>DCE.POA.2024.034</t>
  </si>
  <si>
    <t>Realizar audiovisual para Semana Santa 2024</t>
  </si>
  <si>
    <t xml:space="preserve">Esta campaña incluira  imágenes y videos de las diferentes procesiones y eventos que se llevan a cabo durante la semana, y destacar cómo EDENORTE ayuda a garantizar que estos eventos se lleven a cabo sin problemas al proporcionar energía eléctrica confiable y segura. Incluiremos fotos/posts para concientizar a la sociedad para que disfruten de Semana Santa de manera responsable. </t>
  </si>
  <si>
    <t>DCE.POA.2024.035</t>
  </si>
  <si>
    <t>Realizar campaña de participación de clientes para mejorar la calidad del servicio eléctrico.</t>
  </si>
  <si>
    <t xml:space="preserve">Realizar campaña de participación de clientes en la operativa de mantenimiento de redes, poda y servicio al cliente en call center, ya que esto puede ayudar a mejorar la calidad del servicio eléctrico, fomentar la participación ciudadana y la comprension de algunos procesos internos de parte de clientes que desconocen ciertas informaciones. </t>
  </si>
  <si>
    <t>Frank Then/ Garibaldy Read/Esmerlyn Duverge</t>
  </si>
  <si>
    <t>DCE.POA.2024.036</t>
  </si>
  <si>
    <t>Realizar audivisual para mes de las madres</t>
  </si>
  <si>
    <t>Como empresa de electricidad, es importante realizar una campaña para el mes de las madres porque es una oportunidad para demostrar a las madres que su trabajo y dedicación son valorados. Además, es una oportunidad para que la empresa se conecte con sus clientes y muestre su lado humano.</t>
  </si>
  <si>
    <t>DCE.POA.2024.037</t>
  </si>
  <si>
    <t xml:space="preserve">Realizar Video sobre temporada ciclonica </t>
  </si>
  <si>
    <t>Es una oportunidad para demostrar a los clientes que la empresa se preocupa por su bienestar y seguridad. Además, es una oportunidad para educar a los clientes sobre cómo prepararse para los posibles cortes de energía durante la temporada ciclónica.</t>
  </si>
  <si>
    <t>Daño en las redes debido a fenómenos atmosféricos.</t>
  </si>
  <si>
    <t xml:space="preserve">Frank Then/ Esmerlyn Duverge </t>
  </si>
  <si>
    <t>DCE.POA.2024.038</t>
  </si>
  <si>
    <t>Grabar segunda temporada del podcast Dame Lu´</t>
  </si>
  <si>
    <t>El podcast es una herramienta útil para llegar a un público más amplio y educarlos sobre temas importantes relacionados con la electricidad.</t>
  </si>
  <si>
    <t xml:space="preserve">Cantidad de videos y episodios publicados  </t>
  </si>
  <si>
    <t>DCE.POA.2024.039</t>
  </si>
  <si>
    <t>Realizar campaña de verano para  ´´Temporada de Calor´´</t>
  </si>
  <si>
    <t>Realizar campaña de ahorro de energía en las temporadas altas de calor, ya que esto puede ayudar a reducir el consumo de energía y a disminuir la carga en la red eléctrica. Además, el ahorro de energía puede ayudar a reducir los costos de electricidad para los consumidores y a minimizar el impacto ambiental.</t>
  </si>
  <si>
    <t>Cantidad Publicaciones</t>
  </si>
  <si>
    <t>DCE.POA.2024.040</t>
  </si>
  <si>
    <t>Transmitir  por redes sociales Misa aniversario EDENORTE</t>
  </si>
  <si>
    <t>Realizar una transmisión en vivo en redes sociales sobre la misa aniversario de Edenorte Dominicana para que la empresa se conecte con sus clientes y los que no puedan asistir a la misa en persona puedan participar en la celebración.</t>
  </si>
  <si>
    <t xml:space="preserve">Cantidad de Horas Transmitidas </t>
  </si>
  <si>
    <t>DCE.POA.2024.041</t>
  </si>
  <si>
    <t>Realizar audiovisual  sobre detención de fraude electrico</t>
  </si>
  <si>
    <t>Campaña sobre detectar y prevenir el fraude eléctrico. Además, es una oportunidad para demostrar a los clientes que la empresa se preocupa por su bienestar y seguridad.</t>
  </si>
  <si>
    <t>DCE.POA.2024.042</t>
  </si>
  <si>
    <t>Realizar videos de: Pa´ Toa´ Parte con Edenorte</t>
  </si>
  <si>
    <t>Resaltar las riquezas de cada provincia (naturales, etc) que abarca Edenorte, con esto buscaremos aumentar el reconocimiento y la preferencia de Edenorte como una empresa socialmente responsable que contribuye al desarrollo de la región del Cibao.</t>
  </si>
  <si>
    <t>DCE.POA.2024.043</t>
  </si>
  <si>
    <t>Realizar audiovisual  para mes contra no violenca hacia la mujer</t>
  </si>
  <si>
    <t xml:space="preserve">Videos con hombres  y mujeres, los cuales se pronunciaran en contra la violencia a la mujer, y motivara a las victimas a no quedarse calladas </t>
  </si>
  <si>
    <t>DCE.POA.2024.044</t>
  </si>
  <si>
    <t xml:space="preserve">Realizar audiovisual para navidad </t>
  </si>
  <si>
    <t xml:space="preserve">Esta campaña se realiza con el propósito de promover y continuar con el valor de la celabración de la temporada navideña en los clientes de la empresa. De igual forma, poder enlanzar en los contenidos realizados el uso eficiente de la energía con tips para aprovechar la luz del día, realizar las festividades en horas diurno, usar bombillos led de bajo consumo y crear conciencia en los usuarios para usar las luces navideñas con un enfoque diferente con el uso racional de energía. </t>
  </si>
  <si>
    <t>Cantidad videos publicados</t>
  </si>
  <si>
    <t>DCE.POA.2024.045</t>
  </si>
  <si>
    <t>Canalizar y gestionar las solicitudes y reclamaciones en el portal web</t>
  </si>
  <si>
    <t>Atender a las solicitudes realizadas por medio del sitio web de Edenorte y dar seguimiento hasta que puedan ser solucionadas.</t>
  </si>
  <si>
    <t>Cantidad de solicitudes</t>
  </si>
  <si>
    <t>Publiaciones, informes</t>
  </si>
  <si>
    <t>Medios y Publicidad</t>
  </si>
  <si>
    <t>Julio Quevedo /  José Cordero</t>
  </si>
  <si>
    <t>DCE.POA.2024.046</t>
  </si>
  <si>
    <t>Colocar las informaciones de la empresa en los canales de difusión interna (Slider Web Portada)</t>
  </si>
  <si>
    <t>Difundir informaciones de interés a los clientes internos y externos a través de los distintos medios disponibles.  (a requerimiento)</t>
  </si>
  <si>
    <t>Cantidad de Publicaciones</t>
  </si>
  <si>
    <t>Publicaciones</t>
  </si>
  <si>
    <t>DCE.POA.2024.047</t>
  </si>
  <si>
    <t>Gestionar Publicaciones en la web y publicaciones mensuales en el foro.</t>
  </si>
  <si>
    <t>Publicar en el portal web las diferentes informaciones solicitadas por las diferentes áreas</t>
  </si>
  <si>
    <t>Cantidad de publicaciones Realizadas en la web</t>
  </si>
  <si>
    <t>Publicaciones, informes</t>
  </si>
  <si>
    <t>DCE.POA.2024.048</t>
  </si>
  <si>
    <t>Realizar publicaciones en la Intranet</t>
  </si>
  <si>
    <t xml:space="preserve">Recibir y publicar las informaciones, fotos, videos y contenido de interés general en la Intranet. </t>
  </si>
  <si>
    <t>Cantidad de publicaciones por la intranet</t>
  </si>
  <si>
    <t>DCE.POA.2024.049</t>
  </si>
  <si>
    <t>Realizar publicaciones y gestionar perfil institucional del Gerente General en las diferentes Redes Sociales (facebook, Instagram, twitter( ahora Equis X))</t>
  </si>
  <si>
    <t>Publicar en las redes sociales, fotos, videos e informaciones del gerente general en todas las actividades y actos en los que este presente</t>
  </si>
  <si>
    <t>Cantidad de Publicaciones realizadas en las redes sociales</t>
  </si>
  <si>
    <t>DCE.POA.2024.050</t>
  </si>
  <si>
    <t>Realizar Jornadas de entrega de juguetes  a niños de escasos recursos (Un Juguete por una Sonrisa)</t>
  </si>
  <si>
    <t>Mejorar la percepción de los clientes y la sociedad a traves de la entrega de juguetes para niños de escasos recursos. Estos serán recolectados con los empleados de la empresa</t>
  </si>
  <si>
    <t>Cantidad de jornadas</t>
  </si>
  <si>
    <t>Correos, artes, fotografías</t>
  </si>
  <si>
    <t>Responsabilidad Social Corporativa</t>
  </si>
  <si>
    <t>Diogenes Rubio, Nelson Javier, Nataly Jimenez</t>
  </si>
  <si>
    <t>DCE.POA.2024.051</t>
  </si>
  <si>
    <t>Realizar Jornada de Limpieza de playa y ríos</t>
  </si>
  <si>
    <t>Esta busca cuidar el medio ambiente y evitar la contaminación de los ecosistemas marinos y fluviales. Se recogen y clasifican los residuos sólidos que se encuentran en las costas, las riberas y el fondo de los cuerpos de agua.</t>
  </si>
  <si>
    <t>DCE.POA.2024.052</t>
  </si>
  <si>
    <t>Realizar Jornada de entrega de utiles escolares</t>
  </si>
  <si>
    <t>Esta actividad consiste en donar  útiles escolares como cuadernos, lápices, borradores, reglas, etc., y distribuirlos entre los niños y niñas de las escuelas más vulnerables del Cibao. La jornada de entrega de útiles escolares es una forma de contribuir al desarrollo social y educativo de la niñez, así como de fomentar los valores de la generosidad, la responsabilidad y la solidaridad.</t>
  </si>
  <si>
    <t>DCE.POA.2024.053</t>
  </si>
  <si>
    <t>Realizar Jornada de reforestación</t>
  </si>
  <si>
    <t>Realizacion de  jornada de reforestación para  de esta forma  expresar nuestro compromiso con el cuidado del planeta y nuestra solidaridad con las generaciones presentes y futuras.</t>
  </si>
  <si>
    <t>DSG.POA.2024.001</t>
  </si>
  <si>
    <t>Recolectar documentos para resguardo y posterio tralado</t>
  </si>
  <si>
    <t>Realizar rutas planificadas  mensuales de recolección de documentación para la intervención  de las áreas que requieran el resguardo de los documentos y su posterior traslado. Rutas de reciclaje de documentos y cartón.</t>
  </si>
  <si>
    <t>Cantidad de actividades realizadas</t>
  </si>
  <si>
    <t>Formato recepcion y resguardo de documentos</t>
  </si>
  <si>
    <t>Gerencia De Servicios Generales</t>
  </si>
  <si>
    <t>Archivo y Mensajeria</t>
  </si>
  <si>
    <t>Luis Belliard</t>
  </si>
  <si>
    <t>GERENCIA DE GESTION Y CONTROL ADMINISTRATIVO</t>
  </si>
  <si>
    <t>DSG.POA.2024.002</t>
  </si>
  <si>
    <t>Digitalizacion de documentos</t>
  </si>
  <si>
    <t xml:space="preserve">Seguimiento y sporte a la Indexación de la documentación escaneada correspondiente a las áreas que cuentan con el sistema OnBase. </t>
  </si>
  <si>
    <t>GERENCIA DE INFRAESTRUCTURA</t>
  </si>
  <si>
    <t>DSG.POA.2024.003</t>
  </si>
  <si>
    <t>Revisar semestral la infraestructura física de la empresa</t>
  </si>
  <si>
    <t>Realizar rutas mensuales de evaluación de toda la infraestructura de la empresa a los fines de detectar de manera oportuna fallas y/o averías en la infraestructura para gestionar corrección.
Se realizaran 2 evaluaciones al año de toda la infraestructura física de la empresa verificando la condición de los elementos estructurales y condición física de las edificaciones</t>
  </si>
  <si>
    <t>Cantidad de inspecciones realizadas</t>
  </si>
  <si>
    <t>Formatos de inspección, formato de supervisión, tabla de programacion correos y/o imágenes.</t>
  </si>
  <si>
    <t>Obras Civiles</t>
  </si>
  <si>
    <t>Jose Gutierrez/
Ysabel Marte</t>
  </si>
  <si>
    <t>DSG.POA.2024.004</t>
  </si>
  <si>
    <t>Realizar mantenimiento trimestral de techos, red pluvial, red de agua potable y sanitaria.</t>
  </si>
  <si>
    <t xml:space="preserve">Rutas mensuales de inspección de techos, redes pluviales, sanitarias y potable para realizar trabajos de limpieza y correctivos de filtraciones entre otros.
Ejecución de los cronogramas de inspección, limpieza de techos, así como correctivos en tuberías con averías. </t>
  </si>
  <si>
    <t>Cantidad de limpiezas ejecutadas</t>
  </si>
  <si>
    <t>DSG.POA.2024.005</t>
  </si>
  <si>
    <t>Ejecutar plan de control de plagas</t>
  </si>
  <si>
    <t>Rutas de fumigación, colocación de raticidas, eliminación de focos de contaminación, emisión de informes recomendativos para reducir la producción de plagas en toda la empresa
Realizar levantamientos para definir productos, planificar rutas de fumigación, notificar vía correo a las áreas a ser intervenidas, llenar planillas de servicio realizado el cual debe ser firmado por un representante de la empresa, entrega de acuses, supervisión para validación vía muestreo. Las visitas serán mensuales, excepto en casos donde se requiera nuevamente el servicio.</t>
  </si>
  <si>
    <t>Cantidad de fumigaciones ejecutadas</t>
  </si>
  <si>
    <t>DSG.POA.2024.006</t>
  </si>
  <si>
    <t>Realizar mantenimiento preventivo a oficinas móviles</t>
  </si>
  <si>
    <t>Inspección y evaluación mensual de las condiciones físicas y de higiene de todas las oficinas comerciales móviles además de la evaluación y mantenimiento preventivo de todos los aires, plantas, inversores, baterías, instalaciones eléctricas, cajas fuertes, gavetas de cajas y mobiliario en general.</t>
  </si>
  <si>
    <t>Cantidad de
 Mantenimiento
realizados</t>
  </si>
  <si>
    <t>DSG.POA.2024.007</t>
  </si>
  <si>
    <t>Realizar mantenimiento preventivo trimestral de neveras y bebederos</t>
  </si>
  <si>
    <t>Evaluación de las condiciones físicas de los equipos tomando en cuenta los parámetros técnicos
Evaluación y posterior reparación de equipos, revisión y sustitución de partes para el buen funcionamiento. Recarga de refrigerantes, cambio de filtros de línea, reparación y cambio de motores.</t>
  </si>
  <si>
    <t>Climatizacion</t>
  </si>
  <si>
    <t>Jose Gutierrez</t>
  </si>
  <si>
    <t>DSG.POA.2024.008</t>
  </si>
  <si>
    <t xml:space="preserve">Realizar mantenimiento mensual de las instalaciones eléctricas y cableado estructurado </t>
  </si>
  <si>
    <t xml:space="preserve">Realizar rutas mensuales de inspección de las instalaciones eléctricas en oficinas y locales en general, a los fines de corregir y levantar averías.
Ejecución de los cronogramas de inspección y correctivos de las instalaciones eléctricas </t>
  </si>
  <si>
    <t>Mantenimiento
 Electrico</t>
  </si>
  <si>
    <t>Gregorio Vasquez</t>
  </si>
  <si>
    <t>DSG.POA.2024.009</t>
  </si>
  <si>
    <t>Realizar mantenimiento preventivo mensual de generadores</t>
  </si>
  <si>
    <t xml:space="preserve">1- Supervisión interna de los equipos generadores para evaluar y levantar parámetros técnicos.
2-Mantenimientos preventivos subcontratados de todos los generadores eléctricos de la empresa.
3- Incluye generadores Oficinas Móviles.
Cambio de filtros, aceite y combustible. Chequeo y limpieza  general del equipo. Además Reparación y/o cambio de piezas. </t>
  </si>
  <si>
    <t>Gerencia de
Compras</t>
  </si>
  <si>
    <t>SÍ</t>
  </si>
  <si>
    <t>DSG.POA.2024.010</t>
  </si>
  <si>
    <t>Realizar mantenimiento preventivo mensual de inversores</t>
  </si>
  <si>
    <t>1-Mantenimiento preventivo interno de inversores ubicados en oficinas comerciales y edif. Adm.
2-Mantenimiento preventivo interno de los inversores ubicados en oficinas móviles
Chequeo de terminales, medición de frecuencia, medición de voltaje de entrada y salida, verificación del tiempo de transferencia, sopleteo de inversor y pintura de bancos de batería así como Cambio o reparación de tarjetas electrónicas, cambio de transformadores, baterías  y piezas varias (breaker, terminales).</t>
  </si>
  <si>
    <t>DSG.POA.2024.011</t>
  </si>
  <si>
    <t>Realizar mantenimiento preventivo mensual a baterías</t>
  </si>
  <si>
    <t>Inspección y evaluación de carga, condiciones de celdas y recarga de electrolitos.
Limpieza de cada batería, polos y base protectora, carga de electrolitos a baterías, limpieza y ajuste de polos de baterías, lavado de baterías. Medición de carga y electrolitos. Evaluación de celdas y caja de polietileno. Recarga de electrolitos.</t>
  </si>
  <si>
    <t>DSG.POA.2024.012</t>
  </si>
  <si>
    <t xml:space="preserve">Realizar mantenimiento preventivo semestral a ups </t>
  </si>
  <si>
    <t>Inspección y evaluación de la condición de los UPS cada 6 meses.
Limpieza de ups, chequeo de parámetros de voltaje, corriente y frecuencia además de Cambio de baterías de gelatina, cambio o reparación de tarjetas electrónicas, cambio de abanicos, cambio o reparación de módulo inteligente. Cambio o reparación de transformadores. Cambio de piezas varias (breaker, dispositivos electrónicos, terminales).</t>
  </si>
  <si>
    <t>DSG.POA.2024.013</t>
  </si>
  <si>
    <t>Instalar lámparas led en oficinas comerciales</t>
  </si>
  <si>
    <t>Levantamiento, compra e instalación de aproximadamente 300 lámparas led.
Realizar el levantamiento de necesidades para definir las  áreas a intervenir para la instalación de lámparas LED a los fines de reducir el consumo energético.</t>
  </si>
  <si>
    <t>Cantidad de equipos
instalados</t>
  </si>
  <si>
    <t>DSG.POA.2024.014</t>
  </si>
  <si>
    <t>Comprar baterias de ups para diferentes oficinas</t>
  </si>
  <si>
    <t>Cantidad de baterias de ups de 12 v baterias a cambiar de manera urgente para minimizar el riesgo del daño de los ups que cuesta alrededor de 5,000,000.00 de pesos.</t>
  </si>
  <si>
    <t>DSG.POA.2024.015</t>
  </si>
  <si>
    <t>Realizar mantenimiento preventivo mensual de aires acondicionados</t>
  </si>
  <si>
    <t>1-Mantenimiento interno de los equipos de climatización en los sectores Santiago, La Vega y subestaciones.     (Bimensual)
2- Mantenimientos subcontratados de los equipos de A/A  para los sectores San Fco.,  Pto Pta. Y Mao. (Mensual)
Inspección, limpieza, lavado, sopleteo, mediciones técnicas, recarga de refrigerantes, verificación de terminales.</t>
  </si>
  <si>
    <t>Cantidad de
 matenimientos
realizados</t>
  </si>
  <si>
    <t>DSG.POA.2024.016</t>
  </si>
  <si>
    <t>Realizar Limpiezas y mantenimientos rutinarios</t>
  </si>
  <si>
    <t>Cumplimiento del plan de limpieza y aseo 
Ejecución de los cronogramas de limpieza y entrega de materiales de la empresa.</t>
  </si>
  <si>
    <t>DSG.POA.2024.017</t>
  </si>
  <si>
    <t xml:space="preserve">Realizar mantenimiento preventivo semestral de transfer </t>
  </si>
  <si>
    <t>Mantenimientos preventivos subcontratados de todos los transfer eléctricos de la empresa.</t>
  </si>
  <si>
    <t>DSG.POA.2024.018</t>
  </si>
  <si>
    <t>Instalar nuevas baterías</t>
  </si>
  <si>
    <t>Seguimiento al proceso de Compra para la posterior instalación de nuevas baterías para garantizar la operatividad de las oficinas comerciales.
Evaluación de las propuestas, revisión y recepción de los equipos. Levantamiento de necesidades y coordinación para el traslado, colocación, instalación de baterías de ácido.</t>
  </si>
  <si>
    <t>DSG.POA.2024.019</t>
  </si>
  <si>
    <t>Realizar registros de facturas recibidas de los suplidores y dar seguimiento al proceso.</t>
  </si>
  <si>
    <t>Dar seguimiento a la recepción de  facturas para su verificación, luego se crea la solped para disponer del presupuesto, después se tramita la planilla a compras y se envían a contabilidad; luego se gestiona hasta la elaboración del cheque.</t>
  </si>
  <si>
    <t>Porcentaje de facturas recibidas/facturas entregadas a contabilidad</t>
  </si>
  <si>
    <t>Documentos con acuse y/o correos</t>
  </si>
  <si>
    <t>Gerencia De Gestion Y Control Administrativo</t>
  </si>
  <si>
    <t>Gerencia de Gestión y Control Administrativo</t>
  </si>
  <si>
    <t>Yenifer Alt. Gil</t>
  </si>
  <si>
    <t>DSG.POA.2024.020</t>
  </si>
  <si>
    <t>Distribuir los Materiales Gastable y/o Mobiliarios</t>
  </si>
  <si>
    <t>Entregar los materiales gastables y/o mobiliarios disponibles en inventarios solicitados por las áreas antes de los primeros 5 días del mes.</t>
  </si>
  <si>
    <t xml:space="preserve">Tiempo  de entrega </t>
  </si>
  <si>
    <t>Comprobantes de entrega</t>
  </si>
  <si>
    <t>DSG.POA.2024.021</t>
  </si>
  <si>
    <t>Solicitar a las Encargadas Administrativas las constancias de entrega de materiales gastables y/o mobiliarios.</t>
  </si>
  <si>
    <t>Elaborar relación de las constancias de entrega de los materiales gastables y/o mobiliarios distribuidos por las Encargadas Administrativas.</t>
  </si>
  <si>
    <t>Cantidad  de reportes</t>
  </si>
  <si>
    <t>Correo de Solicitud del área, y constancia de entrega</t>
  </si>
  <si>
    <t>DSG.POA.2024.022</t>
  </si>
  <si>
    <t>Realizar evaluaciones del desempeño del servicio prestado por las Encargadas Administrativas.</t>
  </si>
  <si>
    <t xml:space="preserve">Monitorear el servicio que es realizado por las Encargadas Administrativas en las diferentes áreas. </t>
  </si>
  <si>
    <t>Porcentaje por Encuestas realizadas</t>
  </si>
  <si>
    <t>Resultados de las Encuestas</t>
  </si>
  <si>
    <t>GERENCIA DE DESARROLLO ORGANIZACIONAL</t>
  </si>
  <si>
    <t>DSG.POA.2024.023</t>
  </si>
  <si>
    <t>Realizar inventarios fisicos del material gastable disponible en almacèn.</t>
  </si>
  <si>
    <t>Llevar a cabo un levantamiento de los materiales gastables existentes en el almacén para comparar las cantidades fisicas con los registros digitales y SAP, según aplique.</t>
  </si>
  <si>
    <t>Resultados de los inventarios realizados</t>
  </si>
  <si>
    <t>Informes de Resultados</t>
  </si>
  <si>
    <t>DSG.POA.2024.024</t>
  </si>
  <si>
    <t xml:space="preserve">Gestionar el proceso de adquisición de Suministros y Materiales de Oficina	</t>
  </si>
  <si>
    <t>Compra de suministros y material  gastable para uso de la empresa.</t>
  </si>
  <si>
    <t>Cartas de adjudicación, correos de entrada de mercancía.</t>
  </si>
  <si>
    <t>DSG.POA.2024.025</t>
  </si>
  <si>
    <t xml:space="preserve">Gestionar el proceso de Mobiliarios y Equipos de Oficina	
	</t>
  </si>
  <si>
    <t>Compra de Mobiliarios y Equipos de Oficina para uso de la empresa.</t>
  </si>
  <si>
    <t>DSG.POA.2024.026</t>
  </si>
  <si>
    <t xml:space="preserve">Adquirir Uniformes	
	</t>
  </si>
  <si>
    <t>Compra de uniformes corporativos para las áreas operativas de la empresa</t>
  </si>
  <si>
    <t>DSG.POA.2024.027</t>
  </si>
  <si>
    <t>Adquirir Utensilios de Cocina</t>
  </si>
  <si>
    <t>Compra de utensilios de cocina para uso de la empresa</t>
  </si>
  <si>
    <t>DSG.POA.2024.028</t>
  </si>
  <si>
    <t>Elaborar plan de levantamiento de necesidades de mobiliarios</t>
  </si>
  <si>
    <t>Preparación de documentación requerida por la Gerencia de Compras para el lanzamiento del Proceso de  Adquisición  de mobiliarios, equipos de oficina, utensilios de cocina,  uniformes, ente otros, para uso de la empresa.</t>
  </si>
  <si>
    <t>Fotos/cronogramas/correos</t>
  </si>
  <si>
    <t>DSG.POA.2024.029</t>
  </si>
  <si>
    <t>Resolver las incidencias o averías  que puedan surgir</t>
  </si>
  <si>
    <t>Resolver las incidencias o averías que puedan surgir en los sistemas de climatización, aplicando los protocolos establecidos y comunicando las acciones realizadas.</t>
  </si>
  <si>
    <t>Cantidad de incidencias o averías resueltas</t>
  </si>
  <si>
    <t>Informe de incidencias o averías  resueltas</t>
  </si>
  <si>
    <t>Climatizacion/Mantenimiento
 Electrico/Obras Civiles</t>
  </si>
  <si>
    <t>DSG.POA.2024.030</t>
  </si>
  <si>
    <t>Pintura a oficinas</t>
  </si>
  <si>
    <t>Realizar rutas de pinturas para el remosamiento de las oficinas comerciales, edificios administrativos y corporativos</t>
  </si>
  <si>
    <t>Cantidad de
oficinas
realizadas</t>
  </si>
  <si>
    <t>SI</t>
  </si>
  <si>
    <t>DSG.POA.2024.031</t>
  </si>
  <si>
    <t>Adecuación OC -2240-Guananico</t>
  </si>
  <si>
    <t>Solucionar las principales necesidades de la oficina comercial para mejorar su operatividad y comodidad tanto para clientes como para colaboradores.</t>
  </si>
  <si>
    <t>Levantamiento, diseño y presupuesto 30%
Lanzamiento-Licitación  50%
Proceso adecuación 20%</t>
  </si>
  <si>
    <t>Formatos de inspección, formato de supervisión, correos e imágenes.</t>
  </si>
  <si>
    <t>DSG.POA.2024.032</t>
  </si>
  <si>
    <t xml:space="preserve">Adecuación 2338-Jarabacoa </t>
  </si>
  <si>
    <t>DSG.POA.2024.033</t>
  </si>
  <si>
    <t>Adecuación 2567 Castañuela</t>
  </si>
  <si>
    <t>DSG.POA.2024.034</t>
  </si>
  <si>
    <t>Adecuación 2441-Salcedo</t>
  </si>
  <si>
    <t>DSG.POA.2024.035</t>
  </si>
  <si>
    <t>Adecuación 2450-Samaná</t>
  </si>
  <si>
    <t>DSG.POA.2024.036</t>
  </si>
  <si>
    <t>Adecuación Validación de Cobranzas y Call Center</t>
  </si>
  <si>
    <t xml:space="preserve">Readecuacion de la  oficina para satisfacer las necesidades específicas del ocupantes,mejorar la productividad y la moral de los empleados y contribuir a crear una imagen de marca positiva.  </t>
  </si>
  <si>
    <t>DSG.POA.2024.037</t>
  </si>
  <si>
    <t>Almacén en Inavi (Taller para Trasnportación)</t>
  </si>
  <si>
    <t>Readecuación del almacén de Inavi para para er utilizado como taller por la gerencia de Ttasnportación</t>
  </si>
  <si>
    <t>DSG.POA.2024.038</t>
  </si>
  <si>
    <t>Adecuación TI-2130</t>
  </si>
  <si>
    <t>Solucionar las principales necesidades de la oficina corporativa para mejorar su operatividad y comodidad tanto para clientes como para colaboradores.</t>
  </si>
  <si>
    <t>DSG.POA.2024.039</t>
  </si>
  <si>
    <t>Adecución Archivero RRHH</t>
  </si>
  <si>
    <t>Proceso adecuación 20%</t>
  </si>
  <si>
    <t>DSG.POA.2024.040</t>
  </si>
  <si>
    <t>Adecuación Comunicación  Éstratégica</t>
  </si>
  <si>
    <t>DSG.POA.2024.041</t>
  </si>
  <si>
    <t>Adecuación Auditoria Interna</t>
  </si>
  <si>
    <t>DSG.POA.2024.042</t>
  </si>
  <si>
    <t xml:space="preserve">Adecuación 2466-Cevicos </t>
  </si>
  <si>
    <t>DSG.POA.2024.043</t>
  </si>
  <si>
    <t>Adecuación 2454-Villas Rivas</t>
  </si>
  <si>
    <t>DSG.POA.2024.044</t>
  </si>
  <si>
    <t xml:space="preserve">Adecuación PC-2239 Luperón </t>
  </si>
  <si>
    <t>DSG.POA.2024.045</t>
  </si>
  <si>
    <t>Adecuación OC 2341-San Victor</t>
  </si>
  <si>
    <t>DSG.POA.2024.046</t>
  </si>
  <si>
    <t xml:space="preserve">Adecuación Mudanza OC 2132 </t>
  </si>
  <si>
    <t>DSG.POA.2024.047</t>
  </si>
  <si>
    <t xml:space="preserve">Adecuaciones Oficinas Administrativas de Edenorte </t>
  </si>
  <si>
    <t>DRP.POA.2024.001</t>
  </si>
  <si>
    <t>Brindar Seguimiento al Fraude Eléctrico</t>
  </si>
  <si>
    <t>Consiste en entregar el 100% las denuncias de fraudes eléctricos al área de asuntos penales en el tiempo establecido (No mayor a 2 días).</t>
  </si>
  <si>
    <t>% de denuncias entregadas</t>
  </si>
  <si>
    <t>Reporte generado del Sistemas Gestión de Fraude Eléctrico (GFE)</t>
  </si>
  <si>
    <t>Gerencia Técnica De Reducción De Pérdidas</t>
  </si>
  <si>
    <t>Departamento de  Seguimiento al Fraude Eléctrico</t>
  </si>
  <si>
    <t>Amarilis Gutiérrez</t>
  </si>
  <si>
    <t xml:space="preserve">Gerencia de Sistemas </t>
  </si>
  <si>
    <t>DRP.POA.2024.002</t>
  </si>
  <si>
    <t>Atender Solicitudes comerciales para creación y validación de suministros.</t>
  </si>
  <si>
    <t>Esta actividad consiste en la atención en plazo de las solicitudes de creación de fincas, creación y validación de suministros, para ser contratados por la DC, dicho plazo será de 1 hora para los primeros 6 meses (Enero-Junio), a partir de Julio se aplicara una mejora de -5 minutos c/mes, proyectando cerrar el año con un tiempo medio de 30 minutos.</t>
  </si>
  <si>
    <t>% Atención Solicitudes en plazo</t>
  </si>
  <si>
    <t>Reporte generado del Sistemas de solicitudes Comerciales PS-BDI</t>
  </si>
  <si>
    <t>Departamento de BDI</t>
  </si>
  <si>
    <t>Pascual González</t>
  </si>
  <si>
    <t>DRP.POA.2024.003</t>
  </si>
  <si>
    <t>Atender Solicitudes de Saneamientos por polígonos.</t>
  </si>
  <si>
    <t>Levantamiento y Actualización de Fincas y Suministros. Esta actividad consiste en el saneamiento de los suministros y fincas en terreno y en los sistemas, y a su vez la georreferenciación de estos.</t>
  </si>
  <si>
    <t>Cantidad  de polígonos solicitados.</t>
  </si>
  <si>
    <t>DRP.POA.2024.004</t>
  </si>
  <si>
    <t>Realizar Levantamiento y Actualización de luminarias en el sistema de Alumbrado Público.</t>
  </si>
  <si>
    <t>Esta actividad consiste en el levantamiento de las  luminarias en terreno por municipio y su actualización en la base de datos BDI Pérdidas</t>
  </si>
  <si>
    <t>Cantidad de Municipios levantados y actualizados</t>
  </si>
  <si>
    <t>DRP.POA.2024.005</t>
  </si>
  <si>
    <t>Dar Seguimiento al Porcentaje de Clientes Medidos Sector Santiago</t>
  </si>
  <si>
    <t>Consiste en incrementar de manera sostenible y oportuna la cantidad de clientes medidos</t>
  </si>
  <si>
    <t>% Medición</t>
  </si>
  <si>
    <t>Informes Sistemas</t>
  </si>
  <si>
    <t>Gerencia Reducción De Pérdida Sector Santiago</t>
  </si>
  <si>
    <t>Jean Estravil</t>
  </si>
  <si>
    <t>DRP.POA.2024.006</t>
  </si>
  <si>
    <t>Dar Seguimiento al Porcentaje de Clientes Medidos Sector Puerto Plata</t>
  </si>
  <si>
    <t>Gerencia Reducción De Pérdida Sector Puerto Plata</t>
  </si>
  <si>
    <t>Eligio Reynoso</t>
  </si>
  <si>
    <t>DRP.POA.2024.007</t>
  </si>
  <si>
    <t>Dar Seguimiento al Porcentaje de Clientes Medidos Sector La Vega</t>
  </si>
  <si>
    <t>Gerencia Reducción De Pérdida Sector La Vega</t>
  </si>
  <si>
    <t>Gerencia Reducción de Pérdidas Sector La Vega</t>
  </si>
  <si>
    <t>Luis E. Gomez V.</t>
  </si>
  <si>
    <t>DRP.POA.2024.008</t>
  </si>
  <si>
    <t>Dar Seguimiento al Porcentaje de Clientes Medidos Sector San Francisco</t>
  </si>
  <si>
    <t>Gerencia Reducción De Pérdida Sector San Francisco</t>
  </si>
  <si>
    <t>Rafael Paredes</t>
  </si>
  <si>
    <t>DRP.POA.2024.009</t>
  </si>
  <si>
    <t>Dar Seguimiento al Porcentaje de Clientes Medidos Sector Valverde Mao</t>
  </si>
  <si>
    <t>Gerencia Reducción De Pérdida Sector Sector Mao</t>
  </si>
  <si>
    <t>Yanely de Jesus Lugo</t>
  </si>
  <si>
    <t>DRP.POA.2024.010</t>
  </si>
  <si>
    <t>Atender las  Anomalías de Lectura Sector Santiago</t>
  </si>
  <si>
    <t>Consiste en la Atención oportuna de las anomalías de lecturas que afectan el correcto registro de la energía consumida por los clientes</t>
  </si>
  <si>
    <t>% Atención de anomalías</t>
  </si>
  <si>
    <t>DRP.POA.2024.011</t>
  </si>
  <si>
    <t>Atender las  Anomalías de Lectura Sector Puerto Plata</t>
  </si>
  <si>
    <t>DRP.POA.2024.012</t>
  </si>
  <si>
    <t>Atender las  Anomalías de Lectura Sector La Vega</t>
  </si>
  <si>
    <t>DRP.POA.2024.013</t>
  </si>
  <si>
    <t>Atender las Anomalías de Lectura Sector San Francisco</t>
  </si>
  <si>
    <t>DRP.POA.2024.014</t>
  </si>
  <si>
    <t>Atender las Anomalías de Lectura Sector Valverde Mao</t>
  </si>
  <si>
    <t>DRP.POA.2024.015</t>
  </si>
  <si>
    <t xml:space="preserve">Mejorar la eficiencia operativa a través de del uso de las tecnologías de medición disponibles. </t>
  </si>
  <si>
    <t xml:space="preserve"> Dar Seguimiento Operatividad Totalizadores Sector Santiago</t>
  </si>
  <si>
    <t>Consiste en mantener los Totalizadores Operativos de forma consistente. Para este indicador solo se tendrán los totalizadores hábiles para ejecución, dejando fuera los totalizadores que estén en los procesos siguientes: Totalizadores con clientes Bidireccionales, Totalizadores anómalos con tipo anomalía que no va a terreno, Totalizadores nuevos no entregados por campaña, entre otros.</t>
  </si>
  <si>
    <t>% Totalizadores Operativos</t>
  </si>
  <si>
    <t>DRP.POA.2024.016</t>
  </si>
  <si>
    <t xml:space="preserve"> Dar Seguimiento a la Operatividad Totalizadores Sector Puerto Plata</t>
  </si>
  <si>
    <t>DRP.POA.2024.017</t>
  </si>
  <si>
    <t>Realizar Seguimiento Operatividad Totalizadores Sector La Vega</t>
  </si>
  <si>
    <t>DRP.POA.2024.018</t>
  </si>
  <si>
    <t>Dar Seguimiento a la Operatividad Totalizadores Sector San Francisco</t>
  </si>
  <si>
    <t>DRP.POA.2024.019</t>
  </si>
  <si>
    <t>Dar Seguimiento Operatividad Totalizadores Sector Valverde Mao</t>
  </si>
  <si>
    <t>DRP.POA.2024.020</t>
  </si>
  <si>
    <t>Atención de las irregularidades detectadas en el Proceso de Pérdidas Administrativas Sector Santiago</t>
  </si>
  <si>
    <t>Normalización y actualización en SGC de los suministros con irregularidades que afectan la facturación y, por ende, las pérdidas de energía del sector.</t>
  </si>
  <si>
    <t>% suministros irregulares atendidos</t>
  </si>
  <si>
    <t>Informe Mensual de Pérdidas Administrativas</t>
  </si>
  <si>
    <t xml:space="preserve">Gerencia de Analisis y estudios de Reducción de  Pérdidas </t>
  </si>
  <si>
    <t>DRP.POA.2024.021</t>
  </si>
  <si>
    <t>Atención de las irregularidades detectadas en el Proceso de Pérdidas Administrativas Sector Puerto Plata</t>
  </si>
  <si>
    <t>DRP.POA.2024.022</t>
  </si>
  <si>
    <t>Atención de las irregularidades detectadas en el Proceso de Pérdidas Administrativas Sector La Vega</t>
  </si>
  <si>
    <t>DRP.POA.2024.023</t>
  </si>
  <si>
    <t>Atención de las irregularidades detectadas en el Proceso de Pérdidas Administrativas Sector San Francisco</t>
  </si>
  <si>
    <t>DRP.POA.2024.024</t>
  </si>
  <si>
    <t>Atención de las irregularidades detectadas en el Proceso de Pérdidas Administrativas Sector Valverde Mao</t>
  </si>
  <si>
    <t>DRP.POA.2024.025</t>
  </si>
  <si>
    <t>Detectar a tiempo las anomalías en suministros telemedidos.</t>
  </si>
  <si>
    <t>Monitorear el consumo registrado de los suministros telemedidos para detectar anomalías en los mismos</t>
  </si>
  <si>
    <t>Días de detección</t>
  </si>
  <si>
    <t>Reporte de Sistemas de información GM</t>
  </si>
  <si>
    <t>Gerencia De Medición</t>
  </si>
  <si>
    <t>David Fermin</t>
  </si>
  <si>
    <t>DRP.POA.2024.026</t>
  </si>
  <si>
    <t>Atender las anomalías en el  suministros telemedidos.</t>
  </si>
  <si>
    <t>% Anomalías detectadas</t>
  </si>
  <si>
    <t>Reporte de Sistemas de información GAERP</t>
  </si>
  <si>
    <t>DRP.POA.2024.027</t>
  </si>
  <si>
    <t>Incrementar la disponibilidad de comunicación telemedición proceso Facturación industrial</t>
  </si>
  <si>
    <t>Gestionar que los medidores telemedidos instalados en Open tengan la información de telemedición disponible para explotarla</t>
  </si>
  <si>
    <t>% Incremento alcanzado</t>
  </si>
  <si>
    <t>DRP.POA.2024.028</t>
  </si>
  <si>
    <t>Incrementar la disponibilidad de comunicación telemedición proceso Facturación Regular</t>
  </si>
  <si>
    <t>DRP.POA.2024.029</t>
  </si>
  <si>
    <t>Evaluar  nuevas tecnologías de Telemedición</t>
  </si>
  <si>
    <t>Evaluación de  los pilotos y ofertas de nuevas tecnologías de Telemedición, definiendo su factibilidad de implementación en nuestro esquema sistemático.</t>
  </si>
  <si>
    <t>Cantidad realizada</t>
  </si>
  <si>
    <t>Realización de Informes de Evaluación</t>
  </si>
  <si>
    <t>DRP.POA.2024.030</t>
  </si>
  <si>
    <t>Habilitar y recuperación de equipos de medición y comunicación</t>
  </si>
  <si>
    <t>Clasificación, calibración y sellado de equipos de medición y comunicación nuevos y recuperados, ensamblado de equipos nuevos y recuperados, ejecución de pruebas de lote, reparación de equipos de medición y comunicación.</t>
  </si>
  <si>
    <t>Cantidad de Puntos alcanzados por trabajos ejecutados</t>
  </si>
  <si>
    <t>Reporte CHM/SAP/SCIL/Power BI</t>
  </si>
  <si>
    <t>DRP.POA.2024.031</t>
  </si>
  <si>
    <t>Realizar inspecciones a las instalaciones de medición para verificar que estén acorde al marco normativo</t>
  </si>
  <si>
    <t>Realización de inspecciones mediante muestreo aleatorio simple representativo de la población para medir el cumplimiento de los estándares establecidos en la norma de instalación para Suministros regulares e Industriales</t>
  </si>
  <si>
    <t>Cantidad de Inspecciones  realizadas</t>
  </si>
  <si>
    <t>Informes enviados y socializados con las áreas involucradas / Correo</t>
  </si>
  <si>
    <t>Control De Calidad DRP</t>
  </si>
  <si>
    <t>Control de Calidad DRP</t>
  </si>
  <si>
    <t xml:space="preserve">Luis Jiménez </t>
  </si>
  <si>
    <t>Gerencias de Reducción de Pérdidas Sectores &amp; Servicios Técnicos Comercial</t>
  </si>
  <si>
    <t>DRP.POA.2024.032</t>
  </si>
  <si>
    <t>Inspeccionar instalaciones de los nuevos servicios para incrementar los estándares de calidad.</t>
  </si>
  <si>
    <t>Realización de inspecciones mediante muestreo aleatorio simple representativo de la población de los nuevos servicios, para incrementar los estándares de calidad</t>
  </si>
  <si>
    <t>Cantidad de Inspecciones realizadas</t>
  </si>
  <si>
    <t>DRP.POA.2024.033</t>
  </si>
  <si>
    <t>Asegurar la calidad de los servicios contratados de Pérdidas</t>
  </si>
  <si>
    <t>Realización de arqueos de las herramientas y recursos requeridos a los contratistas de Pérdidas para asegurar su disponibilidad de manera cualitativa y cuantitativa, conforme a los requerimientos exigidos en el pliego de condiciones y enmienda</t>
  </si>
  <si>
    <t>Cantidad de arqueos</t>
  </si>
  <si>
    <t>Informe Mensual</t>
  </si>
  <si>
    <t xml:space="preserve">Gerencias de Reducción de Pérdidas Sectores </t>
  </si>
  <si>
    <t>DRP.POA.2024.034</t>
  </si>
  <si>
    <t xml:space="preserve">Realizar inspecciones a las instalaciones de medición para verificar que estén acorde los materiales reportado como liquidados. </t>
  </si>
  <si>
    <t>Realización de inspecciones mediante muestreo aleatorio simple representativo de la población para comparar la liquidacion de los materiales en los Suministros regulares.</t>
  </si>
  <si>
    <t>DRP.POA.2024.035</t>
  </si>
  <si>
    <t>Atender las solicitudes Sectores (CHM/SGS, SGC)</t>
  </si>
  <si>
    <t>Atender las solicitudes realizadas por las áreas operativas, cuando estos tienen inconvenientes con algunas de estas plantaformas (CHM/SGS, SGC), el tiempo de atención no debe ser mayor a dos (2) días laborables.</t>
  </si>
  <si>
    <t>% solicitudes atendidas en plazo</t>
  </si>
  <si>
    <t>Reporte de O/S Ticket</t>
  </si>
  <si>
    <t>Gerencia De Analisis Y Estudios De Reduccion De Perdidas</t>
  </si>
  <si>
    <t xml:space="preserve">Francis Javier Estevez Caraballo </t>
  </si>
  <si>
    <t>Departamento de Soporte TI</t>
  </si>
  <si>
    <t>DF.POA.2024.001</t>
  </si>
  <si>
    <t>Gestionar y controlar productos y servicios financieros.</t>
  </si>
  <si>
    <t>Monitoreo y control de la disponibilidad de las principales cuentas bancarias y los compromisos asumidos. (Cash position).
Análisis de la posición económica diaria a través de la obtención del tránsito de las cuentas operativas, monitoreo de las barridas automáticas(cash sweep) y ejecución de las barridas internas(cash pooling), entre otros riesgos financieros.</t>
  </si>
  <si>
    <t>Gerencia De Tesoreria</t>
  </si>
  <si>
    <t>Tesorería</t>
  </si>
  <si>
    <t>Estanisla Hinojosa Y Fabel López</t>
  </si>
  <si>
    <t>DF.POA.2024.002</t>
  </si>
  <si>
    <t>Gestión de riesgo en la aplicación de tasas de intereses de los  productos financieros y tarifario de cargos bancarios.</t>
  </si>
  <si>
    <t xml:space="preserve">Evaluación y control  de la correcta aplicación de los cargos, comisiones bancarias y tasas de intereses de los productos financieros. </t>
  </si>
  <si>
    <t xml:space="preserve">Reporte </t>
  </si>
  <si>
    <t>Estanisla Hinojosa</t>
  </si>
  <si>
    <t>DF.POA.2024.003</t>
  </si>
  <si>
    <t>Seguimiento en la gestión de ingresos ordinarios.</t>
  </si>
  <si>
    <t>Evaluación y control  de la correcta aplicación  de las barridas para el cumplimiento del registro oportuno.</t>
  </si>
  <si>
    <t>Juan de Jesús Almonte</t>
  </si>
  <si>
    <t>DF.POA.2024.004</t>
  </si>
  <si>
    <t>Realización de los pagos de la empresa mediante la aplicación del calendario de pagos.</t>
  </si>
  <si>
    <t>Generación de reporte de seguimiento a los expedientes de pagos.
Dar respuesta de pago de manera oportuna a los clientes internos y externos de la empresa, para cumplir con integridad el compromiso asumido como Gerencia, a través  de las actividades Back Office con el análisis, verificación y seguimiento a los expedientes de pagos.</t>
  </si>
  <si>
    <t>Bladimir Bonifacio</t>
  </si>
  <si>
    <t>DF.POA.2024.005</t>
  </si>
  <si>
    <t>Asegurar el cumplimiento de los pagos impositivos (TSS, IR17, IR3 y IT-1)</t>
  </si>
  <si>
    <t>Gestión oportuna de pago de los impuestos.
Gestión  de información para el cumplimento del pago oportuno de los diferentes tipos de impuestos, evitando multas y recargos para viabilizar la relación con la DGII, cubrir el proceso de cobros oportunos, mejorar la imagen crediticia de la empresa y apertura eficaz del periodo de contratación de empleados.</t>
  </si>
  <si>
    <t>GERENCIA DE RELACIONES LABORALES</t>
  </si>
  <si>
    <t>DF.POA.2024.006</t>
  </si>
  <si>
    <t>Elaborar, verificar y remitir el Flujo y Déficit de Caja Mensual.</t>
  </si>
  <si>
    <t>Clasificación de los pagos e ingresos, verificando la asignación por rubros.</t>
  </si>
  <si>
    <t>Flujo de Efectivo</t>
  </si>
  <si>
    <t>Fabel/Gissette y Lorenny</t>
  </si>
  <si>
    <t>DF.POA.2024.007</t>
  </si>
  <si>
    <t>Realizar reportes de pagos enviados a certificar</t>
  </si>
  <si>
    <t xml:space="preserve">Control y seguimiento por medio de reportes creados segun se realizan los pagos via cheques o transferencias, los cuales son enviados a la parte autorizadora para proceso de firmas y luego certificacionen la Unidad de Auditoria Interna de la CGR.   </t>
  </si>
  <si>
    <t>DF.POA.2024.008</t>
  </si>
  <si>
    <t xml:space="preserve">Realizar informe para sanear los cheques vencidos en las cuentas pagadoras </t>
  </si>
  <si>
    <t>Realizar un informe de los cheques vencidos en caja o en manos de beneficiarios, para tener las cuentas saneadas con el minimo de cheques vencidos y para invalidar.</t>
  </si>
  <si>
    <t xml:space="preserve">% de ejecuión </t>
  </si>
  <si>
    <t>GERENCIA DE CONTABILIDAD</t>
  </si>
  <si>
    <t>DF.POA.2024.009</t>
  </si>
  <si>
    <t>Realización de reuniones bimestral, para el seguimiento, socialización y definición de estrategias.</t>
  </si>
  <si>
    <t xml:space="preserve">Se realizarán reuniones periódicas con las áreas relacionadas y de interés, con el objetivo de socializar los hallazgos identificados en los procesos de análisis, validación y seguimientos a las OOCC, para definir acciones de mejoras continuas en conjunto. </t>
  </si>
  <si>
    <t>Cantidad de encuentros realizados</t>
  </si>
  <si>
    <t xml:space="preserve">Listado de asistencia / Minutas de reuniones / Correos electrónicos donde se tratan los hallazgos encontrados. </t>
  </si>
  <si>
    <t>Gerencia De Validacion De Cobranzas</t>
  </si>
  <si>
    <t xml:space="preserve">Gerencia de Validación de Cobranzas </t>
  </si>
  <si>
    <t xml:space="preserve">José Ramón Crespo Bejarán </t>
  </si>
  <si>
    <t>DF.POA.2024.010</t>
  </si>
  <si>
    <t xml:space="preserve">Recepción de los IC-05 Digital </t>
  </si>
  <si>
    <t>Recepción de los IC-05 vía correo o ruta de servidor, para después de ser analizado, subirlo al sistema Cobrus del mes anterior y emisión de reporte al área comercial</t>
  </si>
  <si>
    <t>Cantidad de reportes generados</t>
  </si>
  <si>
    <t>DF.POA.2024.011</t>
  </si>
  <si>
    <t>Comparación, validación y monitoreo manual de las remesa del mes anterior VS los deposito recibidos en efectivo</t>
  </si>
  <si>
    <t>Garantizar que los depósitos de efectivos realizados por las oficinas comerciales se correspondan a los depositados en banco.</t>
  </si>
  <si>
    <t>DF.POA.2024.012</t>
  </si>
  <si>
    <t>Comparación, validación y monitoreo manual de las remesa del mes anterior VS los deposito recibidos en Tarjeta</t>
  </si>
  <si>
    <t>Garantizar que los depósitos de tarjetas realizados por las oficinas comerciales se correspondan a los depositados en banco.</t>
  </si>
  <si>
    <t>DF.POA.2024.013</t>
  </si>
  <si>
    <t xml:space="preserve">Conciliar 100% los descuentos aplicados de los proyectos reembolsable (2150202500) </t>
  </si>
  <si>
    <t>Conciliación 100% los descuentoos aplicados de los proyectos reembolsables en coordinacion con el area responsables de la aplicacion en el sistmea OPEN, la finalidad de correccion y conciliacion entre ambas partes</t>
  </si>
  <si>
    <t>% de Cumplimiento de Acciones
Revisar y dar seguimiento a las partidas no conciliadas:
25% Diciembre 2023 - Febrero 2024                               
25% Marzo - Mayo 2024
25% Junio - Agosto 2024
25% Septiembre - Noviembre 2024</t>
  </si>
  <si>
    <t>Gerencia De Contabilidad</t>
  </si>
  <si>
    <t>Cuentas por Cobrar</t>
  </si>
  <si>
    <t>Luz Veronica Acarena</t>
  </si>
  <si>
    <t>DF.POA.2024.014</t>
  </si>
  <si>
    <t>Realizar Creacion cuenta contable para aplicaciones de comisiones estafetas No Bancarias</t>
  </si>
  <si>
    <t>Definición de procesos de los cargos por comisiones de estafetas no bancaria (Todo Pago) aplicados en la cuenta contable 2150201300 (Pago no aplicados comercial) dar monitoreo de la cuenta contable de Pago no aplicados Comercial para que no se regisrtren comisiones.</t>
  </si>
  <si>
    <t>Cantidad de informes remitidos</t>
  </si>
  <si>
    <t>DF.POA.2024.015</t>
  </si>
  <si>
    <t>Coordinar con el área de conciliación bancaria y de SD  saneamiento de los registros pendiente de conciliar en la cuenta aporte financiero no Reembolsable.</t>
  </si>
  <si>
    <t>Realización de  analisis en coordinación con el área responsable de ejcutar los registros de SD y con el area de conciliacion bancaria por la gran cantidad de partidas que estan pendientes de compensar en la cuenta de aporte financiero no reembolsable.</t>
  </si>
  <si>
    <t>% de Cumplimiento de Acciones
Revisar y dar seguimiento a las partidas no conciliadas:
30% Enero - Marzo 2024
35% Abril - Julio 2024
35% Agosto- Octubre 2024</t>
  </si>
  <si>
    <t>DF.POA.2024.016</t>
  </si>
  <si>
    <t>Realizar inventario de los Activos Fijos en el Sector Santiago, Oficinas móviles y almacenes.</t>
  </si>
  <si>
    <t>Realización de inventario general de los Activos Fijos ubicados en las diferentes oficinas comerciales y administrativas de la empresa del sector Santiago, incluyendo las Oficinas Móviles y Almacenes.</t>
  </si>
  <si>
    <t>Cantidad de visitas</t>
  </si>
  <si>
    <t>Informe de resultados</t>
  </si>
  <si>
    <t>Activos Fijos</t>
  </si>
  <si>
    <t>Rauny Ureña</t>
  </si>
  <si>
    <t>DF.POA.2024.017</t>
  </si>
  <si>
    <t>Realizar Muestreo de activos fijos en las oficinas de los diferentes Sectores</t>
  </si>
  <si>
    <t>Realizar un muestreo de inventario de los activos fijos en los sectores Mao, Puerto Plata, La Vega y San Francisco</t>
  </si>
  <si>
    <t>DF.POA.2024.018</t>
  </si>
  <si>
    <t>Realizar inventario de la Flotilla Vehicular de empresa</t>
  </si>
  <si>
    <t>Levantamiento de los vehiculos de cada sector, segun la distribución realizada por la Gerencia de Transportación y conciliando dicho levantamiento con el sistema SAP.</t>
  </si>
  <si>
    <t>DF.POA.2024.019</t>
  </si>
  <si>
    <t>Realizar compensaciones en el sistema SAP de las partidas compensables.</t>
  </si>
  <si>
    <t>Ejecutar las compensaciones en el sistema SAP-Sinergia, de las partidas compensables, correspondientes a las cuentas Pagadoras renglón de las Pagadoras en RD$, renglon inactivas y cuentas de dolares de los periodos 2012-2022, a los fines de tener lo mas saneadas posibles, al momento de la implementación del reporte de Banco, vía el sistema SAP-Sinergia.</t>
  </si>
  <si>
    <t>Conciliacion Bancaria</t>
  </si>
  <si>
    <t>Margarita Bueno</t>
  </si>
  <si>
    <t>DF.POA.2024.020</t>
  </si>
  <si>
    <t>Preparar y remitir informe de los registros pendientes de conciliar.</t>
  </si>
  <si>
    <t>Informe de los registros pendientes de conciliar, correspondientes a las cajas Generales y Centralizadas, a Validación de Cobranzas y Cuentas por Cobrar, para su posterior conciliación. Preparar y remitir informe al área de Tesorería, de los tránsitos antiguos o pendientes de reintegrar, para  que procedan a realizar los reintegros de lugar.</t>
  </si>
  <si>
    <t>Cant. De cuadres</t>
  </si>
  <si>
    <t>DF.POA.2024.021</t>
  </si>
  <si>
    <t>Gestionar mejoras en el proceso de  registro de facturas que apliquen para retenciones</t>
  </si>
  <si>
    <t>Coordinar con la DGII en conjunto con  la Gerencia de Capacitación y Desarrollo, cursos sobre el impacto impositivo que tiene reportar las facturas fuera de fecha en el reporte 606 y pagos de impuestos correspondientes, a los fines de concientizar a las areas de que deben entregar en las fechas establecidas.</t>
  </si>
  <si>
    <t>% avance de Implementación
50% Llevar a cabo la primera capacitacion sobre retenciones.
50% Finalizar la ultima capacitacion sobre el llenado del 606</t>
  </si>
  <si>
    <t>Correos electrónicos, minutas, fotos</t>
  </si>
  <si>
    <t>Impuestos</t>
  </si>
  <si>
    <t>Ivet Morillo</t>
  </si>
  <si>
    <t>DF.POA.2024.022</t>
  </si>
  <si>
    <t>Dar debaja a los Medidores averiados y con defectos de fabrica, registrados dentro del Stock de Inventario</t>
  </si>
  <si>
    <t>Dar debaja a los Medidores averiados, con defectos de Fabrica y garantia vencida por parte del proveedor, Luego que Almancen identifique las diferentes series en el sistema SAP y un informe final del Laboratorio de Medición donde corrobore que esos medidores no cumplen y las diferentes razones justificativas.</t>
  </si>
  <si>
    <t>30%: Levantamiento de las series con Almacen, y Confirmar con Laboratorio cuales cumplen y cuales no.
50.% Dar de baja en el sistema SAP
20.% Coordinar con Dirección de Auditoría Interna y la Gerencia del Almacén la trituración de los mismos.</t>
  </si>
  <si>
    <t>Correos y/o Reportes</t>
  </si>
  <si>
    <t>Inventario</t>
  </si>
  <si>
    <t>Luis Shamyl Cabrera</t>
  </si>
  <si>
    <t>DF.POA.2024.023</t>
  </si>
  <si>
    <t>Realizar inventario de materiales de años anteriores, pendientes de entrada  en el Almacén de las Charcas y la Penda.</t>
  </si>
  <si>
    <t>Verificar el motivo de los materiales de años anteriores, que se encuentran pendiente de entrada en  los almacenes las charcas y la penda, a los fines de garantizar que todo las existencias estén registradas en el sistema SAP, que quedaron pendientes de verificar en el periodo 2023 y los nuevos que se generen en el 2024.</t>
  </si>
  <si>
    <t>% de Cumplimiento:
50% 1era etapa
50% 2da etapa</t>
  </si>
  <si>
    <t>DF.POA.2024.024</t>
  </si>
  <si>
    <t xml:space="preserve">Retroalimentar a las areas de los errores que se presentan cada mes de las facturas recibidas . </t>
  </si>
  <si>
    <t>Sostener encuentros con los reponsables de cada area de los diferentes sectores para retroaliemntarles de los errores detectados en los expedientes de facturas, a los fines que tomar las medidas necesarias para corregirlos, lo que nos nos permitirá el registro oportuno de las obilgaciones de pagos de la empresa.</t>
  </si>
  <si>
    <t>% de Cumplimiento:
20% 1er encuentro                                                          20% 2do encuentro
20% 3er encuentro                                                            20% 4to encuentro</t>
  </si>
  <si>
    <t>Fotos de la reunión Virtual y/o Correos de Retroalimentacion.</t>
  </si>
  <si>
    <t>Recepción y Validación de facturas</t>
  </si>
  <si>
    <t>Madeline Franco</t>
  </si>
  <si>
    <t>DF.POA.2024.025</t>
  </si>
  <si>
    <t>Reducir los plazos de entrega de recepcion de facturas</t>
  </si>
  <si>
    <t>Reducir a los dias 20 de cada mes el plazo de recepcion de facturas, a los fines de detectar a tiempo los errores presentados en el proceso de revision y las areas puedan realizar las correcciones dentro del plazo de cierre de mes. Remitir correo recordatorio de la fecha limite de manera mensual.</t>
  </si>
  <si>
    <t>Días reducidos</t>
  </si>
  <si>
    <t>Correos de seguimiento y notificación a las areas</t>
  </si>
  <si>
    <t>DF.POA.2024.026</t>
  </si>
  <si>
    <t>Capacitar a los encargados Administrativos sobre la normativa de Caja Chica y la normativa de dietas.</t>
  </si>
  <si>
    <t>Capacitación al personal que maneja los fondos de caja chica a los fines de disminuir el margen de errores que se presentan en la operativa diaria. Capacitar tambien a los encargados administrativos del proceso de verificacion que deben realizar a las dietas al momento de recibirlas.</t>
  </si>
  <si>
    <t xml:space="preserve">
50%realizar primera capacitación en el mes de marzo 
50% Realizar 2da capacitacion en el mes de mayo (verfiicar con Yenifer)</t>
  </si>
  <si>
    <t xml:space="preserve">Foto de la capacitación ya sea online o presencial </t>
  </si>
  <si>
    <t>Cuentas por Pagar</t>
  </si>
  <si>
    <t>Wendy Gonzalez</t>
  </si>
  <si>
    <t>DF.POA.2024.027</t>
  </si>
  <si>
    <t>Verificar y conciliar los estados de cuentas de los suplidores más relevantes de la Cartera de Cuentas por Pagar.</t>
  </si>
  <si>
    <t>Solicitar a los proveedores los estados de cuentas de las facturas pendientes de pago y conciliarlo con las facturas recibidas y registradas en el sistema SAP, de igual forma notificar y coordinar con el área responsable las acciones a considerar para los casos de facturas que estén pendientes de recibir en el área de Contabilidad.</t>
  </si>
  <si>
    <t>% Cuadre de cuadre de estados de cuentas
50% Conciliar estados de Cuentas de suplidores al corte del 31/03/2023
50% Conciliar estados de Cuentas de suplidores al corte del 30/08/2023</t>
  </si>
  <si>
    <t>DF.POA.2024.028</t>
  </si>
  <si>
    <t>Elaborar informe explicativo de las variaciones más relevantes de los Estados Financieros Preliminares Emitidos.</t>
  </si>
  <si>
    <t>Determinar las variaciones de las cuentas  que corresponden al Estado de Resultados y Balance General para documentar y/o ajustar las partidas necesarias antes de la emisión de los Estados Financieros Preliminares.</t>
  </si>
  <si>
    <t>Libro Mayor</t>
  </si>
  <si>
    <t>Ana Santana</t>
  </si>
  <si>
    <t>DF.POA.2024.029</t>
  </si>
  <si>
    <t>Elaboración de informe comparativo de la balanza para determinar ctas. Saldos contrarios</t>
  </si>
  <si>
    <t>Determinar las cuentas de los soferentes rubros con sentido contrario y  la variacion de la misma en cada trimestre comparativo, remitir a las areas para verificación y/o ajuste en caso de ser necesario</t>
  </si>
  <si>
    <t>% de reporte realizados
25% 1er reporte
25% 2do Reporte
25% 3er Reporte
25% 4to Reporte</t>
  </si>
  <si>
    <t>DF.POA.2024.030</t>
  </si>
  <si>
    <t>Emitir  los Estados Financieros preliminares de la empresa.</t>
  </si>
  <si>
    <t>Emición de los Estados Financieros preliminares, a mas tardar los 25 del mes siguiente.</t>
  </si>
  <si>
    <t>Estados Financieros</t>
  </si>
  <si>
    <t>Gerencia de Contabilidad</t>
  </si>
  <si>
    <t>Yanilda Salcedo</t>
  </si>
  <si>
    <t>DF.POA.2024.031</t>
  </si>
  <si>
    <t>Actualizar las  Normas de las diferentes áreas de la Gerencia</t>
  </si>
  <si>
    <t>Actualización  las normas de las diferentes áreas de la Gerencia de Contabilidad.</t>
  </si>
  <si>
    <t xml:space="preserve">Cantidad de normas Actualizadas 
Norma de Concilición Bancaria
Norma de Inventario
Norma de Obligaciones Fiscales
Norma de Cuentas por Cobrar
Norma de Dietas y Viaticos
Norma de Activos fijos
Norma de Cuentas Por Pagar
Norma Caja Chica
Norma Politicas Contable                                              </t>
  </si>
  <si>
    <t>Norma actualizada y/o correo enviado a planificación con los cambios solicitados</t>
  </si>
  <si>
    <t>Concialiación Bancaria
Inventario
Impuestos
Repción y Válidación de Facturas.
Cuentas por Pagar
Cuentas por Cobrar
Activos Fijo
Libro Mayor</t>
  </si>
  <si>
    <t>Margarita Bueno
Ana Santana
Ivet Morillo
Madeline Franco
Wendy Gonzales
Luz Aracena 
Rauny Ureña
Luis Shamyl</t>
  </si>
  <si>
    <t>DF.POA.2024.032</t>
  </si>
  <si>
    <t>Elaboración Declaraión Jurada Preliminar periodo 2023 y rectificativas pendientes.</t>
  </si>
  <si>
    <t>Contratar un consultor para realizar la Declaracion Jurada preliminar del periodo 2023 y la rectificativa de los periodos pendientes.</t>
  </si>
  <si>
    <t>Emision de la Declaracion Jurada</t>
  </si>
  <si>
    <t>DF.POA.2024.033</t>
  </si>
  <si>
    <t>Efectuar implementaciones en el SACE.</t>
  </si>
  <si>
    <t xml:space="preserve">Mejoras en el registro de Los Embargos  y cargar la data historica. </t>
  </si>
  <si>
    <t>Porcentaje avance implementación</t>
  </si>
  <si>
    <t>Acumulado</t>
  </si>
  <si>
    <t>Fabel/Gissette</t>
  </si>
  <si>
    <t>GERENCIA DE SERVICIOS GENERALES</t>
  </si>
  <si>
    <t>DPF.POA.2024.001</t>
  </si>
  <si>
    <t>Proyectos Multilaterales BM-BID-OFID-CAF</t>
  </si>
  <si>
    <t>Realiza actualización del balance de energía por proyectos.</t>
  </si>
  <si>
    <t>Elaboración y actualización del balance de energía por proyectos para el monitoreo y control de los indicadores de rendimiento y para la toma de decisiones.</t>
  </si>
  <si>
    <t>Informes, Correos</t>
  </si>
  <si>
    <t>Gerencia De Ingenieria Y Planificacion</t>
  </si>
  <si>
    <t>Coordinación de Planificación</t>
  </si>
  <si>
    <t>Saul Azcona</t>
  </si>
  <si>
    <t>DPF.POA.2024.002</t>
  </si>
  <si>
    <t>Fortalecer las relaciones laborales.</t>
  </si>
  <si>
    <t>Realizar reuniones para el seguimiento de la operativa con los grupos de intereses.</t>
  </si>
  <si>
    <t>Convocar reuniones para el seguimiento efectivo y operativo de la ejecución de los proyectos en conjunto con las áreas involucradas, revisar los resultados con reuniones y evaluar los indicadores operativos y de rendimiento.</t>
  </si>
  <si>
    <t>Cantidad de minutas emitidas</t>
  </si>
  <si>
    <t>Correos electrónicos con las minutas enviadas.</t>
  </si>
  <si>
    <t>DPF.POA.2024.003</t>
  </si>
  <si>
    <t>Atender solicitudes de organismos externos e internos (MEM, UEP, CUED) dentro de los plazos correspondientes.</t>
  </si>
  <si>
    <t>Resolución de las solicitudes realizadas de personal externo oportunamente y envío de los informes según corresponda.</t>
  </si>
  <si>
    <t>Correos electrónicos con la información solicitada.</t>
  </si>
  <si>
    <t>DPF.POA.2024.004</t>
  </si>
  <si>
    <t>Proyectos Multilaterales OFID 3</t>
  </si>
  <si>
    <t>Elaborar y emitir los Informes de Cierre de los proyectos</t>
  </si>
  <si>
    <t>Informar a todos los involucrados mediante Informes de Cierre Técnico y de Evaluación Ex Post sobre los resultados obtenidos en los proyectos ejecutados.</t>
  </si>
  <si>
    <t>Cantidad de informes de cierres emitidos</t>
  </si>
  <si>
    <t>Informes de cierre de proyecto.</t>
  </si>
  <si>
    <t>DPF.POA.2024.005</t>
  </si>
  <si>
    <t>Monitoreo y Control de proyectos en Evaluación Ex Post</t>
  </si>
  <si>
    <t>Dar seguimiento durante un año luego de la culminación del proyecto, para garantizar sostenibilidad en el tiempo. Realizar reuniones y tomar medidas correctivas en caso de desviaciones.</t>
  </si>
  <si>
    <t>Cantidad de reuniones realizadas</t>
  </si>
  <si>
    <t>Minuta reunión</t>
  </si>
  <si>
    <t>DPF.POA.2024.006</t>
  </si>
  <si>
    <t>Proyectos Multilaterales BM 3-CAF</t>
  </si>
  <si>
    <t>Programar y medir polígonos a través de la colocación de Varcorder's para el cálculo y actualización de la energía inyectada en los proyectos.</t>
  </si>
  <si>
    <t xml:space="preserve"> Consite en instalar pinzas de medición para actualizar la energía entregada en los proyectos en ejecución y ejecutados.</t>
  </si>
  <si>
    <t>Cantidad de polígonos medidos</t>
  </si>
  <si>
    <t>Correos electrónicos con la información de los polígonos medidos.</t>
  </si>
  <si>
    <t>DPF.POA.2024.007</t>
  </si>
  <si>
    <t>Levantar las informaciones para la asignación de las metas del año correspondiente.</t>
  </si>
  <si>
    <t>Relizar el levantamiento de las informaciones requeridas para la proyección de proyectos y premisas de la dirección.</t>
  </si>
  <si>
    <t>% Levantamiento</t>
  </si>
  <si>
    <t>Alberto Rafael Rosario Cabral / Saul Azcona</t>
  </si>
  <si>
    <t>DPF.POA.2024.008</t>
  </si>
  <si>
    <t>Planificar y apoyar en la elaboración cartera de proyectos y POA DPF del año correspondiente.</t>
  </si>
  <si>
    <t>Dar soporte en la definición de la cartera de proyectos con inversión propia para el siguiente año, y consolidación del Plan Operativo Anual.</t>
  </si>
  <si>
    <t>Cantidad de consolidación de cartera de proyectos y POA</t>
  </si>
  <si>
    <t>DPF.POA.2024.009</t>
  </si>
  <si>
    <t>Garantizar la Ejecución de los proyectos de ampliación de las redes conforme a los estandares de calidad y expentativas de retorno esperando</t>
  </si>
  <si>
    <t>Actualizar las capas de Proyectos Financiados por Organismos Multilaterales.</t>
  </si>
  <si>
    <t>Actualizar las capas georreferenciadas de proyectos financiados en base de datos para ajustar y delimitar las fronteras que abarcan según el alcance establecido.</t>
  </si>
  <si>
    <t>% Base datos depurados</t>
  </si>
  <si>
    <t>Informes, Geopaquete</t>
  </si>
  <si>
    <t>DPF.POA.2024.010</t>
  </si>
  <si>
    <t>Proyectos Multilaterales Banco Mundial Fase III</t>
  </si>
  <si>
    <t>Verificar y actualizar las Unidades Contructivas (UUCC) y Unidades de Trabajos (UUTT).</t>
  </si>
  <si>
    <t>Esta actividad consiste en la revisión y actualización de los materiaes , equipos y mano de obra  con componen las diferente UUCC y UUTT utilizadas en el proceso construtivos de los  proyectos de Rehabilitación de Redes.</t>
  </si>
  <si>
    <t>Cantidad de UUCC actualizadas</t>
  </si>
  <si>
    <t>Documento con UUUCC y UUTT actualizadas</t>
  </si>
  <si>
    <t>Coordinación de Ingeniería y Materiales</t>
  </si>
  <si>
    <t>Christopher Almonte Bautista</t>
  </si>
  <si>
    <t>DPF.POA.2024.011</t>
  </si>
  <si>
    <t>Verificar y actualizar los documentos de especificaciones técnicas y Planilla de Datos Garantizados (PDG).</t>
  </si>
  <si>
    <t>Esta actividad consiste en la revisión y actualización  de los documentos de  especificaciones técnicas y las planillas de datos garantizados  de los  materiales con el objetivo de  actualizarlas según a las necesidades y cambios en las normas.</t>
  </si>
  <si>
    <t>Cantidad de EETT y PDG actualizadas</t>
  </si>
  <si>
    <t>Carpeta con EETT y PDG actualizadas</t>
  </si>
  <si>
    <t>DPF.POA.2024.012</t>
  </si>
  <si>
    <t>Realizar Evaluación de fichas y muestras de Materiales.</t>
  </si>
  <si>
    <t xml:space="preserve"> Esta actividad recopila la evaluación de planillas de datos garantizados a solicitud del interesado contra presentacion de documentacion o muestra, catálogos  y  certificados de ensayos de laboratorio de equipos y materiales basados en normas internacionales (IEEE, UL, ANSI, ASTM) a fin de garantizar la calidad de los mismos. Esta actividad tiene  la finalidad de autorizar o rechazar muestras presentadas por los contratista, previo a la adquision o colacocion de orden de compra.</t>
  </si>
  <si>
    <t>Porcentaje de solicitudes atendidas</t>
  </si>
  <si>
    <t>Informe / Correo Electronico</t>
  </si>
  <si>
    <t>DPF.POA.2024.013</t>
  </si>
  <si>
    <t>Recepción Técnica de los Materiales.</t>
  </si>
  <si>
    <t>Esta actividad recopila la evaluación  y ensayos en lugar de obra o fabrica, de equipos y materiales basados en normas internacionales (IEEE, UL, ANSI, ASTM) a fin de garantizar la calidad de los mismos, a solicitud del interesado. Esta actividad tiene  la finalidad de autorizar o rechazar la utilización de  un lote de materiales adquiridos por el contratista para los proyectos financiados con fondos multilaterales.</t>
  </si>
  <si>
    <t>DPF.POA.2024.014</t>
  </si>
  <si>
    <t>Proyectos Multilaterales BM-CAF-OFID-JICA</t>
  </si>
  <si>
    <t>Diseñar y Presupuestar los proyectos de Rehabilitación de Redes</t>
  </si>
  <si>
    <t>Levantamiento en campo de ingeniaria de detalle requerida para la elaboración de los diseños y presupuesto de los proximos  proyectos de rehabilitacion de redes a finaciar con multilaterales.</t>
  </si>
  <si>
    <t>Kilómetro de Red Diseñado y Presupuestado.</t>
  </si>
  <si>
    <t>Carpeta con avance en el diseño y Presupuesto</t>
  </si>
  <si>
    <t>DPF.POA.2024.015</t>
  </si>
  <si>
    <t>Validar la Calidad de los Diseños y Presupuestos para los diferentes proyectos financiados por el Banco Mundial.</t>
  </si>
  <si>
    <t>Aseguramiento de la calidad de los diseños y presupuestos para los proyectos a ser  financiados por el Banco Mundial Fase 3</t>
  </si>
  <si>
    <t>Cantidad de Proyectos Evaluados</t>
  </si>
  <si>
    <t>Coordinación de Seguimiento y Obra</t>
  </si>
  <si>
    <t>Dionis Toribio</t>
  </si>
  <si>
    <t>DPF.POA.2024.016</t>
  </si>
  <si>
    <t>Realizar actualización de la declaración de trabajo para los diferentes Proyectos financiados por el Banco Mundial.</t>
  </si>
  <si>
    <t>Esta actividad consitste en actualizar documento de declación de trabajo de acuerdo al alcance y requerimientos de los proyectos financiados por el Banco Mundial Fase 3. Este documento es parte de los TDR a utlizar en el proceso de Licitacion de los Proyectos.</t>
  </si>
  <si>
    <t>Cantidad de Documentos DDT Realizados</t>
  </si>
  <si>
    <t>Documento DDT Realizados</t>
  </si>
  <si>
    <t>DPF.POA.2024.017</t>
  </si>
  <si>
    <t>Validar la Calidad de los replanteos de obras siguiendo los lineamientos establecidos en las Normas de Construcción.</t>
  </si>
  <si>
    <t>Esta actividad consiste en asegurar que las actividades de obras replanteadas en terreno por el contratista y la el supervisor de obras estén acorde a las normas de construcción a implementar.</t>
  </si>
  <si>
    <t>DPF.POA.2024.018</t>
  </si>
  <si>
    <t>Realizar reforzamiento al personal sobre las normas, instructivos y procedimientos que se aplican en la Dirección de Proyectos Financiados.</t>
  </si>
  <si>
    <t>Reforzamiento técnico al personal a las diefrentes unidades de la Direccioón, en temas relacionados con las normas, instructivos y procedimiento aplicables en la Direccion de Proyectos Finaciados.</t>
  </si>
  <si>
    <t>Cantidad de Capacitaciones Realizadas</t>
  </si>
  <si>
    <t>Imagenes / Lista de Asistencia</t>
  </si>
  <si>
    <t>GERENCIA DE CAPACITACION Y DESARROLLO</t>
  </si>
  <si>
    <t>DPF.POA.2024.019</t>
  </si>
  <si>
    <t>Implementar planes de expansión de redes.</t>
  </si>
  <si>
    <t>Proyectos Multilaterales BM3</t>
  </si>
  <si>
    <t>Reevaluación de los diseños en plano y presupuestos de los proyectos propuestos multilaterales</t>
  </si>
  <si>
    <t>Replanteo de proyectos propuestos y actualizacion de planos y presupuestos con miras a obtener mejor distribución y disminuir desviaciones presupuestarias.</t>
  </si>
  <si>
    <t>Reducción de los niveles de entrega, incrementando los errores, encareciendo y disminuyendo los niveles operativos de la empresa.</t>
  </si>
  <si>
    <t>Cantidad de planos actualizados</t>
  </si>
  <si>
    <t>Correo con planos analizados.</t>
  </si>
  <si>
    <t>Gerencia De Obras Financiadas</t>
  </si>
  <si>
    <t>Obras Financiadas</t>
  </si>
  <si>
    <t>Domiltom Castillo</t>
  </si>
  <si>
    <t>Gerencia de obras financiadas</t>
  </si>
  <si>
    <t>DPF.POA.2024.020</t>
  </si>
  <si>
    <t>Replanteo de obras y actualización de planos propuestos de proyectos multilaterales.</t>
  </si>
  <si>
    <t>Replanteo en compañía del contratista para delimitar las actividades en terreno pertinentes a Obras, tales como izado de postes, retenidas, tendidos conductores, transformadores, alumbrados públicos, etc. Esto conlleva la actualización de planos acorde a la realidad.</t>
  </si>
  <si>
    <t>Correo con replanteo, planos  y presupuesto actualizados.</t>
  </si>
  <si>
    <t>DPF.POA.2024.021</t>
  </si>
  <si>
    <t>Capacitar al personal técnico de obras para garantizar la efectiva supervisión de ejecuciones de obras.</t>
  </si>
  <si>
    <t>Capacitación al personal técnico de Obras Financiadas sobre las técnicas de supervisión y seguimiento efectivo de obras basado en las Normas de Construcción.</t>
  </si>
  <si>
    <t>Cantidad de Capacitaciones Técnicas de Obras</t>
  </si>
  <si>
    <t>Reporte de inducciones realizadas.</t>
  </si>
  <si>
    <t>DPF.POA.2024.022</t>
  </si>
  <si>
    <t>Seguimiento a la operatividad de los totalizadores instalados en los proyectos multilaterales.</t>
  </si>
  <si>
    <t>Saneamiento de los totalizadores con mayores niveles de pérdidas en los proyectos multilaterales entregados</t>
  </si>
  <si>
    <t>Cantidad de totalizadores saneados</t>
  </si>
  <si>
    <t>Informe de CT Saneados</t>
  </si>
  <si>
    <t>Coordinación de Normalización de Clientes</t>
  </si>
  <si>
    <t>Luis Miguel Santos</t>
  </si>
  <si>
    <t>DPF.POA.2024.023</t>
  </si>
  <si>
    <t>Proyectos Multilaterales BM 3</t>
  </si>
  <si>
    <t>Realizar la actualización de los diseños en plano y presupuestos de Baja Tensión de los proyectos de multilaterales.</t>
  </si>
  <si>
    <t>Con esta actividad se realiza la actualización de los diseños en baja tensión entregados por ingeniería y obras, haciendo una  revisión minuciosa de los detalles del terreno a ser considerado en la ejecucion del proyecto, para incrementar de manera sostenibilidad  de clientes medidos.</t>
  </si>
  <si>
    <t>Cantidad de proyectos replanteados</t>
  </si>
  <si>
    <t>Informe de Avance Proyecto Replanteado</t>
  </si>
  <si>
    <t>DPF.POA.2024.024</t>
  </si>
  <si>
    <t>Proyectos Multilaterales BM-CAF-OFID-JICA-BID</t>
  </si>
  <si>
    <t>Levantar los suministros y ubicar los sobrantes.</t>
  </si>
  <si>
    <t xml:space="preserve">Esta actividad consiste en el levantamiento y ubicación de los suministros sobrantes en la zona de influencia de los proyectos. </t>
  </si>
  <si>
    <t>Cantidad de suministros levantados</t>
  </si>
  <si>
    <t>Informe de avances y rendimiento de la unidad de BDI Proyecto.</t>
  </si>
  <si>
    <t>Gerencia Comercial De Proyectos</t>
  </si>
  <si>
    <t>BDI Proyectos</t>
  </si>
  <si>
    <t>Rafael Ignacio Núñez Florentino</t>
  </si>
  <si>
    <t>DPF.POA.2024.025</t>
  </si>
  <si>
    <t>Actualizar el sistema de los suministros levantados.</t>
  </si>
  <si>
    <t xml:space="preserve">Los suministros levantados en terreno son actualizados en el Sistema Open. </t>
  </si>
  <si>
    <t>Cantidad de suministros actualizados</t>
  </si>
  <si>
    <t>DPF.POA.2024.026</t>
  </si>
  <si>
    <t>Proyectos Multilaterales BM OFID 3</t>
  </si>
  <si>
    <t>Instalar acometidas y normalizar los suministros.</t>
  </si>
  <si>
    <t>Esta actividad apoya la avanzada de ejecución y la posterior finalización del proyecto, con la instalación de acometidas y la normalización de suministros que van surgiendo nuevos.</t>
  </si>
  <si>
    <t>Porcentaje de suministros normalizados</t>
  </si>
  <si>
    <t>Informe de Control actividades comercial  proyecto</t>
  </si>
  <si>
    <t>Gestión Comercial Proyectos</t>
  </si>
  <si>
    <t>Carleni María Torres Valerio</t>
  </si>
  <si>
    <t>DPF.POA.2024.027</t>
  </si>
  <si>
    <t>Proyectos OFID-3</t>
  </si>
  <si>
    <t>Realizar Saneamiento de totalizadores.</t>
  </si>
  <si>
    <t>El objetivo de esta actividad es garantizar los indicadores del proyecto, consiste en el saneamiento de los totalizadores durante el período de la disciplina de mercado.</t>
  </si>
  <si>
    <t>Porcentaje de totalizadores saneados</t>
  </si>
  <si>
    <t>DPF.POA.2024.028</t>
  </si>
  <si>
    <t>Resolución de O/S y anomalías técnicas del proyecto.</t>
  </si>
  <si>
    <t>Esta actividad es de vital importancia para garantizar la facturación de los suministros, consiste en la resolución de las anomalías técnicas del proyecto.</t>
  </si>
  <si>
    <t>Porcentaje de O/S resueltas</t>
  </si>
  <si>
    <t>Gestión de Datos Proyectos</t>
  </si>
  <si>
    <t>Arilexon Leonell Tejada De Jesus</t>
  </si>
  <si>
    <t>DPF.POA.2024.029</t>
  </si>
  <si>
    <t>Realizar Socializaciónes con Organizaciones Comunitarias y Sociedad Civil sobre Eficiencia Energética y Plan de Mejora de servicio</t>
  </si>
  <si>
    <t>Educar y concientizar a los líderes y a la sociedad civil sobre la importancia de asumir la cultura de pago, del uso eficiente y seguro de la energía y cultura de pertenencia por el  servicio para su sostenibilidad en el tiempo.</t>
  </si>
  <si>
    <t xml:space="preserve">Cantidad de socializaciones ejecutada </t>
  </si>
  <si>
    <t>Planillas Llenas Con Información De  Las Visitas de Socialización Puerta A Puerta para la Sensibilización</t>
  </si>
  <si>
    <t>Gerencia De Gestion Social De Proyectos</t>
  </si>
  <si>
    <t>Gestión Social de Proyectos</t>
  </si>
  <si>
    <t>Juan Enrique Escoto Felipe / Diana Quisqueya Rodríguez Sánchez</t>
  </si>
  <si>
    <t>DPF.POA.2024.030</t>
  </si>
  <si>
    <t>Proyectos Multilaterales BM3-JICA</t>
  </si>
  <si>
    <t>Realizar levantamiento de las organizaciones Comunitarias, Líderes de la comunidad y centros educativos</t>
  </si>
  <si>
    <t>Documentar el listado de actores sociales que colaboran en la ejecución del proyecto y organizaciones comunitarias</t>
  </si>
  <si>
    <t>Cantidad de organizaciones y actores claves</t>
  </si>
  <si>
    <t>Planillas Llenas Con Información De  Las Organizaciones Comunitarias</t>
  </si>
  <si>
    <t>DPF.POA.2024.031</t>
  </si>
  <si>
    <t>Realizar reuniones y asambleas comunitarias</t>
  </si>
  <si>
    <t>Consiste en hacer reuniones con los comunitarios para que participen activamente en las actividades sociales del proyecto, colaborando con dicha gestión y con actitud receptiva para el cumplimiento de los objetivos propuestos.</t>
  </si>
  <si>
    <t>Cantidad de reuniones y asambleas realizadas</t>
  </si>
  <si>
    <t>Informes, Lista Asistencia, Imágenes</t>
  </si>
  <si>
    <t>DPF.POA.2024.032</t>
  </si>
  <si>
    <t>Conformar los Comités de Seguimiento y Enlace</t>
  </si>
  <si>
    <t xml:space="preserve">Conformar grupos representativos de la comunidad para trabajar de la mano en el desarrollo de las labores sociales del proyecto </t>
  </si>
  <si>
    <t xml:space="preserve">Cantidad de actas constitutivas </t>
  </si>
  <si>
    <t>Informes, Lista Asistencia, Imágenes, Actas constitutivas</t>
  </si>
  <si>
    <t>DPF.POA.2024.033</t>
  </si>
  <si>
    <t>Realizar Firma de Pactos Sociales entre la comunidad y la distribuidora</t>
  </si>
  <si>
    <t xml:space="preserve">Firmar pactos de corresponsabilidad social en los proyectos para declarar deberes y obligaciones de la comunidad y la Distribuidora </t>
  </si>
  <si>
    <t>Cantidad de Pactos Firmados</t>
  </si>
  <si>
    <t>Informes, Lista Asistencia, Imágenes, Pacto firmado</t>
  </si>
  <si>
    <t>DPF.POA.2024.034</t>
  </si>
  <si>
    <t>Proyectos Multilaterales BM3-OFID3</t>
  </si>
  <si>
    <t>Realizar charlas y Talleres A Centros Educativos, Líderes, Comunidades</t>
  </si>
  <si>
    <t>Educar y concientizar a los moradores sobre la importancia de asumir la cultura de pago, del uso eficiente y seguro de la energía y cultura de pertenencia por el  servicio para su sostenibilidad en el tiempo.</t>
  </si>
  <si>
    <t>Cantidad de charlas y talleres ejecutada</t>
  </si>
  <si>
    <t>DPF.POA.2024.035</t>
  </si>
  <si>
    <t>Coordinar encuentros Puntuales con Líderes De Los Proyectos</t>
  </si>
  <si>
    <t xml:space="preserve">Consiste en integrar los comunitarios, participando activamente en las actividades sociales del proyecto, colaborando con dicha gestión y con actitud receptiva para el pago del servicio </t>
  </si>
  <si>
    <t>Cantidad de encuentros puntuales ejecutados</t>
  </si>
  <si>
    <t>Planilla de visita e Imágenes</t>
  </si>
  <si>
    <t>DPF.POA.2024.036</t>
  </si>
  <si>
    <t>Encuestas realizadas a comunitarios integrados en la participación social del proyecto.</t>
  </si>
  <si>
    <t xml:space="preserve">Se aplican varios tipos de encuestas en donde se mide la percepción del cliente antes de iniciar el proyecto, otra de satisfacción cuando se acaba el proyecto y finalmente una encuesta al cliente sobre la calidad del servicio energético para incentivar la actitud receptiva para el pago de la energía. Esto con la finalidad de integrar a los comunitarios para que participen activamente en las actividades sociales del proyecto, colaborando con dicha gestión y con actitud receptiva para el pago del servicio de energía. </t>
  </si>
  <si>
    <t>Cantidad de encuestas ejecutada.</t>
  </si>
  <si>
    <t>Cuestionarios de Encuesta aplicados, Informe y difusión de resultados</t>
  </si>
  <si>
    <t>DPF.POA.2024.037</t>
  </si>
  <si>
    <t xml:space="preserve">Formular un informe con los avances y resultados mensuales del área de Comunicaciones. </t>
  </si>
  <si>
    <t xml:space="preserve">Describir las principales actividades de Comunicaciones realizadas hacia el nuevo financiamiento del Banco Mundial. </t>
  </si>
  <si>
    <t>DEBILITAMIENTO DE IMAGEN DE LA EMPRESA FRENTE A LOS CLIENTES, ALENTANDO FRAUDES Y SITUACIONES DE NO PAGO DE COMPROMISOS DE ESTOS FRENTE A LA EMPRESA.</t>
  </si>
  <si>
    <t>Nro. de informes</t>
  </si>
  <si>
    <t>Comunicación Proyectos Financiados</t>
  </si>
  <si>
    <t>Comunicaciones Proyectos Financiados</t>
  </si>
  <si>
    <t>Lusverlyn Arias</t>
  </si>
  <si>
    <t>DPF.POA.2024.038</t>
  </si>
  <si>
    <t>Dar a conocer los avances e hitos de los proyectos financiados por organismos multilaterales a colaboradores e instituciones aliadas.</t>
  </si>
  <si>
    <t>Redactar, editar y difundir los murales y boletines.</t>
  </si>
  <si>
    <t>Impacto Negativo en el clima laboral, reduciendo la capacidad de respuesta oportuna de la empresa frene a los requerimientos de servicio de los clientes.</t>
  </si>
  <si>
    <t>Nro. de murales.</t>
  </si>
  <si>
    <t>DPF.POA.2024.039</t>
  </si>
  <si>
    <t>Proyectos Multilaterales BM3-BID/JICA</t>
  </si>
  <si>
    <t>Capacitar al personal contratista en temas de Medio Ambiente y Seguridad Industrial</t>
  </si>
  <si>
    <t>Consiste en realizar inducciones, entrenamientos específicos y charlas de 5 minutos en temas de seguridad industrial y medio ambiente para el personal contratista y de edenorte involucrados en los proyectos, para la toma de conciencia y prevención de accidentes.</t>
  </si>
  <si>
    <t>Cantidad  de capacitaciones</t>
  </si>
  <si>
    <t>Listado de asistencia a capacitación y fotos.</t>
  </si>
  <si>
    <t>Coordinación de Medio Ambiente Y Seguridad Industrial</t>
  </si>
  <si>
    <t>Coordinación de Medio Ambiente y Seguridad Industrial</t>
  </si>
  <si>
    <t>Gissel Amirys Díaz Roulet</t>
  </si>
  <si>
    <t>DPF.POA.2024.040</t>
  </si>
  <si>
    <t>Realizar inspección de Medio Ambiente y Seguridad Industral al Punto Verde</t>
  </si>
  <si>
    <t>Inspección de condiciones ambientales y de seguridad industrial al Punto Verde.</t>
  </si>
  <si>
    <t>Cantidad Inspecciones realizadas</t>
  </si>
  <si>
    <t>Formulario de inspección</t>
  </si>
  <si>
    <t>DPF.POA.2024.041</t>
  </si>
  <si>
    <t>EDENORTE</t>
  </si>
  <si>
    <t>Efectuar Jornada de pruebas de PCB</t>
  </si>
  <si>
    <t>Realizar jornada de pruebas de PCB a los transformadores desmontados identificados como "En Proceso de determinación de PCB".</t>
  </si>
  <si>
    <t>Cantidad de prueba realizada</t>
  </si>
  <si>
    <t>Formulario de registro de toma de muestra y análisis de PCB firmado y sellado</t>
  </si>
  <si>
    <t>DPF.POA.2024.042</t>
  </si>
  <si>
    <t>Proyectos BM3, JICA/BID,  EDENORTE</t>
  </si>
  <si>
    <t>Gestión de Remoción de Luminarias</t>
  </si>
  <si>
    <t>Se realiza el almacenamiento adecuado de las luminarias de mercurio desmontadas y se mantiene el inventario actualizado.</t>
  </si>
  <si>
    <t>Cantidad  de luminarias  Gestionadas</t>
  </si>
  <si>
    <t>Inventario de luminarias almacenadas y fotos</t>
  </si>
  <si>
    <t>DPF.POA.2024.043</t>
  </si>
  <si>
    <t>Realizar Evaluación Ambiental Inicial</t>
  </si>
  <si>
    <t>Consiste en levantamientar de las condiciones ambientales de la zona de los proyectos, antes del inicio de ejecución de obras.</t>
  </si>
  <si>
    <t>Cantidad  de evaluaciones</t>
  </si>
  <si>
    <t xml:space="preserve">Ficha de evaluación ambiental inicial e informe ambiental inicial </t>
  </si>
  <si>
    <t>DPF.POA.2024.044</t>
  </si>
  <si>
    <t>Realizar Informe de Cumplimiento</t>
  </si>
  <si>
    <t>Redactar y enviar informe de las actividades realizadas durante el mes por la Coordinación de Medio Ambiente y Seguridad Industrial.</t>
  </si>
  <si>
    <t>Cantidad de Informe realizado</t>
  </si>
  <si>
    <t>Informe de Medio Ambiente, Seguridad y Salud en el Trabajo</t>
  </si>
  <si>
    <t>DPF.POA.2024.045</t>
  </si>
  <si>
    <t>Realizar auditorías Internas</t>
  </si>
  <si>
    <t>Realizar auditorías internas de los procesos de la Coordinación de Medio Ambiente y Seguridad Industrial.</t>
  </si>
  <si>
    <t>Cantidad de Auditorias realizada</t>
  </si>
  <si>
    <t>Informe de auditoría</t>
  </si>
  <si>
    <t>DGS.POA.2024.001</t>
  </si>
  <si>
    <t>Crear alianzas estratégicas con instituciones para fortalecer la gestión de pagos.</t>
  </si>
  <si>
    <t>Realizar programas de acompañamiento de Gestión Social a la gestión comercial para la normalización y contratación de nuevos  clientes.</t>
  </si>
  <si>
    <t xml:space="preserve">Brindar soporte en los procesos de normalización y contratación de clientes y visitas casa por casa para concientizar al cliente sobre los beneficios de estar normalizados. 
</t>
  </si>
  <si>
    <t>Cantidad de acompañamiento para  normalizar usuario</t>
  </si>
  <si>
    <t>Informes, fotos, listado de asistencia</t>
  </si>
  <si>
    <t>Gerencia Gestion Social</t>
  </si>
  <si>
    <t xml:space="preserve">Gestión Social </t>
  </si>
  <si>
    <t xml:space="preserve">Porfirio Martínez Peña </t>
  </si>
  <si>
    <t>DGS.POA.2024.002</t>
  </si>
  <si>
    <t>Realizar acuerdos sociales con las comunidades, cuando amerite recategorizar los Circuitos de acuerdo al incremento en cobros y energía.</t>
  </si>
  <si>
    <t xml:space="preserve">Visitas a líderes para involucrar la comunidad en las actividades y visitas casa por casa y asambleas con Juntas de Vecinos. 
Se organizan reuniones con las oficinas comerciales y se visitan líderes comunitarios para acordar los trabajos que se van a realizar en ese circuito. </t>
  </si>
  <si>
    <t>Cantidad de reuniones</t>
  </si>
  <si>
    <t>DGS.POA.2024.003</t>
  </si>
  <si>
    <t xml:space="preserve">Establecer alianzas estratégicas con instituciones para fortalecer la relación de la empresa con la sociedad. </t>
  </si>
  <si>
    <t>Coordinar reuniones con previo aviso con las instituciones.
Realizar visitas y firmar acuerdos con las instituciones.</t>
  </si>
  <si>
    <t>Cantidad de alianzas</t>
  </si>
  <si>
    <t>DGS.POA.2024.004</t>
  </si>
  <si>
    <t>Concientizar  y acompañar los a clientes en los proyectos de rehabilitación de redes.</t>
  </si>
  <si>
    <t>Es un programa para recolectar, analizar y utilizar información  para la consecución de los objetivos</t>
  </si>
  <si>
    <t>Cantidad de casas visitadas</t>
  </si>
  <si>
    <t>DGS.POA.2024.005</t>
  </si>
  <si>
    <t>Ejecutar  talleres comunitarios para la lectura del medidor, el uso racional y eficiente de la energía eléctrica y consecuencia del hurto de energía.</t>
  </si>
  <si>
    <t xml:space="preserve">Impartir cursos sobre medidor y trabajo en equipo. 
Son disertaciones que se utilizan para dar a conocer a los participantes como se lee el medidor, dirigidas por especialistas en el tema. </t>
  </si>
  <si>
    <t>Cantidad de talleres</t>
  </si>
  <si>
    <t>DGS.POA.2024.006</t>
  </si>
  <si>
    <t>Realizar campaña de educación en sectores conflictivos cuando se requiera.</t>
  </si>
  <si>
    <t xml:space="preserve">Visitas casa por casa y entrega de brochures. 
Son programas dirigidos a sectores con falta de diversas oportunidades y así consignar una solución en conjunto. </t>
  </si>
  <si>
    <t>Cantidad casas visitadas</t>
  </si>
  <si>
    <t>DGS.POA.2024.007</t>
  </si>
  <si>
    <t>Identificar escuela ,Universidades,  empresas e instituciones privadas para impartir charlas educativas</t>
  </si>
  <si>
    <t>Disertación acerca de un tema que se da en un ambiente familiar, empresarial, institucional como lo es el uso eficiente de la energía eléctrica</t>
  </si>
  <si>
    <t>Cantidad de charlas</t>
  </si>
  <si>
    <t>DGS.POA.2024.008</t>
  </si>
  <si>
    <t>Hacer encuestas de evaluación y monitoreo de la percepción del usuario sobre los servicios ofrecidos por Edenorte contempladas en la Carta Compromiso.</t>
  </si>
  <si>
    <t>Aplicación de encuesta y procesamiento de datos, entrega de informe con resultados.
Es un requerimiento del MAP para verificar que Edenorte cumpla con los compromisos establecidos.</t>
  </si>
  <si>
    <t>Cantidad de encuestas</t>
  </si>
  <si>
    <t>DGS.POA.2024.009</t>
  </si>
  <si>
    <t xml:space="preserve"> Realizar Programa de alianza con las organizaciones comunitarias y deportivas para fortalecer la imagen de la empresa a través del mejoramiento de la calidad de vida de los ciudadanos. </t>
  </si>
  <si>
    <t>Visitas a los clubes y organizaciones para entrega de equipos y entregas de las donaciones.
Se organizan reuniones con los lideres de la comunidad y se planifican las entregas de equipos</t>
  </si>
  <si>
    <t>Reducción de ingresos y aumento de fraude por parte de clientes por el deterioro de las condiciones socio-económicas de las localidades</t>
  </si>
  <si>
    <t>Cantidad equipos donados</t>
  </si>
  <si>
    <t>DGS.POA.2024.010</t>
  </si>
  <si>
    <t xml:space="preserve">Organizar Programa ''Un día con el Barrio''  (Pinturas de calles , Clubes o viviendas ,  recogida de basura y entrega de sillas. </t>
  </si>
  <si>
    <t>El programa ''un día con el barrio'' es una iniciativa para satisfacer las necesidades de algunas organizaciones comunitarias tales como clubes, canchas deportivas o viviendas de personas con escasos recursos, como compromiso social de la empresa.</t>
  </si>
  <si>
    <t>Cantidad de donaciones</t>
  </si>
  <si>
    <t>DGS.POA.2024.011</t>
  </si>
  <si>
    <t>Sustituir  bombillas incandescentes para colocar  las de bajo Consumo en zona de gestión para la fidelización de clientes.</t>
  </si>
  <si>
    <t>Sustitución de bombillas incandescentes por las de Bajo Consumo en zona de gestión para la fidelización de clientes.
Entrega de bombillas de bajo consumo casa x casa.
Es visitar la comunidad y realizar cambios de bombillas de alto consumo por bajo consumo</t>
  </si>
  <si>
    <t>Reducción de ingresos por clientes que deciden utilizar fuentes de energía alternativa.</t>
  </si>
  <si>
    <t xml:space="preserve">Cantidad de bombillas colocadas </t>
  </si>
  <si>
    <t>DGH.POA.2024.001</t>
  </si>
  <si>
    <t>Revisar y validar los ingresos y descuentos aplicados en cada nómina.</t>
  </si>
  <si>
    <t>Revisión y auditoría de las nóminas quincenales, a fin de garantizar que posibles errores de estas no afecten el correcto pago a los colaboradores.</t>
  </si>
  <si>
    <t>Cantidad de validaciones remitidas vía correo</t>
  </si>
  <si>
    <t>Correo de validación</t>
  </si>
  <si>
    <t>Gerencia De Control De Gestion Humana</t>
  </si>
  <si>
    <t>Odanis Tiburcio</t>
  </si>
  <si>
    <t>DGH.POA.2024.002</t>
  </si>
  <si>
    <t>Remitir datos de relojes biométricos (ponche)</t>
  </si>
  <si>
    <t>Recolección, transformación y remisión a los líderes de los datos de los relojes biométricos</t>
  </si>
  <si>
    <t>Falta de Alinieación e Integración de las áreas Funcionales y procesod de la empresa,incrementándose con esto los costos operativos y disminuyéndose la velocidad de respuesta.</t>
  </si>
  <si>
    <t>Cantidad de informes enviados / cantidad de departamentos activos * 100</t>
  </si>
  <si>
    <t>Correos y reportes de ponches</t>
  </si>
  <si>
    <t>DGH.POA.2024.003</t>
  </si>
  <si>
    <t xml:space="preserve">Cargar archivos de nomina al portal transparencia </t>
  </si>
  <si>
    <t>Extracción, transformación y preparación de los archivos de nóminas para cargar al portal de transparencia</t>
  </si>
  <si>
    <t>Cantidad de correos emitidos</t>
  </si>
  <si>
    <t>Correos y nóminas para cargar</t>
  </si>
  <si>
    <t>DGH.POA.2024.004</t>
  </si>
  <si>
    <t>Registro de inasistencias de los colaboradores en sistema Control de Asistencia, Ponche y Horas Extras (CAPHE)</t>
  </si>
  <si>
    <t>Gestionar y colaborar en el desarrollo de una herramienta dentro del sistema CAPHE que disponga de las informaciones relativas a las inasistencias de los colaboradores (vacaciones, licencias, faltas sin excusas, etc.) y combinarlas con los registros de asistencias</t>
  </si>
  <si>
    <t>Cantidad de actividades realizadas / total de actividades del cronograma * 100</t>
  </si>
  <si>
    <t>Cumplimiento del cronograma</t>
  </si>
  <si>
    <t>DGH.POA.2024.005</t>
  </si>
  <si>
    <t>Revisar, validar y actualizar expedientes digitales de colaboradores activos</t>
  </si>
  <si>
    <t>Revisar y validar que los colaboradores activos en el sistema SPN poseen cargados completos y correctos los documentos correspondiente a su expediente</t>
  </si>
  <si>
    <t>Cantidad de expedientes listos / cantidad de colaboradores al inicio de año * 100</t>
  </si>
  <si>
    <t>DGH.POA.2024.006</t>
  </si>
  <si>
    <t>Levantamiento y actualización de informaciones en SPN</t>
  </si>
  <si>
    <t>Validar datos de estructura terreno vs planilla SPN</t>
  </si>
  <si>
    <t>Levantar las informaciones sobre la ubicación física (departamento, facilidad, etc.) de los colaboradores activos, comparar con las existentes en el SPN y ajustar según sea necesario</t>
  </si>
  <si>
    <t>Total de plazas al inicio de año / total de plazas completadas * 100</t>
  </si>
  <si>
    <t>DGH.POA.2024.007</t>
  </si>
  <si>
    <t>Actualizar datos personales y académicos de colaboradores</t>
  </si>
  <si>
    <t>Levantar las informaciones generales (nivel académico, estado civil, dirección, etc.) de los colaboradores activos y actualizar en el SPN</t>
  </si>
  <si>
    <t>DGH.POA.2024.008</t>
  </si>
  <si>
    <t>GERENCIA DE MERCADEO</t>
  </si>
  <si>
    <t>DGH.POA.2024.009</t>
  </si>
  <si>
    <t>Ejecutar Inducción Corporativa y procesos técnicos</t>
  </si>
  <si>
    <t>Consiste en llevar a cabo los programas de nuevo ingreso, dotar al personal los nuevos ingresos sobre el conocimiento generales del sector eléctrico, de la empresa y técnico comercial, a fin de que puedan iniciar con su proceso de aprendizaje en su puesto de trabajo</t>
  </si>
  <si>
    <t>Cantidad de Formaciones</t>
  </si>
  <si>
    <t>Listados de asistencia, convocatorias y fotos</t>
  </si>
  <si>
    <t>Gerencia De Capacitacion y Desarrollo</t>
  </si>
  <si>
    <t>Patricia Morrobel</t>
  </si>
  <si>
    <t>DGH.POA.2024.010</t>
  </si>
  <si>
    <t>Ejecutar Inducción de Procesos Comerciales</t>
  </si>
  <si>
    <t>Compartir los procesos de oficinas comerciales del sistema OPEN SGC, realizar prácticas y aplicar valoración del conocimiento a los participantes para obtener sus usuarios.</t>
  </si>
  <si>
    <t>Cantidad de Talleres</t>
  </si>
  <si>
    <t>DGH.POA.2024.011</t>
  </si>
  <si>
    <t>Ejecutar Inducción de  Procesos Técnicos</t>
  </si>
  <si>
    <t>Compartir los procesos del área técnica en los sistemas OPEN SGC, CHM y SGS al personal de nuevo ingreso, realizar prácticas y aplicar valoración del conocimiento a los participantes para obtener sus usuarios.</t>
  </si>
  <si>
    <t>DGH.POA.2024.012</t>
  </si>
  <si>
    <t>Realizar Promociones Técnicas</t>
  </si>
  <si>
    <t>Los participantes exponen temas relacionados a procesos técnicos y competencias blandas, creando debates y aprendizajes cruzados.</t>
  </si>
  <si>
    <t>DGH.POA.2024.013</t>
  </si>
  <si>
    <t>Realizar Promociones Comerciales</t>
  </si>
  <si>
    <t>Los participantes exponen temas relacionados a procesos comerciales y competencias blandas, creando debates y aprendizajes cruzados.</t>
  </si>
  <si>
    <t>DGH.POA.2024.014</t>
  </si>
  <si>
    <t>Realizar las capacitaciones de la detección de Necesidades de Capacitación</t>
  </si>
  <si>
    <t>Se planifican y ejecutan las formaciones solicitadas en la Detección de Necesidades de Capacitación</t>
  </si>
  <si>
    <t>DGH.POA.2024.015</t>
  </si>
  <si>
    <t>Desarrollar Diplomado Mandos Medios</t>
  </si>
  <si>
    <t>Desarrollar a los colaboradores en sus competencias conductuales para garantizar un mejor desempeño en sus puestos de trabajo a nivel de mandos medios y continuar con el crecimiento personal y profesional.</t>
  </si>
  <si>
    <t>Cantidad de Diplomados</t>
  </si>
  <si>
    <t>DGH.POA.2024.016</t>
  </si>
  <si>
    <t>Desarrollar Diplomado Habilidades Gerenciales</t>
  </si>
  <si>
    <t>Desarrollar a los colaboradores en sus competencias conductuales para garantizar un mejor desempeño en sus puestos de trabajo a nivel de mandos medios y gerencial, además, continuar con el crecimiento personal y profesional.</t>
  </si>
  <si>
    <t>DGH.POA.2024.017</t>
  </si>
  <si>
    <t>Desarrollar Diplomado en Inteligencia Emocional</t>
  </si>
  <si>
    <t xml:space="preserve">Lograr aumentar en los participantes habilidades y destrezas en el manejo de sus emociones y las sus colaboradores con una mejora continua personal y empresarial. </t>
  </si>
  <si>
    <t>DGH.POA.2024.018</t>
  </si>
  <si>
    <t>Desarrollar Diplomado en Seguridad y Salud Ocupacional</t>
  </si>
  <si>
    <t xml:space="preserve">Desarrollar habilidades y destrezas en el campo de la seguridad ocupacional considerando los diferentes parámetros tanto conceptuales, operativos y legales, orientado a la implementación y operatividad exitosa de un programa de seguridad y salud en el trabajo. </t>
  </si>
  <si>
    <t>DGH.POA.2024.019</t>
  </si>
  <si>
    <t>Desarrollar Diplomado en Dirección de Proyecto</t>
  </si>
  <si>
    <t>Facilitar las técnicas y herramienta en el proceso de dirección, planificación, supervisión y ejecución de proyectos, para conseguir un resultado a tiempo y de calidad.</t>
  </si>
  <si>
    <t>DGH.POA.2024.020</t>
  </si>
  <si>
    <t>Ejecutar las formaciones de Mi Servicio Te Llena de Luz.</t>
  </si>
  <si>
    <t>Diseñar un programa basado en estándares para fortalecer las competencias necesarias, que garanticen un servicio de excelencia a nuestros clientes internos y externos.</t>
  </si>
  <si>
    <t>DGH.POA.2024.021</t>
  </si>
  <si>
    <t>Realizar Auditorias de Servicios</t>
  </si>
  <si>
    <t>Coordinar visitas programadas a las oficinas comerciales para evaluar el nivel de servicio, retroalimentar al colaborador y supervisor. Se elabora y comparte un informe de cada visita por sector.</t>
  </si>
  <si>
    <t>Cantidad de Visitas</t>
  </si>
  <si>
    <t>Informe, correos y fotos</t>
  </si>
  <si>
    <t>DGH.POA.2024.022</t>
  </si>
  <si>
    <t>Realizar capacitaciones Ser Un Coach</t>
  </si>
  <si>
    <t>Socializar y practicar las herramientas y técnicas sobre un proceso de coaching para retroalimentar efectivamente a sus colaboradores.</t>
  </si>
  <si>
    <t>DGH.POA.2024.023</t>
  </si>
  <si>
    <t>Ejecutar Laboratorios de Cultural de Servicios</t>
  </si>
  <si>
    <t xml:space="preserve">Ejecución de un taller para reforzar los estándares de servicios a los colaboradores con resultados bajos en los monitoreos y auditorias </t>
  </si>
  <si>
    <t>DGH.POA.2024.024</t>
  </si>
  <si>
    <t>Capacitar en Desarrollando Competencias</t>
  </si>
  <si>
    <t>Capacitacion de los colaboradores recibidos de R&amp;S y DO, que fueron evaluados en las entrevistas y período probatorio, además, las competencias a desarrollar indicadas por cada evaluador.</t>
  </si>
  <si>
    <t>DGH.POA.2024.025</t>
  </si>
  <si>
    <t>Ejecutar Formaciones no Planificadas</t>
  </si>
  <si>
    <t>Organizar las formaciones que solicitan las áreas fuera del plan de Capacitación.</t>
  </si>
  <si>
    <t>Cursos realizados/cursos solicitados</t>
  </si>
  <si>
    <t>DGH.POA.2024.026</t>
  </si>
  <si>
    <t xml:space="preserve">Ejecutar Actividades de Integración </t>
  </si>
  <si>
    <t>Fortalece las relaciones de los equipos de trabajo, creando sinergia, a través de dinámicas, juegos y actividades.</t>
  </si>
  <si>
    <t>Cantidad de Actividades</t>
  </si>
  <si>
    <t>DGH.POA.2024.027</t>
  </si>
  <si>
    <t>Capacitar en Liderazgo Influyente</t>
  </si>
  <si>
    <t>Talleres dirigido a Directores y Gerentes, donde se busca fortalecer el liderazgo de la empresa y compartir temas de actualidad en miras al futuro de las organizaciones.</t>
  </si>
  <si>
    <t>Porcentaje Cumplimiento del Programa</t>
  </si>
  <si>
    <t>DGH.POA.2024.028</t>
  </si>
  <si>
    <t>Capacitar en Coaching Ejecutivo</t>
  </si>
  <si>
    <t> Programa que apoya al crecimiento conductual y técnico de los colaboradores, ayuda a conocer sus fortalezas y sus oportunidades y aporta al crecimiento personal y profesional.</t>
  </si>
  <si>
    <t>Cantidad de ejecutivos desarrollados</t>
  </si>
  <si>
    <t>DGH.POA.2024.029</t>
  </si>
  <si>
    <t>Capacitar en Coaching de Equipos</t>
  </si>
  <si>
    <t>DGH.POA.2024.030</t>
  </si>
  <si>
    <t>Desarrollar Plan de Sucesión</t>
  </si>
  <si>
    <t>Desarrollar a los colaboradores mediante la planificación de la sucesión que se encarga de la preparación del talento requerido para cubrir las necesidades futuras garantizando así la continuidad y el crecimiento sostenible de la organización</t>
  </si>
  <si>
    <t>Informes, fotos, listados de asistencia, convocatorias.</t>
  </si>
  <si>
    <t>DGH.POA.2024.031</t>
  </si>
  <si>
    <t>Detección de Necesidades de Capacitación</t>
  </si>
  <si>
    <t>Se realizan reuniones a través de convocatorias con cada Director y Gerente incluyendo su primera línea para compartir las formaciones y la forma de como solicitar las formaciones de sus colaboradores.</t>
  </si>
  <si>
    <t>DGH.POA.2024.032</t>
  </si>
  <si>
    <t>Evaluar Precios del plan de Levantamiento de necesidades 2024.</t>
  </si>
  <si>
    <t>Evaluación de los precios de los materiales a requerir con fines de actualización.</t>
  </si>
  <si>
    <t>DGH.POA.2024.033</t>
  </si>
  <si>
    <t>Conformación del Plan de Levantamiento de Necesidades</t>
  </si>
  <si>
    <t>Creación del plan de Requerimiento del área con fines de gestionar la adquisición de materiales para la realización de los proyectos en beneficio de nuestros clientes internos y externos.</t>
  </si>
  <si>
    <t>Plan de Levantamiento de Necesidades</t>
  </si>
  <si>
    <t>DGH.POA.2024.034</t>
  </si>
  <si>
    <t>Validación de fichas técnicas del plan de levantamiento de necesidades 2024.</t>
  </si>
  <si>
    <t>Validación y/o creación de fichas técnicas en el portal.</t>
  </si>
  <si>
    <t>Penalizaciones por Incumplomiento a las nuevas regulaciones.</t>
  </si>
  <si>
    <t>DGH.POA.2024.035</t>
  </si>
  <si>
    <t>Actualizar norma de Beca de Capacitación</t>
  </si>
  <si>
    <t>Actualización de las normas  de capacitación  con el objetivo de mantenerlas vigentes, ajustadas al entorno y necesidades del mercado.</t>
  </si>
  <si>
    <t>Cantidad de Normas Actualizadas</t>
  </si>
  <si>
    <t>Correos, fotos, Norma</t>
  </si>
  <si>
    <t>DGH.POA.2024.036</t>
  </si>
  <si>
    <t>Realizar inspecciones planeadas a la empresa</t>
  </si>
  <si>
    <t>Realizar inspecciones a todas las instalaciones de la empresa con el fin de identificar peligros y riesgos, además de re-abastecer los botiquines, cambiar los extintores utilizados o defectuosos e instalar o reemplazar las señalizaciones correspondientes.
Seguimiento al elemento de Inspecciones Planeadas establecido en el Programa de Seguridad y Salud en el Trabajo.</t>
  </si>
  <si>
    <t xml:space="preserve">Check list y Fotos </t>
  </si>
  <si>
    <t>Gerencia De Seguridad Y Salud Ocupacional</t>
  </si>
  <si>
    <t>Darwin Grullón</t>
  </si>
  <si>
    <t>DGH.POA.2024.037</t>
  </si>
  <si>
    <t xml:space="preserve">Realizar simulacros </t>
  </si>
  <si>
    <t>Realización de  ejercicios de evacuación para que el personal este preparado en caso de emergencias.
Seguimiento al elemento de Preparación para Emergencias establecido en el Programa de Seguridad y Salud en el Trabajo.</t>
  </si>
  <si>
    <t>Cantidad de simulacros realizados</t>
  </si>
  <si>
    <t>DGH.POA.2024.038</t>
  </si>
  <si>
    <t xml:space="preserve">Realizar reuniones de los CMSST y CMV </t>
  </si>
  <si>
    <t>Realizar las reuniones de los CMSST (Comité Mixto de Seguridad y Salud en el Trabajo) y CMV (Comité de Manejo de Vehículos).
Seguimiento al elemento de Liderazgo y Administración establecido en el Programa de Seguridad y Salud en el Trabajo.</t>
  </si>
  <si>
    <t>Fotos y reporte de minutas al Ministerio de Trabajo</t>
  </si>
  <si>
    <t>DGH.POA.2024.039</t>
  </si>
  <si>
    <t>Capacitar y Certificar Choferes de la empresa</t>
  </si>
  <si>
    <t>Realizar las capacitaciones de manejo a la defensiva y las certificaciones de choferes con la finalidad de educar los colaboradores que manejan vehículos de la empresa de los estándares y requisitos de establecidos.
Seguimiento al elemento de Entrenamiento a Empleados establecido en el Programa de Seguridad y Salud en el Trabajo.</t>
  </si>
  <si>
    <t>Cantidad de talleres realizados</t>
  </si>
  <si>
    <t>Lista de asistencia y fotos</t>
  </si>
  <si>
    <t>DGH.POA.2024.040</t>
  </si>
  <si>
    <t>Investigar Accidentes laborales y de tránsito</t>
  </si>
  <si>
    <t>Realizar la investigación de los accidentes laborales de manera continua y completar el informe trimestral de los accidentes investigados.
Seguimiento al elemento de Investigación de Accidentes Laborales establecido en el Programa de Seguridad y Salud en el Trabajo.</t>
  </si>
  <si>
    <t>Cantidad de informes realizados</t>
  </si>
  <si>
    <t>DGH.POA.2024.041</t>
  </si>
  <si>
    <t>Evaluar candidatos de pre-empleo</t>
  </si>
  <si>
    <t>Evaluar y hacer analíticas a los candidatos respecto a los riesgos inherentes del puesto de trabajo para el cual están siendo evaluados.
Seguimiento al elemento de Contratación y Colocación establecidos en el Programa de Seguridad y Salud en el Trabajo.</t>
  </si>
  <si>
    <t>Cantidad de evaluaciones</t>
  </si>
  <si>
    <t>Listado de participantes</t>
  </si>
  <si>
    <t>DGH.POA.2024.042</t>
  </si>
  <si>
    <t>Realizar campaña de prevención salud y seguridad</t>
  </si>
  <si>
    <t>Promover la prevención de la salud y la seguridad, a través de charlas y comunicados que orienten a los colaboradores.
Seguimiento al elemento de Promoción General establecido en el Programa de Seguridad y Salud en el Trabajo.</t>
  </si>
  <si>
    <t>Cantidad de charlas impartidas y comunicados enviados</t>
  </si>
  <si>
    <t>Fotos charlas y/o Comunicados publicados</t>
  </si>
  <si>
    <t>DGH.POA.2024.043</t>
  </si>
  <si>
    <t>Ejecutar Jornada de Salud 
(Evaluación periódica)</t>
  </si>
  <si>
    <t>Llevar a cabo lo establecido por la ley de evaluar y hacer analiticas a los colaboradores respecto a los riesgos inherentes del puesto de trabajo que ocupan, con el objetivo de detectar cambios en la condición de salud y si están aptos o no para desempeñarse eficientemente.
Seguimiento al elemento de contratación y colocación establecidos en el programa de seguridad y Salud en el trabajo.</t>
  </si>
  <si>
    <t>DGH.POA.2024.044</t>
  </si>
  <si>
    <t>Levantar riesgo ocupacional.</t>
  </si>
  <si>
    <t>Levantamiento los riegos inherentes a la posición de altos riesgos, para referir o indicar el uso correcto de elementos de seguridad y saber cuales áreas necesitan mayor atención.</t>
  </si>
  <si>
    <t>DGH.POA.2024.045</t>
  </si>
  <si>
    <t>Encuesta satisfacción por cobertura de vacantes - Dueños de vacantes -</t>
  </si>
  <si>
    <t>Realizar encuestas de satisfacción del servicio a los dueños de vacantes sobre el proceso de cobertura y contratación. Se tomará una muestra que representa el 10% de todos los movimientos (promociones, reclasificaciones, incorporaciones) y~o contrataciones del mes. Esto luego de pasado al menos un mes de recibir el servicio.</t>
  </si>
  <si>
    <t>Suma de las ponderaciones alcanzadas / suma del total de ponderaciones * 100</t>
  </si>
  <si>
    <t>Encuestas aplicadas</t>
  </si>
  <si>
    <t>GERENCIA DE RECLUTAMIENTO Y SELECCION</t>
  </si>
  <si>
    <t>DGH.POA.2024.046</t>
  </si>
  <si>
    <t>Encuesta satisfacción personal de nuevo ingreso</t>
  </si>
  <si>
    <t>Realizar encuestas de satisfacción a los colaboradores de nuevo ingreso sobre su proceso de reclutamiento y contratación. Se tomará una muestra que representa el 15% de todas las contrataciones del mes. Esto luego de pasado al menos un mes de recibir el servicio.</t>
  </si>
  <si>
    <t>DGH.POA.2024.047</t>
  </si>
  <si>
    <t>Socializar la norma de reclutamiento y selección actualizada</t>
  </si>
  <si>
    <t>Visitar los 5 sectores para dar a conocer a los gerentes y mandos medios los procesos claves de reclutamiento y selección</t>
  </si>
  <si>
    <t xml:space="preserve">Cantidad de visitas </t>
  </si>
  <si>
    <t xml:space="preserve">Fotos y correo de convocatorias </t>
  </si>
  <si>
    <t>Gerencia De Reclutamiento Y Seleccion</t>
  </si>
  <si>
    <t xml:space="preserve">Ivonne Pimentel </t>
  </si>
  <si>
    <t>DGH.POA.2024.048</t>
  </si>
  <si>
    <t>Publicar vacantes</t>
  </si>
  <si>
    <t>Enviar a través de comunicación interna la publicación de puestos vacantes críticos y/o especializados.</t>
  </si>
  <si>
    <t>Cantidad de publicaciones</t>
  </si>
  <si>
    <t>Publicación comunicado interno</t>
  </si>
  <si>
    <t>DGH.POA.2024.049</t>
  </si>
  <si>
    <t>Optimizar y mantener la gestión por competencias.</t>
  </si>
  <si>
    <t>Depurar los perfiles internos propuestos</t>
  </si>
  <si>
    <t xml:space="preserve">Validar que los colaboradores no tengan amonestaciones vigentes (menos de 2 años para 3er. grado y 1 año para 2do. grado) ni promociones recientes (6 meses) </t>
  </si>
  <si>
    <t>Vacantes cubiertas con personal interno/Total vacantes que aplican para promociones</t>
  </si>
  <si>
    <t>Informe mensual de movimientos de personal</t>
  </si>
  <si>
    <t>DGH.POA.2024.050</t>
  </si>
  <si>
    <t>Analizar perfiles externos de candidatos para cubrir vacantes.</t>
  </si>
  <si>
    <t>Realizar la selección de candidatos basado en la descripción de puesto en conjunto con el responsable del área</t>
  </si>
  <si>
    <t>Vacantes cubiertas con personal externo/Total vacantes que apliquen para nuevos ingresos</t>
  </si>
  <si>
    <t>Informe mensual de nuevos ingresos</t>
  </si>
  <si>
    <t>DGH.POA.2024.051</t>
  </si>
  <si>
    <t>Asegurar la contratación y/o promoción de candidatos idóneos</t>
  </si>
  <si>
    <t>Aplicar los filtros de depuración (pre-empleo, entrevista telefónica, referencia laboral etc.) y evaluación (conductual, de conocimientos, etc.)</t>
  </si>
  <si>
    <t>Porciento de efectividad del reclutamiento</t>
  </si>
  <si>
    <t>Informe mensual de resultados DGH</t>
  </si>
  <si>
    <t>DGH.POA.2024.052</t>
  </si>
  <si>
    <t>Implementar Onboarding</t>
  </si>
  <si>
    <t>Establecer un proceso de integración, de los nuevos ingresos y movimientos internos de personal en la empresa, que garantice al colaborador desempeñar de forma óptima sus tareas dentro del puesto.</t>
  </si>
  <si>
    <t>Cantidad de Planes de Integración PDI aplicados / Suma de nuevos ingresos y movimientos internos</t>
  </si>
  <si>
    <t>Planes de integración PDI</t>
  </si>
  <si>
    <t>DGH.POA.2024.053</t>
  </si>
  <si>
    <t xml:space="preserve">Cargar información en el portal transparencia </t>
  </si>
  <si>
    <t>Cargar las jubilaciones, pensiones y retiros de la empresa mensualmente.
Se debe enviar al Analista de Medios y Publicidad para ser cargada en el portal de transparencia.</t>
  </si>
  <si>
    <t>Cumplimiento de SLA'S (tiempo)</t>
  </si>
  <si>
    <t>Print screen del portal de transparencia</t>
  </si>
  <si>
    <t>Gerencia De Relaciones Laborales</t>
  </si>
  <si>
    <t>Solanlly Polanco</t>
  </si>
  <si>
    <t>DGH.POA.2024.054</t>
  </si>
  <si>
    <t xml:space="preserve"> Realizar encuentro: Rol del Líder y las Relaciones Laborales. </t>
  </si>
  <si>
    <t>Encuentro dirigido al personal promovido a posiciones de supervisión/Mandos medios y Gerentes de EDENORTE, con la finalidad de fortalecer y orientar acerca de la gestión laboral que deben mantener con los colaboradores.</t>
  </si>
  <si>
    <t>Convocatoria, imagen (print screen) del taller</t>
  </si>
  <si>
    <t>DGH.POA.2024.055</t>
  </si>
  <si>
    <t>Enviar Tips con temas: Laborales, Normativas Vigentes, código de Trabajo</t>
  </si>
  <si>
    <t>Tips enviado vía comunicación interna con la finalidad de orientar acerca de la gestión laboral para dar cumplimiento de marco regulatorio vigente.</t>
  </si>
  <si>
    <t>Comunicados enviados</t>
  </si>
  <si>
    <t>DGH.POA.2024.056</t>
  </si>
  <si>
    <t>Realizar Charla informativa para embarazadas</t>
  </si>
  <si>
    <t xml:space="preserve">Orientar a las  embarazadas sobre sus derechos y deberes en tu proceso de embarazo. </t>
  </si>
  <si>
    <t>DGH.POA.2024.057</t>
  </si>
  <si>
    <t>Enviar Tips Promoviendo los beneficios de las diferentes ARS</t>
  </si>
  <si>
    <t>Enviar comunicados informativos a través de Comunicación Interna sobre los requisitos de afiliación, planes y cobertura de seguro médico de salud y otros beneficios del mismo</t>
  </si>
  <si>
    <t>DGH.POA.2024.058</t>
  </si>
  <si>
    <t>Realizar Jornada de Carnetización</t>
  </si>
  <si>
    <t xml:space="preserve">Consiste en llevar un stand a cada sector para que los colaboradores puedan cambiar su carnet deteriorado, perdida o que no haya recibido etc., también externarle cualquier recomendación a la ARS con el fin de mejorar los servicios que ofrecen. </t>
  </si>
  <si>
    <t>Comunicado Informativo</t>
  </si>
  <si>
    <t>DGH.POA.2024.059</t>
  </si>
  <si>
    <t>Enviar Tips promoviendo la norma de vestimenta</t>
  </si>
  <si>
    <t xml:space="preserve">Enviar comunicados informativos a través de Comunicación Interna </t>
  </si>
  <si>
    <t>DGH.POA.2024.060</t>
  </si>
  <si>
    <t>Realizar inspecciones para verificar el cumplimiento de la norma de vestimenta</t>
  </si>
  <si>
    <t>Realizar inspecciones para verificar que el personal cumple con lo requerido en la norma de vestimenta y uso de uniformes</t>
  </si>
  <si>
    <t>Formulario de Inspección</t>
  </si>
  <si>
    <t>DGH.POA.2024.061</t>
  </si>
  <si>
    <t>Realizar Charla sobre lactancia materna</t>
  </si>
  <si>
    <t>Orientar a las  embarazadas sobre los beneficios tanto para el bebe como para la madre de la lactancia materna, será impartida una charla en la semana de la lactancia.</t>
  </si>
  <si>
    <t>Convocatoria</t>
  </si>
  <si>
    <t>DGH.POA.2024.062</t>
  </si>
  <si>
    <t>Eficientizar el sistema de compensación y beneficios.</t>
  </si>
  <si>
    <t>Actualizar el catálogo de beneficios</t>
  </si>
  <si>
    <t>Buscar nuevas alianzas en favor de mejorar la calidad de vida de los colaboradores</t>
  </si>
  <si>
    <t xml:space="preserve">Publicación por comunicación interna.
2- realizar encuesta de necesidades y requerimiento colaboradores </t>
  </si>
  <si>
    <t>Gerencia De Compensacion Y Beneficios</t>
  </si>
  <si>
    <t>Rosa Acevedo</t>
  </si>
  <si>
    <t>DGH.POA.2024.063</t>
  </si>
  <si>
    <t>Establecer medidas de control para el pago de las horas extras</t>
  </si>
  <si>
    <t>Analizar el gasto de las horas extras, generar un informe por Dirección y remitir a las mismas para asegurar que no se pague más de las 80 horas trimestral y solo a las posiciones que aplican para pago; en cumplimiento con el Código Laboral Dominicano.</t>
  </si>
  <si>
    <t>Cantidad de informes enviados</t>
  </si>
  <si>
    <t>DGH.POA.2024.064</t>
  </si>
  <si>
    <t xml:space="preserve">Enviar planillas de nóminas pagadas para cargar al portal </t>
  </si>
  <si>
    <t xml:space="preserve">
Envío de las planillas de nóminas pagadas en el mes para cargar al portal de transparencia</t>
  </si>
  <si>
    <t>Cantidad de correos enviados</t>
  </si>
  <si>
    <t>DGH.POA.2024.065</t>
  </si>
  <si>
    <t>Capacitar sobre los procesos de Compensación y Beneficios</t>
  </si>
  <si>
    <t>Realizar formación de procesos de CyB a Encargados administrativos y Asistentes Administrativo para capacitarlo en los temas de descuentos aplicados a colaboradores aprender a calcular ISR, Afp, SFS, análisis del volante de pago de nómina, calculo y consideraciones para pago de incentivos coberturas temporal, incentivo cobertura de puesto, Horas extras, Retroactivo, pago de vacaciones y prima, Pago uno de vehículo.</t>
  </si>
  <si>
    <t>Cantidad de formaciones realizadas</t>
  </si>
  <si>
    <t xml:space="preserve">Correo, fotos, convocatoria </t>
  </si>
  <si>
    <t>DGH.POA.2024.066</t>
  </si>
  <si>
    <t>Realizar programa de Reconocimiento Bombillo Dorado</t>
  </si>
  <si>
    <t>Reconocimiento trimestral a la oficina comercial con mejores indicadores del trimestre. Se selecciona la oficina ganadora en base a los resultados de cobros e índice de calidad de servicio.</t>
  </si>
  <si>
    <t>Cantidad de eventos realizados</t>
  </si>
  <si>
    <t>Listado de oficinas reconocidas / fotos de la actividad de reconocimiento.</t>
  </si>
  <si>
    <t>Gerencia De Desarrollo Organizacional</t>
  </si>
  <si>
    <t xml:space="preserve">Yomery Pereyra </t>
  </si>
  <si>
    <t>DGH.POA.2024.067</t>
  </si>
  <si>
    <t>Realizar charla presencial Día de la Amistad</t>
  </si>
  <si>
    <t>Charla con motivo al dia del Amor y la Amistad, para fortalecer los lazos de la amistad y el amor.</t>
  </si>
  <si>
    <t>Cantidad de Charlas realizadas</t>
  </si>
  <si>
    <t>Comunicado de felicitación / Correos coordinación logística /Inscripcion de colaboradores/ fotos de la charla</t>
  </si>
  <si>
    <t>DGH.POA.2024.068</t>
  </si>
  <si>
    <t>Realizar celebración de la Palabra para dar inicio el al tiempo cuaresmal.</t>
  </si>
  <si>
    <t xml:space="preserve">Celebracion de la palabra con la imposicion de la ceniza para iniciar la cuaresma </t>
  </si>
  <si>
    <t>Cantidad de celebracion realizadas</t>
  </si>
  <si>
    <t>Correos de coordinacion logistica/invitación/fotos de la celebracion</t>
  </si>
  <si>
    <t>DGH.POA.2024.069</t>
  </si>
  <si>
    <t>Conferencia Mujer tu Esencia Ilumina</t>
  </si>
  <si>
    <t>Conferencia Motivacional para las damas, para promover el amor propio</t>
  </si>
  <si>
    <t xml:space="preserve">Cantidad de conferencias impartidas </t>
  </si>
  <si>
    <t xml:space="preserve"> Correos coordinación logística / Inscripcion/Comunicado de felicitación/fotos de la conferencia </t>
  </si>
  <si>
    <t>DGH.POA.2024.070</t>
  </si>
  <si>
    <t>Celebración Día de las Secretarias</t>
  </si>
  <si>
    <t>Realización de propuesta para la entrega de bono vía nómina, y arreglito de flores con tarjeta de felicitacion, con el fin de agazajar a las secretarias</t>
  </si>
  <si>
    <t xml:space="preserve">Cantidad de Propuestas </t>
  </si>
  <si>
    <t>Correo de entrega de propuesta/ comunicado de felicitacion</t>
  </si>
  <si>
    <t>GERENCIA DE COMPENSACION Y BENEFICIOS</t>
  </si>
  <si>
    <t>DGH.POA.2024.071</t>
  </si>
  <si>
    <t>Celebración Día del Trabajador</t>
  </si>
  <si>
    <t>Realización de videos y comunicados en gratitud a todos los colaboradores por su esfuerzo y aportes a la empresa</t>
  </si>
  <si>
    <t>Cantidad de videos y comunicados</t>
  </si>
  <si>
    <t>videos colaboradores/ comunicado de felicitacion</t>
  </si>
  <si>
    <t>GERENCIA DE RELACIONES PUBLICAS</t>
  </si>
  <si>
    <t>DGH.POA.2024.072</t>
  </si>
  <si>
    <t xml:space="preserve">Celebración Mes de las Madres </t>
  </si>
  <si>
    <t>Realización de una charla con motivo del día de las Madres</t>
  </si>
  <si>
    <t xml:space="preserve">Correos coordinación logística / Inscripción A charla/correo de felicitación/Fotografías </t>
  </si>
  <si>
    <t>DGH.POA.2024.073</t>
  </si>
  <si>
    <t>Carrera 10K Energía</t>
  </si>
  <si>
    <t xml:space="preserve">Evento deportivo que promueve el cuidado de la salud y al mismo tiempo genera integración entre colaboradores.
Febrero 10%:  Definir lugar y fecha/ Solicitud de patrocinio ARS Universal/ Definir colores camisetas evento/ Reunión Lluvia de Ideas/  Diseño Campaña Comunicación pre inscripciones/ Seleccionar entrenadores/ Inscripciones.
Marzo 15%: Diseño ruta/ Gestión de compras / Gestionar Patrocinio Brindis /  Organizar grupos de entrenamiento. 
Abril 15%: Inicio Entrenamientos/ Seguimiento procesos de compra/ Invitaciones Personalidades Externas/ Coordinación de apoyos internos (SSGG, DL, Comunicación Estratégica, Seg. Física)/ Elaborar programa.       
Mayo 20%: Confirmar patrocinios brindis y rifa/ Gestionar cotizaciones y compras pendientes/  Reunión suplidor de montaje/Reunión Staff / Coordinar actividades de integración cierre entrenamientos / Recibo, armado y entrega Kits.     
Junio 40%: Realizar montaje / realizar actividad carrera 10K de Energía. </t>
  </si>
  <si>
    <t xml:space="preserve">Porcentaje de ejecucion </t>
  </si>
  <si>
    <t>Correos de gestión de diseños / coordinación logística y fotos de entrega de regalos y del evento</t>
  </si>
  <si>
    <t>DGH.POA.2024.074</t>
  </si>
  <si>
    <t>Celebración Mes de los Padres</t>
  </si>
  <si>
    <t>Realización de una charla con motivo del día de los padres</t>
  </si>
  <si>
    <t>Comunicado de felicitación/ Correos coordinación logística / convocatoria participantes, fotografia</t>
  </si>
  <si>
    <t>DGH.POA.2024.075</t>
  </si>
  <si>
    <t>Evento Valoramos tu Fidelidad</t>
  </si>
  <si>
    <t>Actividad Anual para agasajar todos los empleados estan cumpliendo 25  aniversario durante el período.</t>
  </si>
  <si>
    <t>Lista de empleados reconocidos /Correo de invitación / gestión de compra / logistica de apoyo / evidencia del evento.</t>
  </si>
  <si>
    <t>DGH.POA.2024.076</t>
  </si>
  <si>
    <t xml:space="preserve">Celebracion del día del hombre </t>
  </si>
  <si>
    <t xml:space="preserve">Campaña Hombres de Valor, se identificaran hombres que representen los valores de la empresa.                                                                                                                                          Septiembre (10%): Correos de solicitud arte campaña / Selección de los colaboradores que serán grabados /  Desarrollo del guión.
Octubre (40%): Correos coordinación y apoyo logístico de otras áreas/  Envío de guión a los colaboradores participantes /  Grabación.
Noviembre (50%): Correos de convocatoria para la grabación /  solicitud de publicación de videos videos campaña/Comunicado de felicitación   </t>
  </si>
  <si>
    <t xml:space="preserve"> Correos coordinación logística / videos campaña/Comunicado de felicitación </t>
  </si>
  <si>
    <t>DGH.POA.2024.077</t>
  </si>
  <si>
    <t>Crear comité de Equidad e Igualdad de Género</t>
  </si>
  <si>
    <t xml:space="preserve">Implementar el Comité de Igualdad de Género en Edenorte, que vele por una cultura de igualdad en la institución, en donde hombres y mujeres tengan las mismas oportunidades de crecimiento.
Marzo:  10%  Elección de los participantes
Mayo: 50% Creación del  acta constitutiva del comité 
Julio: 40% Reuniones mensuales del comité </t>
  </si>
  <si>
    <t>Listado de participantes, acta constitutiva, Minutas de reunión</t>
  </si>
  <si>
    <t>DGH.POA.2024.078</t>
  </si>
  <si>
    <t xml:space="preserve">Dar Bienvenida a la Navidad </t>
  </si>
  <si>
    <t xml:space="preserve">Actividad para motivar a los colaboradores a contagiar y esparcir el espiritu navideño.       Septiembre (10%): Gestión de compras de brindis y animadores / Correos de apoyo otras áreas.
Octubre (15%): Seguimiento de compras de brindis y animadores / Correos de apoyo otras áreas.
Noviembre (25%): Depurar listados/ Logistica de entrega por sector/ coordinación animadores / Fotografias / Correo logistico de apoyo.
Diciembre (50%): Depurar listados/ Logistica de entrega por sector/ coordinación animadores / Fotografias / Correo logistico de apoyo.
</t>
  </si>
  <si>
    <t>gestión de compras/logistica de entrega/fotografias/comunicado</t>
  </si>
  <si>
    <t>DGH.POA.2024.079</t>
  </si>
  <si>
    <t>Organizar la celebración de la  Fiesta de Navidad</t>
  </si>
  <si>
    <t>Evento para celebrar los logros del año y compartir entre empleados</t>
  </si>
  <si>
    <t>Porcentaje de ejecución del evento</t>
  </si>
  <si>
    <t xml:space="preserve">Correos de gestión de diseños, correos de campaña de comunicación, correos de coordinación logística y fotos realización evento. </t>
  </si>
  <si>
    <t>DGH.POA.2024.080</t>
  </si>
  <si>
    <t>Adquirir Herramienta People Review (para la Implementación de Evaluación de Desempeño Anual)</t>
  </si>
  <si>
    <t xml:space="preserve">Realizacion de la evaluación del desempeño anual que comprenda a todo el personal que no es de nuevo ingreso en la empresa y permite medir el nivel de competencias que posee el personal a fin de detectar necesidades de capacitación, definir planes de desarrollo, conocer el personal que está listo para ser promovido y quienes deben moverse.                                                                                                                                          Marzo (10%): Seguimiento gestion de compra area especialista TI                                                                                    Agosto (20%): Entrenamientos al personal sobre la herramienta.                                                 Septiembre (20%): Entrenamientos al personal sobre la herramienta.                                         Octubre (25%): Definicion de Instrumento a utilizar.                                                             Noviembre (25%): Campaña comunicación interna/prueba piloto DGH           </t>
  </si>
  <si>
    <t>Minuta de reuniones/ Correos coordinación logística/ foto charlas/ campaña de comunicación</t>
  </si>
  <si>
    <t>DGH.POA.2024.081</t>
  </si>
  <si>
    <t xml:space="preserve">Intervenciones de Clima Organizacional </t>
  </si>
  <si>
    <t>Intervenciones focalizadas que se realizan por medio de encuestas, entrevistas y focus group para medir el ambiente en un departamento o equipo de trabajo. Recorridos preventivos, se levantan planes de acción y se da seguimiento a los mismos. También se manejan casos de manera individual.</t>
  </si>
  <si>
    <t>Correos coordinación intervenciones, correos de la logistica de recorridos, correos del envío de encuestas y entrevistas, informe mensual DO, planes de accion.</t>
  </si>
  <si>
    <t>DGH.POA.2024.082</t>
  </si>
  <si>
    <t>Realizar evaluaciones de desempeño</t>
  </si>
  <si>
    <t>Realización en plazo de las evaluaciones de desempeño por movimientos de personal y nuevos ingresos. La evaluación del desempeño por nuevo ingreso o movimientos de personal permite validar que los colaboradores poseen las competencias necesarias para ocupar el puesto y obtener los resultados esperados.</t>
  </si>
  <si>
    <t xml:space="preserve">Porcentaje de evaluaciones resueltas en plazo  </t>
  </si>
  <si>
    <t>Informe Mensual de Evaluación de Desempeño por Movimientos de Personal (incluye TMR= Tiempo de Respuesta)</t>
  </si>
  <si>
    <t>GERENCIA DE CONTROL DE GESTION HUMANA</t>
  </si>
  <si>
    <t>DGH.POA.2024.083</t>
  </si>
  <si>
    <t>Manejo solicitudes de ajustes a estructura organizativa</t>
  </si>
  <si>
    <t>Cada mes los directores y gerentes solicitan revisiones y ajustes a estructura (adiciones, traslados de plazas, eliminación de plazas, etc.) a fin de tener el personal adecuado en cantidad de plazas por puestos y departamentos. Las solicitudes se evalúan a fin de ver la factibilidad de las mismas y de proceder son aprobadas para que luego la Gerencia de R&amp;S pueda ejecutar los movimientos de personal correspondientes. Procesar las solicitudes con rapidez permite que las áreas dispongan del personal necesario y no se afecte la operativa. En caso de no proceder se informa al área.</t>
  </si>
  <si>
    <t>Porcentaje de Solicitudes resueltas en plazo</t>
  </si>
  <si>
    <t>Informe mensual de solicitudes de ajustes a estructura trabajadas
Ejemplo correo solicitud cerrada.</t>
  </si>
  <si>
    <t>DGH.POA.2024.084</t>
  </si>
  <si>
    <t>Manejo Solicitudes de personal temporero</t>
  </si>
  <si>
    <t>Cada mes se realizan solicitudes de contratación de temporeros por cobertura licencias de pre y post natal y cobertura de licencias por enfermedad común. Las solicitudes se evalúan a fin de ver la factibilidad de las mismas y de proceder son aprobadas para que luego la Gerencia de R&amp;S pueda contratar al personal correspondiente. Procesar las solicitudes con rapidez permite que las áreas dispongan del personal necesario y no se afecte la operativa.</t>
  </si>
  <si>
    <t>Informe mensual de solicitudes de personal temporero trabajadas / ejemplo correo solicitud cerrada.</t>
  </si>
  <si>
    <t>DGH.POA.2024.085</t>
  </si>
  <si>
    <t>Manejo solicitudes de comunicados</t>
  </si>
  <si>
    <t>Cada mes las áreas solicitan la elaboración de comunicados para dar a conocer al personal informaciones relevantes de la organización y los procesos que manejan. Las solicitudes se revisan a fin de ver si la información es necesario publicarla, y en caso de proceder se solicitan los artes a la Gerencia de Mercadeo, los cuales se validan con el cliente interno para su posterior publicación por los diferentes canales de comunicación interna, según aplique.</t>
  </si>
  <si>
    <t>Porcentaje solicitudes resueltas en plazo</t>
  </si>
  <si>
    <t>Informe mensual de solicitudes de comunicados trabajadas / ejemplo correo solicitud cerrada.</t>
  </si>
  <si>
    <t>DGH.POA.2024.086</t>
  </si>
  <si>
    <t>Enviar a cargar estructura orgánica de la empresa. Cada mes se debe enviar la estructura orgánica de la empresa al analista de Medios y Publicidad para ser cargada en el portal de transparencia.</t>
  </si>
  <si>
    <t>Cantidad de correos de solicitud</t>
  </si>
  <si>
    <t>Correo envío mensual estructura organizativa</t>
  </si>
  <si>
    <t>DGH.POA.2024.087</t>
  </si>
  <si>
    <t>Reconocer Valoramos tu Fidelidad</t>
  </si>
  <si>
    <t>Envío mensual de una tarjeta de felicitación, pin + suvenir del programa a cada colaborador que esta de aniversario (5, 10, 15, 20, 25 años)</t>
  </si>
  <si>
    <t>Porcentaje de colaboradores que apliquen</t>
  </si>
  <si>
    <t>Informe mensual de entrega de detalles / fotos de entrega de los detalles y acuse de recibo de los detalles</t>
  </si>
  <si>
    <t>DGH.POA.2024.088</t>
  </si>
  <si>
    <t>Manejo de solicitudes de estudios de carga laboral</t>
  </si>
  <si>
    <t xml:space="preserve">Levantamiento que permite medir la cantidad y tiempo destinado al desarrollo los procesos, procedimiento y actividades que realiza cada area para determinar la cantidad y calidad de los cargos requeridos para tal fin. </t>
  </si>
  <si>
    <t xml:space="preserve">Informe Mensual de solicitudes de levantamiento de carga laboral </t>
  </si>
  <si>
    <t>DGH.POA.2024.089</t>
  </si>
  <si>
    <t>Realizar Estudio de Clima Organizacional 2024</t>
  </si>
  <si>
    <t xml:space="preserve">Realizacion de encuestas de clima a nivel macro que mide el % de satisfacción del personal, la cual se realiza con apoyo de una empresa consultora. Implica diseño de instrumento, campaña informativa, levantamiento de encuestas, tabulación y emisión de informes (consultor), presentación Informe de Resultados, divulgación de resultados y elaboración de planes de acción.                                                                         Abril (10%): Realizar correo para gestionar la compra del servicio de estudio de clima Organizacional.
Julio (15%): Correos Coordinación con Empresa Consultora/Gestión Comunicados Campaña informativa                  .
Agosto (35%): Correos coordinacion logistica con empresa consultora/definir instrumento de medicion/Listados Convocatorias levantamientos.  
Septiembre (20%):Socialización de los resultados. 
Octubre:  (20%):  Informe de resultados, Evidencia Divulgación de Resultados.       </t>
  </si>
  <si>
    <t>porcentaje de ejecucion del estudio</t>
  </si>
  <si>
    <t>Correos Coordinación con Empresa Consultora, instrumento encuesta, Comunicados Campaña informativa, Listados Convocatorias levantamientos, Informe de resultados, Evidencia Divulgación de Resultados</t>
  </si>
  <si>
    <t>DGH.POA.2024.090</t>
  </si>
  <si>
    <t>Elaboración Plan de Levantamiento de Necesidad 2024 - Evaluación de los precios</t>
  </si>
  <si>
    <t xml:space="preserve">Porcentaje de avance plan de necesidades </t>
  </si>
  <si>
    <t xml:space="preserve">Correo Electrónicos </t>
  </si>
  <si>
    <t>DGH.POA.2024.091</t>
  </si>
  <si>
    <t>Elaboración Plan de Levantamiento de Necesidad 2024 - Creación del plan</t>
  </si>
  <si>
    <t>Creación del plan de abastecimiento del área con fines de gestionar la adquisición de materiales para la realización de los proyectos  en beneficio de nuestros clientes internos y externos.</t>
  </si>
  <si>
    <t xml:space="preserve">Plan de Levantamiento de Necesidades </t>
  </si>
  <si>
    <t>DGH.POA.2024.092</t>
  </si>
  <si>
    <t>Elaboración Plan de Levantamiento de Necesidad 2024 - Validación y/o creación e ficha</t>
  </si>
  <si>
    <t>Validación y/o creación e fichas técnicas en el portal</t>
  </si>
  <si>
    <t>DGH.POA.2024.093</t>
  </si>
  <si>
    <t>Establecer las actividades indicadas por el CONSEJO.</t>
  </si>
  <si>
    <t>DGCA.POA.2024.001</t>
  </si>
  <si>
    <t>Dar seguimiento a la atención de verificaciones y  reclamaciones en plazo dentro del mes de generación de la O/S</t>
  </si>
  <si>
    <t>Atención de Verificaciones y/o Reclamaciones dentro del mes
Realizar todas las verificaciones requeridas por los departamentos comerciales generadas en el sistema comercial dentro del mes de generación de las O/S</t>
  </si>
  <si>
    <t>penalizaciones por incumplimiento a las nuevas regulaciones.</t>
  </si>
  <si>
    <t>% Verificaciones realizadas en plazo</t>
  </si>
  <si>
    <t xml:space="preserve"> sistema comercial</t>
  </si>
  <si>
    <t>Gerencia Grandes Suministros</t>
  </si>
  <si>
    <t>José Miguel Reyes Almanzar</t>
  </si>
  <si>
    <t>DGCA.POA.2024.002</t>
  </si>
  <si>
    <t>Resolución O/S Tomas de Lecturas Industriales</t>
  </si>
  <si>
    <t>Realizar en plazo dentro del mes de generación, todas las tomas de lecturas generadas en el sistema comercial</t>
  </si>
  <si>
    <t>% Lecturas realizadas en plazo</t>
  </si>
  <si>
    <t>DGCA.POA.2024.003</t>
  </si>
  <si>
    <t>Realizar las verificaciones de Suministros Netos</t>
  </si>
  <si>
    <t>Realizar visitas de verificaciones en una muestra de los clientes que tienen un medidor neto para garantizar su correcta medición y facturación</t>
  </si>
  <si>
    <t>reducción de los niveles de eficiencia y efectividad operativa.</t>
  </si>
  <si>
    <t>Cantidad de Verificaciones Realizadas</t>
  </si>
  <si>
    <t>DGCA.POA.2024.004</t>
  </si>
  <si>
    <t>Dar seguimiento  a  los Requerimientos de medición con Pinzas MT</t>
  </si>
  <si>
    <t>Realizar las mediciones requeridas en plazo (no mayor a 9 días laborables)</t>
  </si>
  <si>
    <t>% mediciones realizadas en plazos</t>
  </si>
  <si>
    <t>DGCA.POA.2024.005</t>
  </si>
  <si>
    <t>Realizar las visitas de contraste a los SMC exigidas por el OC durante cada mes.</t>
  </si>
  <si>
    <t>Realizar visitas de contraste a los SMC para asegurar el correcto estado de los sistemas de medida en cada punto de conexión con el SENI de acuerdo a lo coordinado por el OC.</t>
  </si>
  <si>
    <t>% visitas realizadas a solicitud del OC dentro del mes</t>
  </si>
  <si>
    <t>Cronograma de visitas OC y actas de contraste a los SMC</t>
  </si>
  <si>
    <t>DGCA.POA.2024.006</t>
  </si>
  <si>
    <t>Normalizar los sistemas de medición utilizados para análisis y estudios de reducción de pérdidas.</t>
  </si>
  <si>
    <t>Realizar el reemplazo de medidores y o equipos de medida de alimentadores, macro-mediciónes y totalizadores que se encuentran actualmente averiados.</t>
  </si>
  <si>
    <t>Cantidad de suministros normalizados</t>
  </si>
  <si>
    <t>DGCA.POA.2024.007</t>
  </si>
  <si>
    <t>Realizar verificaciónes a los sistemas de medición utilizados para análisis y estudios de reducción de pérdidas.</t>
  </si>
  <si>
    <t>Realizar verificaciones periódicas a los sistemas de medición correspondientes a alimentadores, macro-mediciones y totalizadores para garantizar la integridad de la información que estos registran.</t>
  </si>
  <si>
    <t>Cantidad de verificaciones realizadas</t>
  </si>
  <si>
    <t>DGCA.POA.2024.008</t>
  </si>
  <si>
    <t>Realizar adecuación Anti-Fraude</t>
  </si>
  <si>
    <t>Realizar las acciones de blindaje para asegurar la correcta facturación y medición de los grandes suministros</t>
  </si>
  <si>
    <t>aumento de pérdidas por hurto de energía.</t>
  </si>
  <si>
    <t>Cantidad de adecuaciones realizadas</t>
  </si>
  <si>
    <t>O/S Tickets, sistema comercial</t>
  </si>
  <si>
    <t>DGCA.POA.2024.009</t>
  </si>
  <si>
    <t xml:space="preserve">Realizar  Nuevas  Instalaciones de  Grandes Suministro </t>
  </si>
  <si>
    <t>Realizar todas las instalaciones requeridas de los grandes suministros dentro del plazo de las O/S</t>
  </si>
  <si>
    <t>% Instalaciones realizadas</t>
  </si>
  <si>
    <t>sistema comercial</t>
  </si>
  <si>
    <t>DGCA.POA.2024.010</t>
  </si>
  <si>
    <t>Resolver los requerimientos para mantenimiento de Grandes Suministros</t>
  </si>
  <si>
    <t>Realizar todos los mantenimientos correctivos y preventivos para asegurar la correcta medición y facturación de los grandes suministros</t>
  </si>
  <si>
    <t>% Mantenimientos realizados</t>
  </si>
  <si>
    <t>DGCA.POA.2024.011</t>
  </si>
  <si>
    <t>Realizar Instalciones de medidores y eliminar conexiones directa</t>
  </si>
  <si>
    <t>Instalación de medidor a los grandes suministros que se encuentran actualmente en conexión directa para asegurar la calidad de la facturación.</t>
  </si>
  <si>
    <t>Cantidad de instalación de medidores realizadas</t>
  </si>
  <si>
    <t>DGCA.POA.2024.012</t>
  </si>
  <si>
    <t>Elaborar Informes de Resultados e Indicadores Comerciales</t>
  </si>
  <si>
    <t>Elaborar y remitir los informes mensuales programados, en los plazos establecido y con calidad
* Determinación de Campos requeridos
* Ejecución de consultas
* Extracción, Transformación y Carga
* Remisión de información</t>
  </si>
  <si>
    <t>falta de alineación e integración de las áreas funcionales y procesos de la empresa, incrementándose con esto los costos operativos y disminuyéndose la velocidad de respuesta.</t>
  </si>
  <si>
    <t>Correo con informe</t>
  </si>
  <si>
    <t xml:space="preserve">Gerencia de Medición Neta </t>
  </si>
  <si>
    <t>Gerencia de Control de Gestión Grandes Clientes y Ayuntamiento</t>
  </si>
  <si>
    <t>Ángel Miguel Paulino</t>
  </si>
  <si>
    <t>DGCA.POA.2024.013</t>
  </si>
  <si>
    <t>Realizar Levantamiento de los Errores en los campos del OpenSGC</t>
  </si>
  <si>
    <t>Realizar una lista de los campos mal asignados en el SGC (Errores), para su corrección (Depuración de BD)
* Selección de clientes que cumplen
* Preparar resumen de casos
* Enviar detalle por NIC para su corrección</t>
  </si>
  <si>
    <t>reducción de los niveles de eficiencia y efectividad operativa</t>
  </si>
  <si>
    <t>Presentación</t>
  </si>
  <si>
    <t>DGCA.POA.2024.014</t>
  </si>
  <si>
    <t>Revisar mensualmente los suministros con fianza disponibles que se puedan compensar</t>
  </si>
  <si>
    <t>Aplicación de la Fianza abandonadas por los clientes dados de baja, compensando la misma con la deuda (Según LGE). 
* Selección de clientes que cumplen
* Extracción de fianza disponible
* Compensación de la deuda en el Sistema</t>
  </si>
  <si>
    <t>reducción de los niveles de generación de flujos de efectivo y deterioro de la imagen de la empresa como proveedor de un servicio de calidad</t>
  </si>
  <si>
    <t>Cantidad de Compensaciones</t>
  </si>
  <si>
    <t>Reporte con el detalle de los clientes compensados</t>
  </si>
  <si>
    <t>DGCA.POA.2024.015</t>
  </si>
  <si>
    <t>Mantener en plazo la primera visita a los proyectos de medición neta (20 días )</t>
  </si>
  <si>
    <t>Gestiona la realización de la evaluación para la inspección en terreno (primera visita) y envía los 
resultados de evaluación al Encargado de Negocios._x000D_</t>
  </si>
  <si>
    <t>Cantidad de visita realizada</t>
  </si>
  <si>
    <t>Informe de la visita</t>
  </si>
  <si>
    <t xml:space="preserve">Gerente Técnico  de Distribucion </t>
  </si>
  <si>
    <t>DGCA.POA.2024.016</t>
  </si>
  <si>
    <t>Mantener en plazo la segunda  visita a los proyectos de medición neta (20 días )</t>
  </si>
  <si>
    <t xml:space="preserve">inspección en terreno (primera visita) y envía los </t>
  </si>
  <si>
    <t>DGCA.POA.2024.017</t>
  </si>
  <si>
    <t>Mantener en plazo la entrega de la carta para el pago del medidor (30dias )</t>
  </si>
  <si>
    <t>resultados de evaluación al Encargado de Negocios.</t>
  </si>
  <si>
    <t>Cantidad de cartas entregas en plazo</t>
  </si>
  <si>
    <t>DGCA.POA.2024.018</t>
  </si>
  <si>
    <t>Mantener en plazo la instalación del medidor (15 días )</t>
  </si>
  <si>
    <t>Realizar todas las instalaciones requeridas  dentro del plazo de las O/S, después del pago del medidor</t>
  </si>
  <si>
    <t>Cantidad de medidores instalados</t>
  </si>
  <si>
    <t>DGCA.POA.2024.019</t>
  </si>
  <si>
    <t>Ofrecer capacitaciones a las Oficinas Comerciales y Ejecutivos de Cuentas sobre el uso y consulta al sistema de Medición Neta</t>
  </si>
  <si>
    <t>Capacitar al personal que interactúa con los clientes así lograr un mejor servicio.</t>
  </si>
  <si>
    <t>Cantidad de capacitaciones</t>
  </si>
  <si>
    <t>Lista asistencia, Fotos</t>
  </si>
  <si>
    <t>DGCA.POA.2024.020</t>
  </si>
  <si>
    <t>Remitir la  Carta de no Objecion</t>
  </si>
  <si>
    <t xml:space="preserve">Realizar todas las entregas requeridas  en los plazos estipulados </t>
  </si>
  <si>
    <t>DGCA.POA.2024.021</t>
  </si>
  <si>
    <t xml:space="preserve">Recuperación de Deuda Cartera de Clientes Corporativos </t>
  </si>
  <si>
    <t>Actualización de la deuda de 2 o más Facturas Vencidas, Coordinación con los gestores, Visitas a los clientes, Recaudación de facturas vencidas de la cartera</t>
  </si>
  <si>
    <t>Monto Cobrado</t>
  </si>
  <si>
    <t>Informe, Aplicación SGC</t>
  </si>
  <si>
    <t>Gerencia de Grandes Clientes y Ayuntamientos</t>
  </si>
  <si>
    <t>Emil Martinez</t>
  </si>
  <si>
    <t>DGCA.POA.2024.022</t>
  </si>
  <si>
    <t xml:space="preserve">Recuperación de Deuda Cartera Clientes Cortable </t>
  </si>
  <si>
    <t>DGCA.POA.2024.023</t>
  </si>
  <si>
    <t xml:space="preserve">Recuperación de Deuda Cartera Usuarios No Regulados </t>
  </si>
  <si>
    <t>DGCA.POA.2024.024</t>
  </si>
  <si>
    <t>Recuperación de Deuda Cartera Clientes Industriales</t>
  </si>
  <si>
    <t>DGCA.POA.2024.025</t>
  </si>
  <si>
    <t>Incremento de clientes industriales vía cambio de tarifa con clientes que demandan más de 10Kva</t>
  </si>
  <si>
    <t>Actualización de tarifas regulares a tarifas industriales Cambio de tarifas</t>
  </si>
  <si>
    <t>Cantidad de Clientes</t>
  </si>
  <si>
    <t>DGCA.POA.2024.026</t>
  </si>
  <si>
    <t>Actualizar  la facturación de  los ayuntamientos</t>
  </si>
  <si>
    <t>Coordinar con los gerentes de distribución sector - Realizar actualización de carga en el Open SGC
Actualización mensualmente el consumo de los ayuntamientos (los que tienen acuerdo) en relación a los suministros agregados y luminaria instaladas</t>
  </si>
  <si>
    <t>Cantidad ayuntamiento actualizados</t>
  </si>
  <si>
    <t>DGCA.POA.2024.027</t>
  </si>
  <si>
    <t>Realizar asesoría y consultoría a grandes clientes</t>
  </si>
  <si>
    <t>* Identificar grandes clientes.
* Realizar visita a grandes clientes.
* Realizar asesoría eléctrica.            
Visitar los grandes clientes para asesorarle sobre el ahorro de consumo de energía reactiva, potencia máxima, etc.</t>
  </si>
  <si>
    <t>debilitamiento de imagen de la empresa frente a los clientes, alentando fraudes y situaciones de no pago de compromisos de estos frente a la empresa.</t>
  </si>
  <si>
    <t>Cantidad de asesorías</t>
  </si>
  <si>
    <t>Fotos, Documentos, lista de asistencia</t>
  </si>
  <si>
    <t>DGCA.POA.2024.028</t>
  </si>
  <si>
    <t>Identificar lámparas encendidas en el día y canalizar su normalización.</t>
  </si>
  <si>
    <t>Remitir la información a los Gerentes de Redes y perdidas de los sectores para su normalización.
Auditar la luminarias encendidas en el día levantadas a través del Memento y de los levantamientos del alumbrado público</t>
  </si>
  <si>
    <t>reducción de los niveles de entrega, incrementando los errores, encareciendo y disminuyendo los niveles operativos de la empresa.</t>
  </si>
  <si>
    <t>Cantidad de luminarias</t>
  </si>
  <si>
    <t>Informe Lámparas identificadas, correos</t>
  </si>
  <si>
    <t xml:space="preserve">Gerencia de Alumbrado Público </t>
  </si>
  <si>
    <t xml:space="preserve">Moisés Antonio Cabrera </t>
  </si>
  <si>
    <t>DGCA.POA.2024.029</t>
  </si>
  <si>
    <t>Levantamiento georreferenciado en conjunto con distribución, de las nuevas luminarias en proyectos terminados.</t>
  </si>
  <si>
    <t>Solicitar a la unidad ejecutora de proyecto que nos remitan la información de los levantamientos de los proyectos terminados.
Asegurarse que estas instalaciones sean registradas en la base datos para su respectiva facturación en los Ayuntamientos y cobranza de la DGCA para el 2024</t>
  </si>
  <si>
    <t xml:space="preserve"> Cantidad Proyectos levantados</t>
  </si>
  <si>
    <t>DGCA.POA.2024.030</t>
  </si>
  <si>
    <t>Realizar levantamiento y actualización de Vallas publicitarias en ALU</t>
  </si>
  <si>
    <t xml:space="preserve">Levantamiento en el terreno de las vallas nuevas y exisistentes para procedera su reconocimiento y cobranza por la DC. Identificación de propietarios.
</t>
  </si>
  <si>
    <t>Cantidad de Vallas</t>
  </si>
  <si>
    <t>Informe cantidad de vallas, correos</t>
  </si>
  <si>
    <t>DGCA.POA.2024.031</t>
  </si>
  <si>
    <t>Realizar Levantamiento del alumbrado público en coordinación con los ayuntamientos o de manera unilateral, en los casos que aplique.</t>
  </si>
  <si>
    <t>Actualizar la bases de datos,levantamiento
de las  luminarias de todos los Distritos y Municipios de los sectores.</t>
  </si>
  <si>
    <t>Cantidad de Levantamientos</t>
  </si>
  <si>
    <t>Informe Ayuntamientos Levantados, correos</t>
  </si>
  <si>
    <t>DGCA.POA.2024.032</t>
  </si>
  <si>
    <t>Supervisar los levantamientos en terreno de las diferentes luminararias, vallas y postes.</t>
  </si>
  <si>
    <t>Verificar  que los levantamientos en terreno, de las luminarias, vallas, Postes, Redes BT se ajusten al programa de alumbrado Publica y cumplan con las normas establecidas.</t>
  </si>
  <si>
    <t>Cantidad de Inspecciones Realizadas</t>
  </si>
  <si>
    <t>Reportes diarios, Correos, aplicación, fotos</t>
  </si>
  <si>
    <t>DGCA.POA.2024.033</t>
  </si>
  <si>
    <t>Depuración de actualización de datos de clientes gubernamentales en el Open SGC</t>
  </si>
  <si>
    <t>Corregir Data de clientes gubernamentales, con la finalidad de mantenerlos actualizados en el sistema SGC.</t>
  </si>
  <si>
    <t>DGCA.POA.2024.034</t>
  </si>
  <si>
    <t>Revisión de los parámetros utilizados en los cálculos de las penalidades de la Norma de Calidad de Servicio SIE</t>
  </si>
  <si>
    <t>Revisar que los parámetros utilizados para calcular la norma de calidad esté acorde a la normativa vigente</t>
  </si>
  <si>
    <t>Cantidad de parámetros revisados</t>
  </si>
  <si>
    <t>Angel Miguel Paulino</t>
  </si>
  <si>
    <t>DGCA.POA.2024.035</t>
  </si>
  <si>
    <t>Publicación de variables Globales e Individuales que estén dentro/fuera de la Norma de Calidad SIE y su respectiva penalización
* Levantamiento del Proceso
* Diseño del Proceso en Excel o Reporting Services</t>
  </si>
  <si>
    <t>DPCG.POA.2024.001</t>
  </si>
  <si>
    <t>Asegurar el  cumplimiento de los estándares establecidos en las normas de calidad vigentes.</t>
  </si>
  <si>
    <t>Crear o actualizar los de documentos según requerimientos recibidos</t>
  </si>
  <si>
    <t xml:space="preserve">Asignar a los analistas los documentos planificados y no  planificados recibidos para fines de actualización o creación. Mantener la documetnación recibidad desde las diferentes áreas. (Actualizar y  crear  acorde a la operativa actual y leyes vigentes), Realizar informe sobre la cantidad de documentos aprobados y firmados por los Directores y el Gerente General. Creación de comunicados incentivandos a las áreas a realizar el levantamiento de necesidades de documentación y mejoras de procesos para el 2025. Envío de documento a los Directores exhortándoles que realicen la captación de las necesidades de documentos  a actualizar.
</t>
  </si>
  <si>
    <t>Correo, Matriz documentos</t>
  </si>
  <si>
    <t>Procesos</t>
  </si>
  <si>
    <t xml:space="preserve">Sabrina Riverón
 Yoceli Toribio
Luis Oscar Rodríguez </t>
  </si>
  <si>
    <t>Todas las áreas de la empresa</t>
  </si>
  <si>
    <t>DPCG.POA.2024.002</t>
  </si>
  <si>
    <t xml:space="preserve">Eficientizar las operaciones de la empresa </t>
  </si>
  <si>
    <t xml:space="preserve">Mejorar la capacidad  de las áreas de documentar procesos </t>
  </si>
  <si>
    <t>Realizar Talleres de sobre Documentación de  Procesos para  fines de Estandarización</t>
  </si>
  <si>
    <t xml:space="preserve">La relización de este taller proporcionará a los participantes una metodología práctica y efectiva para elaborar los Manuales de Procedimientos para mantener la calidad en los procesos y servicios. </t>
  </si>
  <si>
    <t>Correo, Fotos, Informe</t>
  </si>
  <si>
    <t>Gerencia de Calidad y Procesos</t>
  </si>
  <si>
    <t xml:space="preserve">Gerencia de Capacitación y Desarrollo, Gerencia de Desarrollo Organizacional y todas las direcciones.  </t>
  </si>
  <si>
    <t>DPCG.POA.2024.003</t>
  </si>
  <si>
    <t>Mejorar la capacidad de respuesta de los procesos claves por medio de herramientas y metodologías que garanticen su eficiencia y efectividad.</t>
  </si>
  <si>
    <t xml:space="preserve">Desarrollar Programa Soy Calidad  </t>
  </si>
  <si>
    <t>El Programa Soy Calidad es una iniciativa de la Dirección de Planificación y Control en donde busca impregnar una cultura de calidad y excelencia en los colaboradores de Edenorte. Por medio de la Gerencia de Calidad y Procesos coordina la elección de 25 participantes de diferentes áreas de la empresa y auxiliados de la Gerencia de Capacitación y Desarrollo se definen los facilitadores que imparten los 5 módulos sobre temas de calidad</t>
  </si>
  <si>
    <t>porcentaje</t>
  </si>
  <si>
    <t xml:space="preserve">Minutas de reunión, listados de asistencia, correos, fotos, convocatorias, entregables emitidos, convocatorias o  informes. </t>
  </si>
  <si>
    <t>Gerencia de Calidad y procesos</t>
  </si>
  <si>
    <t xml:space="preserve">Calidad </t>
  </si>
  <si>
    <t>Giovanna Luciano</t>
  </si>
  <si>
    <t>DPCG.POA.2024.004</t>
  </si>
  <si>
    <t>Carta Compromiso</t>
  </si>
  <si>
    <t>La Carta Compromiso al Ciudadano es una estrategia desarrollada por el Ministerio de Administración Pública (MAP) con el objetivo de mejorar la calidad de los servicios que se brindan al ciudadano, garantizar la transparencia en la gestión y fortalecer la confianza entre el ciudadano y el Estado.</t>
  </si>
  <si>
    <t>Correo, pantalla de plataforma de Gobierno Electrónico, Calificación Obtenida.</t>
  </si>
  <si>
    <t xml:space="preserve">Gerencia de Control de Gestión, OAI, Gerencia de Relaciones Públicas,  Gerencia de Sistemas, Gerencia de Control  de Calidad y Procesos, </t>
  </si>
  <si>
    <t>DPCG.POA.2024.005</t>
  </si>
  <si>
    <t xml:space="preserve">Realizar Benchmarking </t>
  </si>
  <si>
    <t xml:space="preserve">Realización de Benchmarking con  otra empresa en busca de mejores practicas o procesos efectivo que puedan aplicar a nuestra empresa. </t>
  </si>
  <si>
    <t>DPCG.POA.2024.006</t>
  </si>
  <si>
    <t>o Mejorar la capacidad de respuesta de los procesos claves por medio de herramientas y metodologías que garanticen su eficiencia y efectividad.</t>
  </si>
  <si>
    <t>Gobierno Electrónico</t>
  </si>
  <si>
    <t>El Gobierno electronico consiste en brindar acompañamiento a las instituciones en el desarrollo de nuevas plataformas y servicios que incidan en la transformación digital del Estado y generen impacto a los ciudadanos. Lograr la eficiencia y transparencia de la Administración Pública mediante el uso y adopción de las tecnologías digitales, acercando cada vez más el Estado a la ciudadanía para mejorar su calidad de vida.</t>
  </si>
  <si>
    <t xml:space="preserve">Correo, plan de acción enviado o  Informe. </t>
  </si>
  <si>
    <t>Yanira Polanco</t>
  </si>
  <si>
    <t>Gerencia de Mercadeo, Gerencia Comercial Sector</t>
  </si>
  <si>
    <t>DPCG.POA.2024.007</t>
  </si>
  <si>
    <t>Planes de acción encuestas de satisfacción</t>
  </si>
  <si>
    <t xml:space="preserve">Analizar los datos de las encuestas completadas por los clientes en las Oficinas Comerciales y remitir los  Planes de Acción correctivo para que sean completado por las áreas que apliquen. 
</t>
  </si>
  <si>
    <t xml:space="preserve">Correo  de envío del informe </t>
  </si>
  <si>
    <t xml:space="preserve">Dirección auditoria Interna </t>
  </si>
  <si>
    <t>DPCG.POA.2024.008</t>
  </si>
  <si>
    <t>Informes de auditoría</t>
  </si>
  <si>
    <r>
      <rPr>
        <sz val="12"/>
        <color theme="1"/>
        <rFont val="Times New Roman"/>
        <family val="1"/>
      </rPr>
      <t xml:space="preserve">Remitir estatus de los informes de auditoría que impactan la documentación  </t>
    </r>
    <r>
      <rPr>
        <b/>
        <i/>
        <sz val="12"/>
        <rFont val="Times New Roman"/>
        <family val="2"/>
      </rPr>
      <t/>
    </r>
  </si>
  <si>
    <t xml:space="preserve">Correo, encuesta completada o informe completado.  </t>
  </si>
  <si>
    <t>DPCG.POA.2024.009</t>
  </si>
  <si>
    <t xml:space="preserve">Cultura de Calidad </t>
  </si>
  <si>
    <t xml:space="preserve">Impregnar una cultura de calidad en los colaboradores de Edenorte para que pueda ser aplicada en su operativa y de este modo mejorar sus procesos. </t>
  </si>
  <si>
    <t>DPCG.POA.2024.010</t>
  </si>
  <si>
    <t xml:space="preserve">Elaborar y Emitir informes mensuales programados </t>
  </si>
  <si>
    <t>Elaboración y emsión de los informes mensuales programados en los plazos prestablecidos con calidad</t>
  </si>
  <si>
    <t>Reducción de los Niveles de eficiencia y Efectividad Operativa.</t>
  </si>
  <si>
    <t>% Informes emitidos en plazo</t>
  </si>
  <si>
    <t>Correos, Informes</t>
  </si>
  <si>
    <t>Gerencia de control de Gestión</t>
  </si>
  <si>
    <t>Gerencia Control de Gestión</t>
  </si>
  <si>
    <t>Oliver Almonte, Freddy Cigollen,  Rosa Amelia Reyes</t>
  </si>
  <si>
    <t>DPCG.POA.2024.011</t>
  </si>
  <si>
    <t>Elaborar nuevos informes</t>
  </si>
  <si>
    <t xml:space="preserve">Elaboración de nuevos informes para la toma de desiciones </t>
  </si>
  <si>
    <t>Cantidad de informes elaborados</t>
  </si>
  <si>
    <t>DPCG.POA.2024.012</t>
  </si>
  <si>
    <t xml:space="preserve">Cargar informaciones en el portal transparencia </t>
  </si>
  <si>
    <t>Elaborar y subir al portal de trasnparencia el informe estadísticas institucionales y  la memoria de rendición de cuentas de la empresa desarrollada para la presidencia del año 2023</t>
  </si>
  <si>
    <t>Penalizaciones por Incumplimiento a las nuevas Regulaciones</t>
  </si>
  <si>
    <t>Cantidad de informaciones cargadas</t>
  </si>
  <si>
    <t>Informe, Correos, portal transparencia actualizado</t>
  </si>
  <si>
    <t>DPCG.POA.2024.013</t>
  </si>
  <si>
    <t xml:space="preserve">Elaborar Informes/Memorias Rendición de Cuentas </t>
  </si>
  <si>
    <t>Elaboción informe/memoria de rendición de cuentas de la empresa solicitada por la presidencia considerando las especificaciones indicadas por el CUEDES y adaptar la memoria de rendición de cuentas de la empresa desarrollada para la presidencia del año 2023, con informaciones empresa adicionales para colgar en el portal</t>
  </si>
  <si>
    <t>Memorias Elaborada</t>
  </si>
  <si>
    <t>Documento Memoria, Correos</t>
  </si>
  <si>
    <t>DPCG.POA.2024.014</t>
  </si>
  <si>
    <t>Establecer metas definitivas 2024</t>
  </si>
  <si>
    <t>Realización cierre definitivo año 2023 y proyectar metas 2024</t>
  </si>
  <si>
    <t>Falta de Alineación de las áreas funcionales y procesos de la empresa, Incrementándose con esto los costos Operativos y Disminuyéndose la velocidad de respuesta</t>
  </si>
  <si>
    <t>% Metas elaboradas</t>
  </si>
  <si>
    <t>DPCG.POA.2024.015</t>
  </si>
  <si>
    <t>Elaborar las proyecciones  de las Metas 2025</t>
  </si>
  <si>
    <t>Elaboración de metas 2025</t>
  </si>
  <si>
    <t>DPCG.POA.2024.016</t>
  </si>
  <si>
    <t>Realizar Migración Reportes PDF a BI</t>
  </si>
  <si>
    <t>Migración de reportes comerciales de formato PDF a reportería BI</t>
  </si>
  <si>
    <t>Cantidad de informes migrados</t>
  </si>
  <si>
    <t>DPCG.POA.2024.017</t>
  </si>
  <si>
    <t>Impresiones y entregas de los POA´s definitivos de las gerencias.</t>
  </si>
  <si>
    <t>Hacer entrega a cada Gerente de los planes operativos impresos, con la finalidad de visualizar fisica y vista en planta el poa completo 2024.</t>
  </si>
  <si>
    <t>Porcentaje de avance</t>
  </si>
  <si>
    <t>Porciento</t>
  </si>
  <si>
    <t>Mas es mas</t>
  </si>
  <si>
    <t>Correos/Fotos</t>
  </si>
  <si>
    <t>Marielis Cabrera-Saul Medina</t>
  </si>
  <si>
    <t>DPCG.POA.2024.018</t>
  </si>
  <si>
    <t>Reportar el cumplimiento de los Planes Operativos e Indicadores de Resultados 2024 de cada área.</t>
  </si>
  <si>
    <t xml:space="preserve">Es un reporte mensual enviado por correo electrónico, sobre el resultado de la ejecución de los Planes Operativos e Indicadores de Resultados de  las direcciones, gerencias de Edenorte y la OAI. </t>
  </si>
  <si>
    <t xml:space="preserve">Cantidad </t>
  </si>
  <si>
    <t xml:space="preserve">Correos electrónicos con calificación mensual de las áreas en el POA e Indicadores / </t>
  </si>
  <si>
    <t>DPCG.POA.2024.019</t>
  </si>
  <si>
    <t>Publicar el One Page POA Report 2024 mensualmente</t>
  </si>
  <si>
    <t xml:space="preserve">Es el comunicado mensual que se remite a través de Comunicación Interna (DGH) que contiene todos los resultados compilados de los planes operativos anuales y los indicadores de resultados de todas las áreas de Edenorte en una sola página. </t>
  </si>
  <si>
    <t>Correo solicitud comunicado / One Page Report POA</t>
  </si>
  <si>
    <t>DPCG.POA.2024.020</t>
  </si>
  <si>
    <t xml:space="preserve">Elaborar Informe Trimestral de Ejecución POA 2024 con los resultados de los POA´s reportados por las áreas para el Portal de Transparencia. </t>
  </si>
  <si>
    <t xml:space="preserve">En cumplimiento de las resoluciones emitidas para la transparencia gubernamental, es necesario elaborar trimestralmente un informe con los resultados obtenidos por las áreas para ser publicados en el Portal de Transparencia de Edenorte.  </t>
  </si>
  <si>
    <t xml:space="preserve">Correo electrónico / Informe / Publicación en el Portal de Transparencia. </t>
  </si>
  <si>
    <t>Marielis Cabrera</t>
  </si>
  <si>
    <t>DPCG.POA.2024.021</t>
  </si>
  <si>
    <t>Recopilar matriz de reporte de actividades -  principales al CUEDES</t>
  </si>
  <si>
    <t>Recopilar información principales de las actividades centrales de EDENORTE, con el fin de reportar al CUEDES de acuerdo a solicitud.</t>
  </si>
  <si>
    <t>Correo electrónico  / Carpeta con la información solicitada.</t>
  </si>
  <si>
    <t>DPCG.POA.2024.022</t>
  </si>
  <si>
    <t>Elaborar Planillas a utilizar en el  proceso de Planificación del 2025, conjunto a los lineamientos a establecer en dicho proceso</t>
  </si>
  <si>
    <t xml:space="preserve">Elaboración del las planillas a utilizar en el proceso de Planificación 2024, que pueda facilitar el levantamiento de las principales actividades de las diferentes direcciones </t>
  </si>
  <si>
    <t>Planillas elaboradas para el proceso de Planificación 2024</t>
  </si>
  <si>
    <t xml:space="preserve">Yahaira Calvo-Saul Medina </t>
  </si>
  <si>
    <t>DPCG.POA.2024.023</t>
  </si>
  <si>
    <t>Coordinar el desarrollo de la Planificación Operativa y Presupuestal 2025.</t>
  </si>
  <si>
    <t>Elaboración del Presupuesto de Gastos, Inversión e Inversiones no Ligadas a Proyecto 2024.</t>
  </si>
  <si>
    <t>Planilla de presupuesto / Correo electrónico</t>
  </si>
  <si>
    <t>Yahaira Calvo-Alinor Acosta</t>
  </si>
  <si>
    <t>DPCG.POA.2024.024</t>
  </si>
  <si>
    <t xml:space="preserve">Gestionar proceso de elaboración del Plan de Levantamiento de Necesidades 2025 con las áreas involucradas. </t>
  </si>
  <si>
    <t>Socialización con las áreas soportes:Compras, Contabilidad y Logística para establecer nuevos lineamientos a desarrollar en el Levantamientos de necesidades 2023.</t>
  </si>
  <si>
    <t>Minuta, correo electrónico, convocatorias reuniones</t>
  </si>
  <si>
    <t>Yahaira Calvo</t>
  </si>
  <si>
    <t>DPCG.POA.2024.025</t>
  </si>
  <si>
    <t>Reportar ejecución Presupuestarial 2024</t>
  </si>
  <si>
    <t>Es un reporte mensual enviado por correo electrónico, sobre la ejecución presupuestal de  las direcciones, gerencias de Edenorte.</t>
  </si>
  <si>
    <t>Correo electrónico / Informe</t>
  </si>
  <si>
    <t>Edwin Vargas-Alinor Acosta</t>
  </si>
  <si>
    <t>DPCG.POA.2024.026</t>
  </si>
  <si>
    <t>Liberar solicitudes de pedidos en el Sistema SAP.</t>
  </si>
  <si>
    <t>Liberación de solicitudes de pedido producto de los planes de levantamiento de necesidades y servicios a ser adquiridos en el 2022.</t>
  </si>
  <si>
    <t>Porciento de cumplimiento liberaciones realizadas</t>
  </si>
  <si>
    <t xml:space="preserve">Reporte de solicitud liberadas mensual por cada usuario </t>
  </si>
  <si>
    <t>Alinor Acosta-Edwin Vargas</t>
  </si>
  <si>
    <t>DPCG.POA.2024.027</t>
  </si>
  <si>
    <t xml:space="preserve">Analizar y ejecutar los traslados presupuestales (inversión y gastos) con previa autorización en conformidad con los procedimientos establecidos. </t>
  </si>
  <si>
    <t xml:space="preserve">Movimiento presupuestal entre cuenta de gastos y proyectos de inversión a requerimiento del área. </t>
  </si>
  <si>
    <t>Porciento de cumplimiento traslados realizados</t>
  </si>
  <si>
    <t xml:space="preserve">Reporte de traslado realizado por cada usuario </t>
  </si>
  <si>
    <t>DPCG.POA.2024.028</t>
  </si>
  <si>
    <t>Elaborar informes trimestral de la ejecución presupuestal de las áreas (Gastos, Inversión No Ligada a Proyectos e Inversión)</t>
  </si>
  <si>
    <t>Dar seguimiento al desarrollo y consumo presupuestal de estas actividades y emitir a las áreas sus resultados de ejecución. Por otra parte realizar un informe de las cuentas con mayores ejecuciones presupuestales.</t>
  </si>
  <si>
    <t>Informe realizado/correo enviado</t>
  </si>
  <si>
    <t>DPCG.POA.2024.029</t>
  </si>
  <si>
    <t>Actualizar información para el cierre del módulo de CO</t>
  </si>
  <si>
    <t>Levantamiento mensual de todos los valores estadisticos en el módulo de CO, que servirá para la correcta imputación de los gastos en el sistema SAP</t>
  </si>
  <si>
    <t>Porciento de cumplimiento de los valores actualizados</t>
  </si>
  <si>
    <t xml:space="preserve">Información actualizadas vía SAP, pantallas </t>
  </si>
  <si>
    <t>DPCG.POA.2024.030</t>
  </si>
  <si>
    <t xml:space="preserve">Reporte Mensual BI-PRESUPUESTO </t>
  </si>
  <si>
    <t xml:space="preserve">Actualización mensual del reporte BI-Presupuesto </t>
  </si>
  <si>
    <t>DPCG.POA.2024.031</t>
  </si>
  <si>
    <t>Continuar Desarollando la Segunda etapa del BI-Materiales</t>
  </si>
  <si>
    <t>Continuación en el desarrollo de BI-Materiales, con el fin de dar seguimiento a los procesos de Compras.</t>
  </si>
  <si>
    <t>Informe etimito vía BI.</t>
  </si>
  <si>
    <t>Saul Medina/Yahaira Calvo</t>
  </si>
  <si>
    <t>DPCG.POA.2024.032</t>
  </si>
  <si>
    <t>Elaborar Informe de los procesos en cursos 2024, con el fin de dar seguimiento a las adquisiones planificadas 2024.</t>
  </si>
  <si>
    <t>Es un reporte semestral enviado por correo electrónico, sobre los estatus de los procesos de Compras planificados en el año..</t>
  </si>
  <si>
    <t>DPCG.POA.2024.033</t>
  </si>
  <si>
    <t>Elaborar Informe de los avances del Plan Estratégico 2024</t>
  </si>
  <si>
    <t>Marielis Cabrera/Saul Medina</t>
  </si>
  <si>
    <t>Objetivos Estratégicos</t>
  </si>
  <si>
    <t>Estrategias</t>
  </si>
  <si>
    <t xml:space="preserve">Reducir las pérdidas de energía eléctrica </t>
  </si>
  <si>
    <t>Ampliar y mejorar el estado de las redes</t>
  </si>
  <si>
    <t>Aumentar la capacidad de medición</t>
  </si>
  <si>
    <t>Ampliar y mejorar la capacidad de eliminación y prevención de las pérdidas</t>
  </si>
  <si>
    <t>Ampliar plataforma de clientes tele-medidos</t>
  </si>
  <si>
    <t>Asegurar la calidad de medición y control de las pérdidas</t>
  </si>
  <si>
    <t xml:space="preserve">Ampliar la segmentación del mercado </t>
  </si>
  <si>
    <t>Garantizar la calidad de la información de la base de datos</t>
  </si>
  <si>
    <t>Incrementar los ingresos</t>
  </si>
  <si>
    <t>Reforzar los canales y vías de cobros</t>
  </si>
  <si>
    <t>Asegurar la calidad e incremento de la facturación y el cobro</t>
  </si>
  <si>
    <t>Ampliar la cartera de clientes</t>
  </si>
  <si>
    <t>Eficientizacion de la estructura de distribución de Energía</t>
  </si>
  <si>
    <t xml:space="preserve">Desarrollar planes de expansión de las redes de distribución </t>
  </si>
  <si>
    <t xml:space="preserve">Desarrollo de proyectos de mejoras especificas redes/SSEE </t>
  </si>
  <si>
    <t xml:space="preserve">Automatización de la red </t>
  </si>
  <si>
    <t>Optimizar los recursos</t>
  </si>
  <si>
    <t>Garantizar el correcto uso de los recursos de la empresa</t>
  </si>
  <si>
    <t>Analizar el costo-beneficio de los recursos de la empresa</t>
  </si>
  <si>
    <t>Mejora continua de procesos clave</t>
  </si>
  <si>
    <t>Mejorar la calidad de servicio</t>
  </si>
  <si>
    <t>Cumplir con el marco regulatorio vigente</t>
  </si>
  <si>
    <t>Mejorar servicio Interno</t>
  </si>
  <si>
    <t>Mejorar servicio Externo</t>
  </si>
  <si>
    <t>Asegurar la disponibilidad de materiales y equipos</t>
  </si>
  <si>
    <t>Orientar el capital humano a las estrategias del negocio</t>
  </si>
  <si>
    <t>Fortalecer el clima y la cultura organizacional</t>
  </si>
  <si>
    <t>Garantizar la disponibilidad de colaboradores competentes</t>
  </si>
  <si>
    <t>Garantizar la eficiencia del capital humano</t>
  </si>
  <si>
    <t>Implementar una cultura de seguridad, higiene laboral y protección del medio ambiente</t>
  </si>
  <si>
    <t>Seguridad de los colaboradores e instalaciones físicas</t>
  </si>
  <si>
    <t>Preservar y proteger el medio ambiente</t>
  </si>
  <si>
    <t>Mejorar la imagen corporativa y alcance comunicacional de la empresa</t>
  </si>
  <si>
    <t>Mejorar y ampliar la presencia en medios de comunicación y redes sociales</t>
  </si>
  <si>
    <t>Fortalecer presencia en comunidades</t>
  </si>
  <si>
    <t xml:space="preserve">Fortalecer la comunicación interna y externa </t>
  </si>
  <si>
    <t xml:space="preserve">Eje Estratégico </t>
  </si>
  <si>
    <t>Riesgos</t>
  </si>
  <si>
    <t>Eje. 1</t>
  </si>
  <si>
    <t xml:space="preserve">Asegurar la disminución del fraude eléctrico a través del marco regulatorio. </t>
  </si>
  <si>
    <t>Eje. 2</t>
  </si>
  <si>
    <t>Eje. 3</t>
  </si>
  <si>
    <t>Asegurar los controles necesarios en las operaciones de baja tensión.</t>
  </si>
  <si>
    <t>Reducción de ingresos y aumento de fraude por parte de clientes por el deterioro de las condiciones socio-económicas de las localidades.</t>
  </si>
  <si>
    <t>Eje. 4</t>
  </si>
  <si>
    <t>Eje. 5</t>
  </si>
  <si>
    <r>
      <t xml:space="preserve">Alinear el </t>
    </r>
    <r>
      <rPr>
        <i/>
        <sz val="8"/>
        <color rgb="FF000000"/>
        <rFont val="Times New Roman"/>
        <family val="2"/>
      </rPr>
      <t xml:space="preserve">Plan de Capacitación </t>
    </r>
    <r>
      <rPr>
        <sz val="8"/>
        <color rgb="FF000000"/>
        <rFont val="Times New Roman"/>
        <family val="2"/>
      </rPr>
      <t>a los objetivos estratégicos de la organización.</t>
    </r>
  </si>
  <si>
    <t>Retrasos en el abastecimiento de materiales por recrudecimiento y burocratización de la ley de compras.</t>
  </si>
  <si>
    <t>Eje. 6</t>
  </si>
  <si>
    <t xml:space="preserve">Ampliar la segmentación del mercado. </t>
  </si>
  <si>
    <t>Eje. 7</t>
  </si>
  <si>
    <r>
      <rPr>
        <sz val="11"/>
        <color rgb="FF000000"/>
        <rFont val="Times New Roman "/>
        <charset val="1"/>
      </rPr>
      <t xml:space="preserve">Alinear el </t>
    </r>
    <r>
      <rPr>
        <i/>
        <sz val="11"/>
        <color rgb="FF000000"/>
        <rFont val="Times New Roman "/>
        <charset val="1"/>
      </rPr>
      <t xml:space="preserve">Plan de Capacitación </t>
    </r>
    <r>
      <rPr>
        <sz val="11"/>
        <color rgb="FF000000"/>
        <rFont val="Times New Roman "/>
        <charset val="1"/>
      </rPr>
      <t>a los objetivos estratégicos de la organización.</t>
    </r>
  </si>
  <si>
    <t xml:space="preserve">Asegurar la ejecución de los proyectos de ampliación de redes conforme a los estándares de calidad y expectativas de retorno esperados. </t>
  </si>
  <si>
    <t>LEYENDA POA</t>
  </si>
  <si>
    <t>Rendimiento</t>
  </si>
  <si>
    <t>Resultados</t>
  </si>
  <si>
    <t xml:space="preserve">Color </t>
  </si>
  <si>
    <t>Ícono 1</t>
  </si>
  <si>
    <t>Ícono 2</t>
  </si>
  <si>
    <t xml:space="preserve">Excelente </t>
  </si>
  <si>
    <t>90 - 100</t>
  </si>
  <si>
    <t>Regular</t>
  </si>
  <si>
    <t>70 - 89</t>
  </si>
  <si>
    <t>Deficiente</t>
  </si>
  <si>
    <t>0 - 69</t>
  </si>
  <si>
    <t xml:space="preserve">Gerencia de Control de Gestión </t>
  </si>
  <si>
    <t>Gerencia de Capacitación y desarrollo</t>
  </si>
  <si>
    <t>Gerencia de Almacen</t>
  </si>
  <si>
    <t>Gerencia de Ingenieria</t>
  </si>
  <si>
    <t>Gerencia de Ingenieria y Planificación</t>
  </si>
  <si>
    <t>DD.POA.2024.001</t>
  </si>
  <si>
    <t xml:space="preserve">Realizar Inspección de las subestaciónes  </t>
  </si>
  <si>
    <t>Inspección del areas fisica y verificar el cumplimiento de las normas de seguridad y salud ocupacional</t>
  </si>
  <si>
    <t xml:space="preserve">Terreno y seguimiento por correo </t>
  </si>
  <si>
    <t>Gerencia De Control De Gestion De Distribucion</t>
  </si>
  <si>
    <t>Control de Gestión DD</t>
  </si>
  <si>
    <t>Gregorio Contreras</t>
  </si>
  <si>
    <t>DD.POA.2024.002</t>
  </si>
  <si>
    <t>Inspección de fabricas y almacenes de transformadores</t>
  </si>
  <si>
    <t>Verificaciones de las fabrica y almacenes para verificar el cumplimiento de las normas de seguridad y salud ocupacional</t>
  </si>
  <si>
    <t>DD.POA.2024.003</t>
  </si>
  <si>
    <t>Realizar Charlas y capacitaciones al personal</t>
  </si>
  <si>
    <t>Capacitar al personal adecuadamente para un mejor desempeño en sus labores</t>
  </si>
  <si>
    <t>DD.POA.2024.004</t>
  </si>
  <si>
    <t>Inspección de seguridad a las brigadas</t>
  </si>
  <si>
    <t>verificar que las brigadas, esten cumplimiento las normas de seguridad y salud ocupacional</t>
  </si>
  <si>
    <t>Correo Electrónico</t>
  </si>
  <si>
    <t>DD.POA.2024.005</t>
  </si>
  <si>
    <t>Inspecciónar  la calidad de las instalaciones en la red</t>
  </si>
  <si>
    <t>Inspección del correcto proceder y utilización de las normas de seguridad en la ejecución de trabajos de redes.</t>
  </si>
  <si>
    <t>DD.POA.2024.006</t>
  </si>
  <si>
    <t>Inspeccionar los almacenes de Transformadores de Mantenimiento de Redes Sectores</t>
  </si>
  <si>
    <t>Verificación de la cantidad de transformadores existentes en almacén vs los transformadores disponibles en sistema.</t>
  </si>
  <si>
    <t>DD.POA.2024.007</t>
  </si>
  <si>
    <t xml:space="preserve">Realizar pagos a la contrata por el servicio fabrica reparacion de transformadores </t>
  </si>
  <si>
    <t>Cumpliento  de los pagos a la contrata de reparación de equipos sin sobrepasar un mes de antigüedad</t>
  </si>
  <si>
    <t>Facturas emitidas en plazo</t>
  </si>
  <si>
    <t xml:space="preserve">Seguimiento de pagos </t>
  </si>
  <si>
    <t>DD.POA.2024.008</t>
  </si>
  <si>
    <t>Realizar Reunión Trimestral DD</t>
  </si>
  <si>
    <t>Realización de  reunión con las Gerencias de Distribución para verificar la operatividad de las mismas</t>
  </si>
  <si>
    <t>Minutas de reunión</t>
  </si>
  <si>
    <t>DD.POA.2024.009</t>
  </si>
  <si>
    <t xml:space="preserve">Cumplimiento con el tiempo reglamentario para la facturación del gasto </t>
  </si>
  <si>
    <t>Cumplir con el pago mensual del gasto de las actividades: Brigadas de Operación Local, Poda, TCT, Alumbrado y Reten</t>
  </si>
  <si>
    <t>Pagos realizados en el tiempo establecido</t>
  </si>
  <si>
    <t>Seguimiento de pagos SADI</t>
  </si>
  <si>
    <t>Gerencia Mantenimiento De Redes Sector La Vega</t>
  </si>
  <si>
    <t>Gerencia de Mantenimiento de  Redes La Vega</t>
  </si>
  <si>
    <t>Yvan Rivas</t>
  </si>
  <si>
    <t xml:space="preserve">Gerencia de Control de Gestión De Distribución  </t>
  </si>
  <si>
    <t>DD.POA.2024.010</t>
  </si>
  <si>
    <t xml:space="preserve">Realizar acciones de salvamento en TR evitando posibles averías </t>
  </si>
  <si>
    <t>Es una actividad propia de la unidad de mantenimiento de redes, la cual consiste en la ejecución de acciones preventivas o correctivas en transformadores de distribución con la finalidad de alargar la vida operativa del equipo</t>
  </si>
  <si>
    <t>Cantidad acciones de salvamento realizadas en transformadores de Distribución</t>
  </si>
  <si>
    <t>Captura de Pantalla de informe Power Bi</t>
  </si>
  <si>
    <t>DD.POA.2024.011</t>
  </si>
  <si>
    <t xml:space="preserve">Reducir a  la cantidad de TR averiados por sector </t>
  </si>
  <si>
    <t>Cantidad de Transformadores Averiados</t>
  </si>
  <si>
    <t>debilitamiento de la imagen de la empresa frente a los clientes, alentando fraudes y situaciones de no pago de compromisos de estos frente a la empresa.</t>
  </si>
  <si>
    <t>Unidades de Transformadores averiados por sector</t>
  </si>
  <si>
    <t>DD.POA.2024.012</t>
  </si>
  <si>
    <t>Reparar y sustituir las luminarias averiadas</t>
  </si>
  <si>
    <t>Sustitución y reparación de las diferentes luminarias averiadas del sector.</t>
  </si>
  <si>
    <t>Cantidad de  acciones en luminarias</t>
  </si>
  <si>
    <t>Informe de Alumbrado</t>
  </si>
  <si>
    <t>DD.POA.2024.013</t>
  </si>
  <si>
    <t>Reparar  luminarias encendidas 24 horas.</t>
  </si>
  <si>
    <t>Consiste en cambiar la fotoceldas a luminarias permanentemente encendidas</t>
  </si>
  <si>
    <t>Cantidad de fotoceldas reemplazadas</t>
  </si>
  <si>
    <t>Informe de alumbrado</t>
  </si>
  <si>
    <t>DD.POA.2024.014</t>
  </si>
  <si>
    <t>Tiempo medio de resolución de avisos de Transformadores</t>
  </si>
  <si>
    <t xml:space="preserve">Respuesta a resolución de avisos de Transformadores </t>
  </si>
  <si>
    <t>Tiempo medio de resolución de avisos Precierre</t>
  </si>
  <si>
    <t>Reporte TMR Precierre</t>
  </si>
  <si>
    <t>DD.POA.2024.015</t>
  </si>
  <si>
    <t>Tiempo medio de resolución de aviso de Conductores y Seccionadores</t>
  </si>
  <si>
    <t xml:space="preserve">Respuesta a resolución de avisos de conductores y seccionadores </t>
  </si>
  <si>
    <t>DD.POA.2024.016</t>
  </si>
  <si>
    <t>Tiempo medio de resolución de avisos de Postes y Estructuras</t>
  </si>
  <si>
    <t xml:space="preserve">Respuesta a resolución de avisos de postes y estructuras </t>
  </si>
  <si>
    <t>DD.POA.2024.017</t>
  </si>
  <si>
    <t>Tiempo medio de resolución de aviso de Alumbrado</t>
  </si>
  <si>
    <t>Respuesta a resolución de avisos de alumbrado</t>
  </si>
  <si>
    <t>DD.POA.2024.018</t>
  </si>
  <si>
    <t>PES por Estado Solicitud (Normal + Cancelado)</t>
  </si>
  <si>
    <t>Cumplimiento de los descargos programados por Estado de Solicitud</t>
  </si>
  <si>
    <t>Porcentaje PES ejecutados</t>
  </si>
  <si>
    <t>Captura de Pantalla de informe Power Bi PES</t>
  </si>
  <si>
    <t>DD.POA.2024.019</t>
  </si>
  <si>
    <t>Recuento de PES por Estado Cierre (Normal + Anticipada)</t>
  </si>
  <si>
    <t>Cumplimiento de los descargos programados por Estado de cierre</t>
  </si>
  <si>
    <t>DD.POA.2024.020</t>
  </si>
  <si>
    <t>Instalación de KM redes MT y BT</t>
  </si>
  <si>
    <t>Instalación de KM de redes en trabajos de Mantenimiento de Redes</t>
  </si>
  <si>
    <t xml:space="preserve">km de redes tendidos </t>
  </si>
  <si>
    <t>Informes mensuales de gestión</t>
  </si>
  <si>
    <t>DD.POA.2024.021</t>
  </si>
  <si>
    <t>Cumplimiento de facturación de las Órdenes de Mantenimiento</t>
  </si>
  <si>
    <t>Medir el % de órdenes vencidas por mes</t>
  </si>
  <si>
    <t>% de órdenes de mantenimiento vencidas</t>
  </si>
  <si>
    <t>Informe de órdenes</t>
  </si>
  <si>
    <t>DD.POA.2024.022</t>
  </si>
  <si>
    <t>Ejecución de podas planificadas</t>
  </si>
  <si>
    <t xml:space="preserve">Realizar podas programadas en los circuitos con mayor tasa de disparos por causa de árboles sobre línea. </t>
  </si>
  <si>
    <t>Cantidad de vanos podados</t>
  </si>
  <si>
    <t>Informe de poda</t>
  </si>
  <si>
    <t>DD.POA.2024.023</t>
  </si>
  <si>
    <t>Cumplimiento de recepción de TR actualizado en sistema</t>
  </si>
  <si>
    <t>Verificar la cantidad mínima de entrada de transformadores al sistema(averiado y listo para instalar)</t>
  </si>
  <si>
    <t>Transformadores recibidos y averiados</t>
  </si>
  <si>
    <t>Seguimiento por sistema SADI Y correo electronico</t>
  </si>
  <si>
    <t>DD.POA.2024.024</t>
  </si>
  <si>
    <t xml:space="preserve">Cumplir con el tiempo reglamentario para la facturación del gasto </t>
  </si>
  <si>
    <t xml:space="preserve"> Cumplimiento con el pago mensual del gasto de las actividades: Brigadas de Operación Local, Poda, TCT, Alumbrado y Reten</t>
  </si>
  <si>
    <t>Gerencia Mantenimiento De Redes Sector Puerto Plata</t>
  </si>
  <si>
    <t>Gerencia de Mantenimiento de  Redes Puerto Plata</t>
  </si>
  <si>
    <t>Francis Hernández</t>
  </si>
  <si>
    <t>DD.POA.2024.025</t>
  </si>
  <si>
    <t>DD.POA.2024.026</t>
  </si>
  <si>
    <t>DD.POA.2024.027</t>
  </si>
  <si>
    <t>Reparar  Luminarias encendidas 24 horas.</t>
  </si>
  <si>
    <t>DD.POA.2024.028</t>
  </si>
  <si>
    <t>Reparación de Luminarias encendidas 24 horas.</t>
  </si>
  <si>
    <t>Cambiar la fotoceldas a luminarias permanentemente encendidas</t>
  </si>
  <si>
    <t>DD.POA.2024.029</t>
  </si>
  <si>
    <t>DD.POA.2024.030</t>
  </si>
  <si>
    <t>DD.POA.2024.031</t>
  </si>
  <si>
    <t>DD.POA.2024.032</t>
  </si>
  <si>
    <t>DD.POA.2024.033</t>
  </si>
  <si>
    <t>DD.POA.2024.034</t>
  </si>
  <si>
    <t>DD.POA.2024.035</t>
  </si>
  <si>
    <t>DD.POA.2024.036</t>
  </si>
  <si>
    <t>Cumplir con la facturación de las Órdenes de Mantenimiento</t>
  </si>
  <si>
    <t>DD.POA.2024.037</t>
  </si>
  <si>
    <t>DD.POA.2024.038</t>
  </si>
  <si>
    <t>DD.POA.2024.039</t>
  </si>
  <si>
    <t>Gerencia Mantenimiento De Redes Sector San Francisco</t>
  </si>
  <si>
    <t>Gerencia de Mantenimiento de Redes San Francisco</t>
  </si>
  <si>
    <t>Odalis De León</t>
  </si>
  <si>
    <t>DD.POA.2024.040</t>
  </si>
  <si>
    <t>DD.POA.2024.041</t>
  </si>
  <si>
    <t>DD.POA.2024.042</t>
  </si>
  <si>
    <t>Sustitución y reparación de luminarias</t>
  </si>
  <si>
    <t>Reparar o sustituir las luminarias averiadas</t>
  </si>
  <si>
    <t>DD.POA.2024.043</t>
  </si>
  <si>
    <t>DD.POA.2024.044</t>
  </si>
  <si>
    <t>DD.POA.2024.045</t>
  </si>
  <si>
    <t>DD.POA.2024.046</t>
  </si>
  <si>
    <t>DD.POA.2024.047</t>
  </si>
  <si>
    <t>DD.POA.2024.048</t>
  </si>
  <si>
    <t>DD.POA.2024.049</t>
  </si>
  <si>
    <t>DD.POA.2024.050</t>
  </si>
  <si>
    <t>DD.POA.2024.051</t>
  </si>
  <si>
    <t>DD.POA.2024.052</t>
  </si>
  <si>
    <t>DD.POA.2024.053</t>
  </si>
  <si>
    <t>DD.POA.2024.054</t>
  </si>
  <si>
    <t>Gerencia Mantenimiento De Redes Sector Santiago</t>
  </si>
  <si>
    <t>Gerencia de Mantenimiento de  Redes Santiago</t>
  </si>
  <si>
    <t>Jonathan Hernández</t>
  </si>
  <si>
    <t>DD.POA.2024.055</t>
  </si>
  <si>
    <t>Levantamiento de la cantidad de Transformadores Averiados</t>
  </si>
  <si>
    <t>DD.POA.2024.056</t>
  </si>
  <si>
    <t xml:space="preserve">Consiste en reparar o sustituir luminarias averiadas </t>
  </si>
  <si>
    <t>DD.POA.2024.057</t>
  </si>
  <si>
    <t>DD.POA.2024.058</t>
  </si>
  <si>
    <t>DD.POA.2024.059</t>
  </si>
  <si>
    <t>DD.POA.2024.060</t>
  </si>
  <si>
    <t>DD.POA.2024.061</t>
  </si>
  <si>
    <t>DD.POA.2024.062</t>
  </si>
  <si>
    <t>DD.POA.2024.063</t>
  </si>
  <si>
    <t>DD.POA.2024.064</t>
  </si>
  <si>
    <t>Instalar  KM redes MT y BT</t>
  </si>
  <si>
    <t>DD.POA.2024.065</t>
  </si>
  <si>
    <t>DD.POA.2024.066</t>
  </si>
  <si>
    <t xml:space="preserve">Realizar podas programadas </t>
  </si>
  <si>
    <t>Ejecución de podas planificadas en los circuitos mas vulnerables de la red del sector</t>
  </si>
  <si>
    <t>DD.POA.2024.067</t>
  </si>
  <si>
    <t>Pagos realizados en el tiempo establecido SADI</t>
  </si>
  <si>
    <t>DD.POA.2024.068</t>
  </si>
  <si>
    <t xml:space="preserve">Captura de Pantalla de informe Power Bi </t>
  </si>
  <si>
    <t>Gerencia Mantenimiento De Redes Sector Mao</t>
  </si>
  <si>
    <t>Gerencia de Mantenimiento de Redes Valverde Mao</t>
  </si>
  <si>
    <t xml:space="preserve">Miguel Jiménez </t>
  </si>
  <si>
    <t>DD.POA.2024.069</t>
  </si>
  <si>
    <t>DD.POA.2024.070</t>
  </si>
  <si>
    <t>DD.POA.2024.071</t>
  </si>
  <si>
    <t>DD.POA.2024.072</t>
  </si>
  <si>
    <t>Cumplimiento con el pago mensual del gasto de las actividades: Brigadas de Operación Local, Poda, TCT, Alumbrado y Reten</t>
  </si>
  <si>
    <t>Seguimiento de pagos</t>
  </si>
  <si>
    <t>DD.POA.2024.073</t>
  </si>
  <si>
    <t>DD.POA.2024.074</t>
  </si>
  <si>
    <t>DD.POA.2024.075</t>
  </si>
  <si>
    <t>DD.POA.2024.076</t>
  </si>
  <si>
    <t>DD.POA.2024.077</t>
  </si>
  <si>
    <t>DD.POA.2024.078</t>
  </si>
  <si>
    <t>DD.POA.2024.079</t>
  </si>
  <si>
    <t>DD.POA.2024.080</t>
  </si>
  <si>
    <t>DD.POA.2024.081</t>
  </si>
  <si>
    <t>Realizar podas programadas en los circuitos mas vulnerables de la red del sector</t>
  </si>
  <si>
    <t>DD.POA.2024.082</t>
  </si>
  <si>
    <t>DD.POA.2024.083</t>
  </si>
  <si>
    <t xml:space="preserve">Satisfacer la demanda de energía de nuestro cliente en un 98%.           </t>
  </si>
  <si>
    <t>Cumplir con un abastecimiento de energía mensual mayor o igual de 98.5% de  la demanda por causa atribuible a Edenorte.</t>
  </si>
  <si>
    <t>% Abastecimiento (por causas atribuibles a distribución)</t>
  </si>
  <si>
    <t>Envio de formulario con el %  de Abastecimiento sin causas externa el dia 17 de cada mes.</t>
  </si>
  <si>
    <t>Gerencia De Energia</t>
  </si>
  <si>
    <t>Gerencia Energía</t>
  </si>
  <si>
    <t>Roberto Duran</t>
  </si>
  <si>
    <t>DD.POA.2024.084</t>
  </si>
  <si>
    <t>Cumplir lo dispuesto en la Resolución SIE-041-2013</t>
  </si>
  <si>
    <t>Correcta estimación de carga horaria, seguimiento al cumplimiento del pronóstico de demanda horaria.</t>
  </si>
  <si>
    <t>Horas desviación horaria Pronóstico de demanda Vs demanda real +/- 10%</t>
  </si>
  <si>
    <t>Informe Mensual de desviaciones, enviado el dia 15 de cada mes.</t>
  </si>
  <si>
    <t>DD.POA.2024.085</t>
  </si>
  <si>
    <t>Envío oportuno del Ranking de circuitos mensual y Balances de energía.</t>
  </si>
  <si>
    <t>Entrega de los Balances de Energía en los primeros 17 días del mes.</t>
  </si>
  <si>
    <t>Revisión Mensual</t>
  </si>
  <si>
    <t>Envío correo con Archivo Ranking Circuitos, enviado el dia17 de cada mes.</t>
  </si>
  <si>
    <t>DD.POA.2024.086</t>
  </si>
  <si>
    <t xml:space="preserve">Enviar oportunamente el programa PES de circuitos semanal. </t>
  </si>
  <si>
    <t>Entrega del programa PES los martes de cada semana, cumpliendo con los parámetros técnicos y sociales según los alineamiento de la Dirección de distribución.</t>
  </si>
  <si>
    <t>Cantidad de Informes remitidos</t>
  </si>
  <si>
    <t>Envío correo con informe programa PES. Enviado semanalmente.</t>
  </si>
  <si>
    <t>DD.POA.2024.087</t>
  </si>
  <si>
    <t>Realizar Diseño de KM redes MT y BT</t>
  </si>
  <si>
    <t>Realización Diseño de KM redes MT y BT</t>
  </si>
  <si>
    <t>Proyectos Diseñados</t>
  </si>
  <si>
    <t>Gerencia De Obras</t>
  </si>
  <si>
    <t>GERENCIA DE OBRAS</t>
  </si>
  <si>
    <t>Fran Victorio</t>
  </si>
  <si>
    <t>DD.POA.2024.088</t>
  </si>
  <si>
    <t>SIBILA, PUEBLO DE MAO</t>
  </si>
  <si>
    <t>Ejecutar Proyecto en Sibila, pueblo de Mao con Fondo Propio</t>
  </si>
  <si>
    <t xml:space="preserve">Ejecución de Proyectos Rehabilitación de redes e iluminación MT y BT </t>
  </si>
  <si>
    <t>aumento de las pérdidas por hurto de energía.</t>
  </si>
  <si>
    <t>Procentaje de Ejecución</t>
  </si>
  <si>
    <t xml:space="preserve">Gerencia de Compras </t>
  </si>
  <si>
    <t>DD.POA.2024.089</t>
  </si>
  <si>
    <t>ASERRADERO, PUEBLO DE MAO</t>
  </si>
  <si>
    <t>Ejecutar rehabilitación de redes en el Aserradero, pueblo de Mao.</t>
  </si>
  <si>
    <t>DD.POA.2024.090</t>
  </si>
  <si>
    <t>LOS ACOSTADOS, PUEBLO DE MAO</t>
  </si>
  <si>
    <t>Ejecutar  Proyectos  en Los Acostados Pueblo de Mao.</t>
  </si>
  <si>
    <t>DD.POA.2024.091</t>
  </si>
  <si>
    <t>LOS CAJUILES, PUEBLO DE MAO</t>
  </si>
  <si>
    <t>Ejecutar  Proyectos en Los Cajuiles, Pueblo de Mao</t>
  </si>
  <si>
    <t>DD.POA.2024.092</t>
  </si>
  <si>
    <t>PONTÓN ABAJO</t>
  </si>
  <si>
    <t>Realizar Proyectos de rehabitación en Pontón Abajo</t>
  </si>
  <si>
    <t>DD.POA.2024.093</t>
  </si>
  <si>
    <t>PONTÓN ARRIBA</t>
  </si>
  <si>
    <t>Realizar Proyectos de rehabitación en Pontón Arriba</t>
  </si>
  <si>
    <t>DD.POA.2024.094</t>
  </si>
  <si>
    <t>LA PLACETA</t>
  </si>
  <si>
    <t>Hacer  Proyectos de La Placeta</t>
  </si>
  <si>
    <t>DD.POA.2024.095</t>
  </si>
  <si>
    <t>ALGARROBAL</t>
  </si>
  <si>
    <t>Realizar Proyectos de rehabitación de redes en Algarrobal</t>
  </si>
  <si>
    <t>DD.POA.2024.096</t>
  </si>
  <si>
    <t>CRUCE DE MAGUACA</t>
  </si>
  <si>
    <t>Realizar Proyectos de redes de Cruce de Maguaca</t>
  </si>
  <si>
    <t>DD.POA.2024.097</t>
  </si>
  <si>
    <t>ARROYO HATO VIEJO</t>
  </si>
  <si>
    <t>Ejecutar Proyectos de redes e Iluminación en Arroyo de Hato Viejo</t>
  </si>
  <si>
    <t>DD.POA.2024.098</t>
  </si>
  <si>
    <t>LAS CHARCAS ABAJO</t>
  </si>
  <si>
    <t>Realizar proyectos en Las Charcas Abajo</t>
  </si>
  <si>
    <t>DD.POA.2024.099</t>
  </si>
  <si>
    <t>LAS CHARCAS ARRIBA</t>
  </si>
  <si>
    <t>Realizar proyectos en Las Charcas Arriba</t>
  </si>
  <si>
    <t>DD.POA.2024.100</t>
  </si>
  <si>
    <t>EL CABIRMAL</t>
  </si>
  <si>
    <t>Ejecutar Proyectos en El Cabirnal</t>
  </si>
  <si>
    <t>DD.POA.2024.101</t>
  </si>
  <si>
    <t>LA LOMOTA</t>
  </si>
  <si>
    <t xml:space="preserve">Realizar ptoyectos de rehabitación de redes  en La Lomota </t>
  </si>
  <si>
    <t>DD.POA.2024.102</t>
  </si>
  <si>
    <t>LA SIERRA</t>
  </si>
  <si>
    <t>Realizar proyectos de redes en La Sierra.</t>
  </si>
  <si>
    <t>DD.POA.2024.103</t>
  </si>
  <si>
    <t>LOS PLACERES</t>
  </si>
  <si>
    <t>Ejecutar Proyecto en Los Placeres</t>
  </si>
  <si>
    <t>DD.POA.2024.104</t>
  </si>
  <si>
    <t>CENTRO PUEBLO</t>
  </si>
  <si>
    <t>Realizar proyectos de rehabilitación en  Centro Pueblo</t>
  </si>
  <si>
    <t>DD.POA.2024.105</t>
  </si>
  <si>
    <t>LA PIRAGUA</t>
  </si>
  <si>
    <t>Ejecutar Proyecto en La Piragua</t>
  </si>
  <si>
    <t>DD.POA.2024.106</t>
  </si>
  <si>
    <t>BLANCO AL MEDIO</t>
  </si>
  <si>
    <t xml:space="preserve">Realizar Proyectos en Blanco al medio </t>
  </si>
  <si>
    <t>DD.POA.2024.107</t>
  </si>
  <si>
    <t>34.5KV VILLA RIVAS-ARENOSO</t>
  </si>
  <si>
    <t>Ejecutar Proyectos  con Fondo Propio 34.5KV Villa Rivas-Arenoso</t>
  </si>
  <si>
    <t>DD.POA.2024.108</t>
  </si>
  <si>
    <t>LA MONTEADA</t>
  </si>
  <si>
    <t>Ejecutar proyecto en la Moteada con Fondo Propio</t>
  </si>
  <si>
    <t>DD.POA.2024.109</t>
  </si>
  <si>
    <t>MADRE VIEJA</t>
  </si>
  <si>
    <t>Realizar Proyectos de redes en Madre Vieja</t>
  </si>
  <si>
    <t>DD.POA.2024.110</t>
  </si>
  <si>
    <t>OJO DE AGUA</t>
  </si>
  <si>
    <t>Ejecutar de Proyectos de rehabitación de redes en Ojo de Agua Salcedo</t>
  </si>
  <si>
    <t>DD.POA.2024.111</t>
  </si>
  <si>
    <t>EL JOBO</t>
  </si>
  <si>
    <t>Rehabilitar las redes e Iluminación  en el JOBO.</t>
  </si>
  <si>
    <t>DD.POA.2024.112</t>
  </si>
  <si>
    <t>CRUCE DE LA PIEDRA</t>
  </si>
  <si>
    <t>Realizar Rehabilitacion de redes en el cruce de la piedra</t>
  </si>
  <si>
    <t>DD.POA.2024.113</t>
  </si>
  <si>
    <t>CARRIZAL</t>
  </si>
  <si>
    <t>Ejecutar proyecto en el Carrizal</t>
  </si>
  <si>
    <t>DD.POA.2024.114</t>
  </si>
  <si>
    <t>PANANAO SAJO101</t>
  </si>
  <si>
    <t>Realizar rehabilitacion de redes en Pananao circuito SAJO101</t>
  </si>
  <si>
    <t>DD.POA.2024.115</t>
  </si>
  <si>
    <t>EL MAMEY</t>
  </si>
  <si>
    <t>Ejecutar proyecto de Rehabilitación de redes en El Mamey.</t>
  </si>
  <si>
    <t>DD.POA.2024.116</t>
  </si>
  <si>
    <t>LA JINA</t>
  </si>
  <si>
    <t>Realizar  de Proyectos en la Jina con Fondo Propio</t>
  </si>
  <si>
    <t>DD.POA.2024.117</t>
  </si>
  <si>
    <t>PALO INDIO, LA CEIBA, EL TORO, LA GUA, CRUCE DE GUZMAN</t>
  </si>
  <si>
    <t>Ejecutar  Proyectos en Palo Indio, La Ceiba, El Toro, La Gua Cruce de Guzmán</t>
  </si>
  <si>
    <t>DD.POA.2024.118</t>
  </si>
  <si>
    <t>JAGUA CLARA</t>
  </si>
  <si>
    <t>Realizar Proyectos en Jagua Clara</t>
  </si>
  <si>
    <t>DD.POA.2024.119</t>
  </si>
  <si>
    <t>BAJABONITICO, ALTAMIRA</t>
  </si>
  <si>
    <t>Ejecutar Proyectos  con Fondo Propio en Bajabonitico, Altamira.</t>
  </si>
  <si>
    <t>DD.POA.2024.120</t>
  </si>
  <si>
    <t>Realizar Estudios Apoyos de Circuitos</t>
  </si>
  <si>
    <t>Realización propuestas de apoyos entre circuitos </t>
  </si>
  <si>
    <t>Cantidad de estudios</t>
  </si>
  <si>
    <t xml:space="preserve">Estudios realizados </t>
  </si>
  <si>
    <t>Gerencia Tecnica De Distribucion</t>
  </si>
  <si>
    <t>Planificación y estudio</t>
  </si>
  <si>
    <t>Luciano Gómez</t>
  </si>
  <si>
    <t>GERENCIA TECNICA DE DISTRIBUCION</t>
  </si>
  <si>
    <t>DD.POA.2024.121</t>
  </si>
  <si>
    <t>Realizar estudios de pérdidas técnicas de las redes de media tensión</t>
  </si>
  <si>
    <t xml:space="preserve">Presentar a la empresa los valores actuales de las pérdidas técnicas en media tensión </t>
  </si>
  <si>
    <t>DD.POA.2024.122</t>
  </si>
  <si>
    <t>Realizar Estudio Arquitectura de red</t>
  </si>
  <si>
    <t>Realizar propuesta para la explotación de la red de manera eficiente y que garantice la continuidad del servicio a nuestros clientes.</t>
  </si>
  <si>
    <t>DD.POA.2024.123</t>
  </si>
  <si>
    <t>Realizar Estudio de Conectividad</t>
  </si>
  <si>
    <t>Realizar propuestas de seccionamiento en circuitos, que cumplan con la coordinación de protección, a fin de que al presentarse una avería se afecte la menor cantidad de clientes.</t>
  </si>
  <si>
    <t xml:space="preserve">Tiempo de respuesta promedio </t>
  </si>
  <si>
    <t>DD.POA.2024.124</t>
  </si>
  <si>
    <t>Realizar Estudios de Interconexión</t>
  </si>
  <si>
    <t>Proponer las acciones necesarias para la correcta interconexión de nuevos clientes a las redes de nuestros circuitos que sobrepasan los 225 kva</t>
  </si>
  <si>
    <t xml:space="preserve">Tiempo respuesta promedio </t>
  </si>
  <si>
    <t>Sistema SGP</t>
  </si>
  <si>
    <t>DD.POA.2024.125</t>
  </si>
  <si>
    <t>Realizar Estudios de Generación distribuida a proyectos de energías alternativas.</t>
  </si>
  <si>
    <t>Evaluar el impacto que provoca en las redes de distribución la incorporación de nuevas instalación de generación con energía alternativa.</t>
  </si>
  <si>
    <t>Sistema solicitudes SAD</t>
  </si>
  <si>
    <t>DD.POA.2024.126</t>
  </si>
  <si>
    <t>Realizar Estudios de Explotación de Zonas Rehabilitadas</t>
  </si>
  <si>
    <t>Proponer las acciones para la puesta en explotación de redes y sectores rehabilitados</t>
  </si>
  <si>
    <t>DD.POA.2024.127</t>
  </si>
  <si>
    <t xml:space="preserve">Realizar Actualizaciones Interconexiones BDI Distribución </t>
  </si>
  <si>
    <t>Solicitudes del personal de Interconexiones de los cambios realizados en el red</t>
  </si>
  <si>
    <t>BDI</t>
  </si>
  <si>
    <t>DD.POA.2024.128</t>
  </si>
  <si>
    <t>Actualizar los  proyectos de adecuacion y regulación de clientes</t>
  </si>
  <si>
    <t>Solicitudes del personal de obras y proyectos financiados con cambios realizados en el red</t>
  </si>
  <si>
    <t>DD.POA.2024.129</t>
  </si>
  <si>
    <t>Realizar Actualizaciones intervenciones en la red por la Gerencia de Mantenimientos</t>
  </si>
  <si>
    <t>Solicitudes de mantenimiento de redes y otras áreas</t>
  </si>
  <si>
    <t>DD.POA.2024.130</t>
  </si>
  <si>
    <t>Ejecutar Actualizaciones intervenciones en la red por la Gerencia de Mantenimientos en transformadores de distribución</t>
  </si>
  <si>
    <t xml:space="preserve">Solicitudes de actuaciones en transformadores de distribución </t>
  </si>
  <si>
    <t>DD.POA.2024.131</t>
  </si>
  <si>
    <t>Actualizaciones intervenciones en la red por las Gerencias de Mantenimientos</t>
  </si>
  <si>
    <t xml:space="preserve">Solicitudes de Cts. pérdidas ejecutados </t>
  </si>
  <si>
    <t>DD.POA.2024.132</t>
  </si>
  <si>
    <t>Realizar Actualizaciones de BDI Distribución a intervenciones en la red por Obras de Desarrollo</t>
  </si>
  <si>
    <t>Solicitudes de actualizaciones de proyectos de desarrollos, realizados por el personal de Obras, Obras Financiadas y Gerencias de Mantenimiento</t>
  </si>
  <si>
    <t>DD.POA.2024.133</t>
  </si>
  <si>
    <t>Realizar Actualizaciones de BDI Distribución a Solicitudes de otras áreas.</t>
  </si>
  <si>
    <t>Solicitudes del personal que realiza revisiones en el terreno</t>
  </si>
  <si>
    <t>DD.POA.2024.134</t>
  </si>
  <si>
    <t>Dar respuesta a las solicitudes de requerimientos  en los sistemas de distribución</t>
  </si>
  <si>
    <t>Atender las solicitudes de cambio de clave, errores sistema, cambios de configuración, etc.</t>
  </si>
  <si>
    <t>Tiempo de respuesta promedio</t>
  </si>
  <si>
    <t>SGD</t>
  </si>
  <si>
    <t>DD.POA.2024.135</t>
  </si>
  <si>
    <t>Devoluciones promedio de proyectos de interconexión</t>
  </si>
  <si>
    <t>Reducir cantidad de devoluciones promedio de proyectos de interconexión aprobados</t>
  </si>
  <si>
    <t>Promedio de devoluciones</t>
  </si>
  <si>
    <t>Gerencia De Ingenieria</t>
  </si>
  <si>
    <t>Diseño Obras de Interconexión</t>
  </si>
  <si>
    <t>Félix Sánchez</t>
  </si>
  <si>
    <t>DD.POA.2024.136</t>
  </si>
  <si>
    <t>Días de respuesta de estados de peticiones de clientes</t>
  </si>
  <si>
    <t>Reducir promedio de días de respuesta a estados del proceso de peticiones de clientes</t>
  </si>
  <si>
    <t>Promedio de días de respuesta</t>
  </si>
  <si>
    <t>DD.POA.2024.137</t>
  </si>
  <si>
    <t>Reducir los tiempos de respuesta entre estados de peticiones de clientes</t>
  </si>
  <si>
    <t>Mantener promedio de días de repuesta a estados de los proyectos de Interconexiones de Petición de clientes.</t>
  </si>
  <si>
    <t>Obras de Interconexión</t>
  </si>
  <si>
    <t>DD.POA.2024.138</t>
  </si>
  <si>
    <t>Agilizar el proceso de interconexiones después de efectuado el pago</t>
  </si>
  <si>
    <t>Mantener  promedio de días de respuesta desde pagado hasta interconectado</t>
  </si>
  <si>
    <t>DD.POA.2024.139</t>
  </si>
  <si>
    <t xml:space="preserve">Reducir el tiempo de respuesta entre presupuestos </t>
  </si>
  <si>
    <t xml:space="preserve">Mantener promedio de días de respuesta desde presupuesto solicitado hasta presupuesto aprobado </t>
  </si>
  <si>
    <t>DD.POA.2024.140</t>
  </si>
  <si>
    <t>Entrada de transformadores a la semana</t>
  </si>
  <si>
    <t>Diagnosticar la cantidad de transformadores mínimos para mantener un stock en la fábrica de reparación</t>
  </si>
  <si>
    <t>Cantidad de Transformadores</t>
  </si>
  <si>
    <t>Correo</t>
  </si>
  <si>
    <t>Normativa</t>
  </si>
  <si>
    <t>DD.POA.2024.141</t>
  </si>
  <si>
    <t>Tiempo de respuesta a solicitudes de recepción técnica</t>
  </si>
  <si>
    <t>Dar rápida respuesta a las solicitudes de recepciones de materiales de almacén</t>
  </si>
  <si>
    <t>DD.POA.2024.142</t>
  </si>
  <si>
    <t>Recuperación de materiales.</t>
  </si>
  <si>
    <t>Aumentar la cantidad de tipos de materiales recuperados procedentes de la red que puedan ser reutilizados en adecuaciones</t>
  </si>
  <si>
    <t>Cantidad de tipos de ítem recuperadoras</t>
  </si>
  <si>
    <t>DD.POA.2024.143</t>
  </si>
  <si>
    <t>Visitas a Fabricas.</t>
  </si>
  <si>
    <t xml:space="preserve">Realizar las visitas solicitadas por las diferentes fábricas y homologar equipos y materiales </t>
  </si>
  <si>
    <t>Sistema SADI</t>
  </si>
  <si>
    <t>DD.POA.2024.144</t>
  </si>
  <si>
    <t>Informe de PES</t>
  </si>
  <si>
    <t>GERENCIA DE CONTROL DE GESTION DE DISTRIBUCION</t>
  </si>
  <si>
    <t>DD.POA.2024.145</t>
  </si>
  <si>
    <t>DD.POA.2024.146</t>
  </si>
  <si>
    <t>DD.POA.2024.147</t>
  </si>
  <si>
    <t>Realizar mantenimiento preventivo a las subestaciones de distribución</t>
  </si>
  <si>
    <t xml:space="preserve">Limpieza de equipos, apriete de conexiones, pruebas de maniobrabilidad, pintura, aplicación de raticida y herbicida. 
Realizar mantenimiento a las subestaciones de distribución </t>
  </si>
  <si>
    <t>Cantidad Mantenimientos Realizados</t>
  </si>
  <si>
    <t>Gerencia De Subestaciones</t>
  </si>
  <si>
    <t>Gerencia de Subestaciones</t>
  </si>
  <si>
    <t>José Villa</t>
  </si>
  <si>
    <t>DD.POA.2024.148</t>
  </si>
  <si>
    <t>Realizar Pruebas a los  transformadores de potencia</t>
  </si>
  <si>
    <t xml:space="preserve">Factor de potencia, aislamiento, porcentaje de humedad, relación de transformación, resistencia de devanados, entre otros. 
Realizar pruebas eléctricas a transformadores de potencia y componentes. </t>
  </si>
  <si>
    <t>Cantidad de Pruebas realizadas</t>
  </si>
  <si>
    <t>DD.POA.2024.149</t>
  </si>
  <si>
    <t xml:space="preserve">Ejecutar mantenimiento banco baterías y protecciones Eléctircas </t>
  </si>
  <si>
    <t xml:space="preserve">Limpieza y reapriete de Sistema de servicios auxiliares, pruebas de disparos a relés de protecciones. 
Realizar los mantenimientos programados a los SSAA de las subestaciones y a las protecciones eléctricas. </t>
  </si>
  <si>
    <t>Mantenimientos Realizados</t>
  </si>
  <si>
    <t>DD.POA.2024.150</t>
  </si>
  <si>
    <t>Realizar pruebas Descargas Banco Baterías</t>
  </si>
  <si>
    <t>Pruebas de descargas a cada banco de baterías en las subestaciones</t>
  </si>
  <si>
    <t>DD.POA.2024.151</t>
  </si>
  <si>
    <t>Realizar Pruebas Impedancia Baterías</t>
  </si>
  <si>
    <t>Pruebas de Impedancia a cada banco de baterías en las subestaciones</t>
  </si>
  <si>
    <t>DD.POA.2024.152</t>
  </si>
  <si>
    <t xml:space="preserve">Ejecutar mantenimiento de Sistema de Automatización Subestaciones </t>
  </si>
  <si>
    <t>Limpieza  y pruebas del sistema de automatización.
Realizar los mantenimientos  programas de los sistemas de automatización  y la confirmación señales digitales a señales de SCADA</t>
  </si>
  <si>
    <t>DD.POA.2024.153</t>
  </si>
  <si>
    <t>Instalar o sustituir protecciones eléctricas</t>
  </si>
  <si>
    <t>Instalar o sustituir protecciones de sobre corriente o diferencial en mal estado u obsoletas</t>
  </si>
  <si>
    <t>Cantidad de Instaciones o susticiones</t>
  </si>
  <si>
    <t>DD.POA.2024.154</t>
  </si>
  <si>
    <t xml:space="preserve">Instalar o Sustituir  los  sistema de Automatización </t>
  </si>
  <si>
    <t>Instalación o sustitución de los  sistema de automatización en mal estado u obsoletas</t>
  </si>
  <si>
    <t xml:space="preserve">Instalaciones Realizadas </t>
  </si>
  <si>
    <t>DD.POA.2024.155</t>
  </si>
  <si>
    <t xml:space="preserve">Instalar  interruptores de MT y AT </t>
  </si>
  <si>
    <t>Instalación de interruptores de Media Tensión en salidas de Subestaciones</t>
  </si>
  <si>
    <t>DD.POA.2024.156</t>
  </si>
  <si>
    <t>Inspección de Descargas Parciales por subestación</t>
  </si>
  <si>
    <t>Pruebas de Descarga Parciales a cada subestación</t>
  </si>
  <si>
    <t>Cantidad de Inspeciones</t>
  </si>
  <si>
    <t>DD.POA.2024.157</t>
  </si>
  <si>
    <t>Inspección de Efecto Corona por subestación</t>
  </si>
  <si>
    <t>Pruebas de Efecto Corona a cada subestación</t>
  </si>
  <si>
    <t>DD.POA.2024.158</t>
  </si>
  <si>
    <t>Inyección Primaria de alta corriente en Interruptores de AT-BT</t>
  </si>
  <si>
    <t>Pruebas de Inyección de Corriente a cada Interruptor de AT y BT</t>
  </si>
  <si>
    <t xml:space="preserve">Cantidad de Pruebas </t>
  </si>
  <si>
    <t>DD.POA.2024.159</t>
  </si>
  <si>
    <t>Medición de Resistencia malla de tierra subestación</t>
  </si>
  <si>
    <t>Esta actividad consiste  en la Medición de Resistencia malla de tierra a cada subestación</t>
  </si>
  <si>
    <t>Cantidad de Mediciones</t>
  </si>
  <si>
    <t>DD.POA.2024.160</t>
  </si>
  <si>
    <t>Medición de Tensiones de paso y contacto subestación</t>
  </si>
  <si>
    <t>Medición de Tensiones de paso y contacto a cada subestación</t>
  </si>
  <si>
    <t>DD.POA.2024.161</t>
  </si>
  <si>
    <t>Ensayo de Resistencia Dinámica Interruptor</t>
  </si>
  <si>
    <t>Medición de Resistencia Dinamica a Interruptores de AT y BT</t>
  </si>
  <si>
    <t>DD.POA.2024.162</t>
  </si>
  <si>
    <t>Realizar Prueba de Vibraciones en Operación Interruptor</t>
  </si>
  <si>
    <t>Medición de Vibraciones a Interruptores de AT y BT</t>
  </si>
  <si>
    <t>DD.POA.2024.163</t>
  </si>
  <si>
    <t>Ensayo de Sincronismo y Tiempo de apertura / cierre de contactos en interruptor</t>
  </si>
  <si>
    <t>Medición de Sincronismo a Interruptores de AT y BT</t>
  </si>
  <si>
    <t>DD.POA.2024.164</t>
  </si>
  <si>
    <t>Desplazamiento de contactos</t>
  </si>
  <si>
    <t>Medición de Desplazamiento de Contactos a Interruptores de AT y BT</t>
  </si>
  <si>
    <t>DD.POA.2024.165</t>
  </si>
  <si>
    <t>Filtrados de aceite con sistema Termovacío</t>
  </si>
  <si>
    <t>Filtrado de aceite en caliente a los transformadores de potencia dieléctrico</t>
  </si>
  <si>
    <t>DD.POA.2024.166</t>
  </si>
  <si>
    <t>Filtrados de aceite con Regeneración Químico</t>
  </si>
  <si>
    <t>Regeneración de aceite dieléctrico con procesos quimicos. Pasivadores e Ihnibidores</t>
  </si>
  <si>
    <t>DD.POA.2024.167</t>
  </si>
  <si>
    <t>Servicio Tierra fuller</t>
  </si>
  <si>
    <t>Tratamiento de tierra Fuller al aceite dieléctrico</t>
  </si>
  <si>
    <t>DD.POA.2024.168</t>
  </si>
  <si>
    <t>Realizar Prueba de Humedad Residual de SF6 (Interruptores) Unidad</t>
  </si>
  <si>
    <t>Medición de Humedad Residual de SF6 a interruptores de AT y BT</t>
  </si>
  <si>
    <t>DD.POA.2024.169</t>
  </si>
  <si>
    <t>Hacer prueba de Calidad Porcentual de SF6 (Interruptores) Unidad</t>
  </si>
  <si>
    <t>Medición de Calidad Porcentual de SF6 a interruptores de AT y BT</t>
  </si>
  <si>
    <t>DD.POA.2024.170</t>
  </si>
  <si>
    <t>Ensayos VLF en cables Aislados (URDs) Ternas</t>
  </si>
  <si>
    <t>Medición de VLF a cables Aislado en AT y BT</t>
  </si>
  <si>
    <t>DD.POA.2024.171</t>
  </si>
  <si>
    <t>Ensayos de HiPot AC en celdas de media Tensión</t>
  </si>
  <si>
    <t>Medición de HIPOT AC a cables Aislado en AT y BT</t>
  </si>
  <si>
    <t>DD.POA.2024.172</t>
  </si>
  <si>
    <t>Servicio de Ubicación de fallas en cables soterrados</t>
  </si>
  <si>
    <t>Ubicación de fallas en cable soterrados en AT y BT</t>
  </si>
  <si>
    <t>DD.POA.2024.173</t>
  </si>
  <si>
    <t>Ralizar Extracción de muestra de aceite</t>
  </si>
  <si>
    <t>Extracción de muestra de aceite</t>
  </si>
  <si>
    <t>DD.POA.2024.174</t>
  </si>
  <si>
    <t>Realizar Análisis Dieléctrico y Fisicoquímico en aceite de Transformador de Potencia</t>
  </si>
  <si>
    <t>Realización de Análisis Dieléctrico y Fisicoquímico en aceite de Transformador de Potencia (esto para  diagnosticar la condición del papel aislante del transformador)</t>
  </si>
  <si>
    <t>DD.POA.2024.175</t>
  </si>
  <si>
    <t>Realizar Cromatografía de Gases Disueltos en aceite de Transformadores de Potencia</t>
  </si>
  <si>
    <t>La cromatografía de gases permite el análisis del aceite dieléctrico del transformador de potencia</t>
  </si>
  <si>
    <t>DD.POA.2024.176</t>
  </si>
  <si>
    <t>Efectuar Análisis de contenido de Furanos en aceite de Transformador de Potencia</t>
  </si>
  <si>
    <t>Permite determinar el grado de polimerización del papel aislante (su deterioro) por compromiso térmico del mismo y proporciona una idea de la vida útil remanente del transformador.</t>
  </si>
  <si>
    <t>DD.POA.2024.177</t>
  </si>
  <si>
    <t>Realizar Análisis de contenido de Inhibidor en aceite de Transformador de Potencia</t>
  </si>
  <si>
    <t>Nos permite determinar el contenido de inhibidores artificiales (sustancias que protegen el aceite aislante del proceso de oxidación natural)</t>
  </si>
  <si>
    <t>DD.POA.2024.178</t>
  </si>
  <si>
    <t>Realizar Análisis de Azufre Corrosivo en aceite de Transformador de Potencia</t>
  </si>
  <si>
    <t>El objetivo del análisis de gases disueltos permite determinar qué tan concentrados están algunos gases en el aceite del transformador, por ejemplo: etano, hidrógeno, metano, oxígeno, nitrógeno, etileno, monóxido de carbono, acetileno.</t>
  </si>
  <si>
    <t>DD.POA.2024.179</t>
  </si>
  <si>
    <t>Hacer Análisis cualitativo de contenido de PCBs en aceite de Transformador de Potencia</t>
  </si>
  <si>
    <t>Análisis cualitativo de contenido de PCBs en aceite de Transformador de Potencia</t>
  </si>
  <si>
    <t>DD.POA.2024.180</t>
  </si>
  <si>
    <t>Análisis cuantitativo de contenido de PCBs en aceite de Transformador de Potencia</t>
  </si>
  <si>
    <t>DD.POA.2024.181</t>
  </si>
  <si>
    <t>Análisis de Punto de Inflamación en aceite de Transformador de Potencia</t>
  </si>
  <si>
    <t>DD.POA.2024.182</t>
  </si>
  <si>
    <t>Análisis de Punto de Anilina en aceite de Transformador de Potencia</t>
  </si>
  <si>
    <t>DD.POA.2024.183</t>
  </si>
  <si>
    <t>Análisis de Factor de Potencia a 25℃ en aceite de Transformador de Potencia</t>
  </si>
  <si>
    <t>DD.POA.2024.184</t>
  </si>
  <si>
    <t>Análisis de Factor de Potencia a 100℃ en aceite de Transformador de Potencia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</si>
</sst>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F800]dddd\,\ mmmm\ dd\,\ yyyy"/>
    <numFmt numFmtId="165" formatCode="_(* #,##0_);_(* \(#,##0\);_(* &quot;-&quot;??_);_(@_)"/>
    <numFmt numFmtId="166" formatCode="#,##0.00000"/>
  </numFmts>
  <fonts count="60">
    <font>
      <sz val="12"/>
      <color theme="1"/>
      <name val="Times New Roman"/>
      <family val="2"/>
    </font>
    <font>
      <sz val="10"/>
      <name val="Arial"/>
      <family val="2"/>
    </font>
    <font>
      <sz val="11"/>
      <color theme="1"/>
      <name val="Calibri"/>
      <family val="2"/>
      <scheme val="minor"/>
    </font>
    <font>
      <sz val="8"/>
      <name val="Times New Roman"/>
      <family val="2"/>
    </font>
    <font>
      <b/>
      <sz val="14"/>
      <color theme="1"/>
      <name val="Times New Roman"/>
      <family val="1"/>
    </font>
    <font>
      <b/>
      <sz val="12"/>
      <color theme="1"/>
      <name val="Times New Roman"/>
      <family val="1"/>
    </font>
    <font>
      <b/>
      <sz val="12"/>
      <color rgb="FFFFFFFF"/>
      <name val="Times New Roman"/>
      <family val="1"/>
      <charset val="1"/>
    </font>
    <font>
      <sz val="11"/>
      <color rgb="FF000000"/>
      <name val="Times New Roman "/>
      <charset val="1"/>
    </font>
    <font>
      <i/>
      <sz val="11"/>
      <color rgb="FF000000"/>
      <name val="Times New Roman "/>
      <charset val="1"/>
    </font>
    <font>
      <b/>
      <sz val="12"/>
      <color rgb="FFFFFFFF"/>
      <name val="Times New Roman"/>
      <family val="1"/>
    </font>
    <font>
      <sz val="8"/>
      <color rgb="FF000000"/>
      <name val="Times New Roman"/>
      <family val="2"/>
    </font>
    <font>
      <sz val="11"/>
      <color rgb="FF000000"/>
      <name val="Calibri"/>
      <family val="2"/>
    </font>
    <font>
      <i/>
      <sz val="8"/>
      <color rgb="FF000000"/>
      <name val="Times New Roman"/>
      <family val="2"/>
    </font>
    <font>
      <sz val="8"/>
      <color rgb="FF000000"/>
      <name val="Times New Roman"/>
      <family val="1"/>
    </font>
    <font>
      <sz val="12"/>
      <color theme="1"/>
      <name val="Times New Roman"/>
      <family val="2"/>
    </font>
    <font>
      <b/>
      <sz val="12"/>
      <color theme="0"/>
      <name val="Times New Roman"/>
      <family val="1"/>
    </font>
    <font>
      <sz val="12"/>
      <color theme="1"/>
      <name val="Times New Roman"/>
      <family val="1"/>
    </font>
    <font>
      <sz val="12"/>
      <color rgb="FF000000"/>
      <name val="Times New Roman"/>
      <family val="1"/>
    </font>
    <font>
      <sz val="12"/>
      <color rgb="FFFF0000"/>
      <name val="Times New Roman"/>
      <family val="1"/>
    </font>
    <font>
      <sz val="14"/>
      <color theme="1"/>
      <name val="Times New Roman"/>
      <family val="1"/>
    </font>
    <font>
      <b/>
      <sz val="16"/>
      <color theme="1"/>
      <name val="Times New Roman"/>
      <family val="1"/>
    </font>
    <font>
      <b/>
      <sz val="24"/>
      <color theme="1"/>
      <name val="Times New Roman"/>
      <family val="1"/>
    </font>
    <font>
      <u/>
      <sz val="12"/>
      <color theme="10"/>
      <name val="Times New Roman"/>
      <family val="2"/>
    </font>
    <font>
      <b/>
      <sz val="12"/>
      <color rgb="FF0070C0"/>
      <name val="Times New Roman"/>
      <family val="1"/>
    </font>
    <font>
      <b/>
      <sz val="20"/>
      <color rgb="FF002060"/>
      <name val="Times New Roman"/>
      <family val="1"/>
    </font>
    <font>
      <b/>
      <sz val="18"/>
      <color theme="10"/>
      <name val="Times New Roman"/>
      <family val="1"/>
    </font>
    <font>
      <b/>
      <sz val="9"/>
      <color indexed="81"/>
      <name val="Tahoma"/>
      <family val="2"/>
    </font>
    <font>
      <sz val="9"/>
      <color indexed="81"/>
      <name val="Tahoma"/>
      <family val="2"/>
    </font>
    <font>
      <sz val="18"/>
      <color theme="3"/>
      <name val="Calibri Light"/>
      <family val="2"/>
      <scheme val="major"/>
    </font>
    <font>
      <b/>
      <sz val="13"/>
      <color theme="3"/>
      <name val="Calibri"/>
      <family val="2"/>
      <scheme val="minor"/>
    </font>
    <font>
      <sz val="12"/>
      <color theme="1"/>
      <name val="Calibri"/>
      <family val="1"/>
      <scheme val="minor"/>
    </font>
    <font>
      <b/>
      <sz val="12"/>
      <color theme="0"/>
      <name val="Calibri Light"/>
      <family val="2"/>
      <scheme val="major"/>
    </font>
    <font>
      <b/>
      <sz val="12"/>
      <color theme="0"/>
      <name val="Calibri"/>
      <family val="1"/>
      <scheme val="minor"/>
    </font>
    <font>
      <b/>
      <sz val="18"/>
      <color rgb="FF002060"/>
      <name val="Calibri Light"/>
      <family val="2"/>
      <scheme val="major"/>
    </font>
    <font>
      <sz val="12"/>
      <name val="Times New Roman"/>
      <family val="2"/>
    </font>
    <font>
      <sz val="12"/>
      <name val="Times New Roman"/>
      <family val="1"/>
    </font>
    <font>
      <b/>
      <i/>
      <sz val="12"/>
      <name val="Times New Roman"/>
      <family val="2"/>
    </font>
    <font>
      <sz val="16"/>
      <color rgb="FF002060"/>
      <name val="Times New Roman"/>
      <family val="1"/>
    </font>
    <font>
      <b/>
      <sz val="18"/>
      <color rgb="FF002060"/>
      <name val="Times New Roman"/>
      <family val="1"/>
    </font>
    <font>
      <sz val="11"/>
      <color rgb="FF000000"/>
      <name val="Times New Roman"/>
      <family val="1"/>
    </font>
    <font>
      <sz val="18"/>
      <color rgb="FF002060"/>
      <name val="Times New Roman"/>
      <family val="1"/>
    </font>
    <font>
      <sz val="12"/>
      <color rgb="FF002060"/>
      <name val="Times New Roman"/>
      <family val="1"/>
    </font>
    <font>
      <b/>
      <sz val="12"/>
      <color rgb="FF002060"/>
      <name val="Times New Roman"/>
      <family val="1"/>
    </font>
    <font>
      <b/>
      <sz val="18"/>
      <color theme="8" tint="-0.249977111117893"/>
      <name val="Times New Roman"/>
      <family val="1"/>
    </font>
    <font>
      <sz val="12"/>
      <color theme="8" tint="-0.249977111117893"/>
      <name val="Times New Roman"/>
      <family val="1"/>
    </font>
    <font>
      <b/>
      <sz val="12"/>
      <color theme="8" tint="-0.249977111117893"/>
      <name val="Times New Roman"/>
      <family val="1"/>
    </font>
    <font>
      <b/>
      <sz val="14"/>
      <color rgb="FF002060"/>
      <name val="Times New Roman"/>
      <family val="1"/>
    </font>
    <font>
      <sz val="20"/>
      <color theme="1"/>
      <name val="Times New Roman"/>
      <family val="2"/>
    </font>
    <font>
      <sz val="20"/>
      <color theme="3"/>
      <name val="Calibri Light"/>
      <family val="2"/>
      <scheme val="major"/>
    </font>
    <font>
      <b/>
      <sz val="20"/>
      <color theme="3"/>
      <name val="Calibri"/>
      <family val="2"/>
      <scheme val="minor"/>
    </font>
    <font>
      <sz val="20"/>
      <color rgb="FF002060"/>
      <name val="Times New Roman"/>
      <family val="1"/>
    </font>
    <font>
      <b/>
      <sz val="16"/>
      <color rgb="FF002060"/>
      <name val="Times New Roman"/>
      <family val="1"/>
    </font>
    <font>
      <sz val="16"/>
      <color theme="1"/>
      <name val="Times New Roman"/>
      <family val="1"/>
    </font>
    <font>
      <sz val="16"/>
      <color rgb="FF002060"/>
      <name val="Calibri Light"/>
      <family val="2"/>
      <scheme val="major"/>
    </font>
    <font>
      <b/>
      <sz val="14"/>
      <color rgb="FF002060"/>
      <name val="Calibri Light"/>
      <family val="2"/>
      <scheme val="major"/>
    </font>
    <font>
      <sz val="12"/>
      <color theme="1"/>
      <name val="Calibri"/>
      <family val="2"/>
      <scheme val="minor"/>
    </font>
    <font>
      <sz val="12"/>
      <color rgb="FF000000"/>
      <name val="Calibri"/>
      <family val="1"/>
      <scheme val="minor"/>
    </font>
    <font>
      <b/>
      <sz val="16"/>
      <color theme="8" tint="-0.249977111117893"/>
      <name val="Times New Roman"/>
      <family val="1"/>
    </font>
    <font>
      <b/>
      <sz val="20"/>
      <color theme="1"/>
      <name val="Times New Roman"/>
      <family val="1"/>
    </font>
    <font>
      <b/>
      <sz val="20"/>
      <color theme="10"/>
      <name val="Times New Roman"/>
      <family val="1"/>
    </font>
  </fonts>
  <fills count="29">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rgb="FFFFFFD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F66F"/>
        <bgColor indexed="64"/>
      </patternFill>
    </fill>
    <fill>
      <patternFill patternType="solid">
        <fgColor rgb="FFFF4F4F"/>
        <bgColor indexed="64"/>
      </patternFill>
    </fill>
    <fill>
      <patternFill patternType="solid">
        <fgColor rgb="FF002060"/>
        <bgColor rgb="FF000080"/>
      </patternFill>
    </fill>
    <fill>
      <patternFill patternType="solid">
        <fgColor rgb="FFFFFFFF"/>
        <bgColor rgb="FFFFFFCC"/>
      </patternFill>
    </fill>
    <fill>
      <patternFill patternType="solid">
        <fgColor rgb="FF002060"/>
        <bgColor rgb="FF000000"/>
      </patternFill>
    </fill>
    <fill>
      <patternFill patternType="solid">
        <fgColor rgb="FFFFFFFF"/>
        <bgColor rgb="FF000000"/>
      </patternFill>
    </fill>
    <fill>
      <patternFill patternType="solid">
        <fgColor theme="0" tint="-0.14999847407452621"/>
        <bgColor theme="0" tint="-0.14999847407452621"/>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39997558519241921"/>
        <bgColor theme="0" tint="-0.14999847407452621"/>
      </patternFill>
    </fill>
    <fill>
      <patternFill patternType="solid">
        <fgColor theme="5" tint="0.59999389629810485"/>
        <bgColor theme="0" tint="-0.14999847407452621"/>
      </patternFill>
    </fill>
    <fill>
      <patternFill patternType="solid">
        <fgColor theme="5" tint="0.59999389629810485"/>
        <bgColor indexed="64"/>
      </patternFill>
    </fill>
    <fill>
      <patternFill patternType="solid">
        <fgColor theme="8" tint="0.39997558519241921"/>
        <bgColor theme="0" tint="-0.14999847407452621"/>
      </patternFill>
    </fill>
    <fill>
      <patternFill patternType="solid">
        <fgColor theme="3" tint="0.39997558519241921"/>
        <bgColor theme="0" tint="-0.14999847407452621"/>
      </patternFill>
    </fill>
    <fill>
      <patternFill patternType="solid">
        <fgColor theme="3" tint="0.39997558519241921"/>
        <bgColor indexed="64"/>
      </patternFill>
    </fill>
    <fill>
      <patternFill patternType="solid">
        <fgColor theme="0"/>
        <bgColor theme="0" tint="-0.14999847407452621"/>
      </patternFill>
    </fill>
    <fill>
      <patternFill patternType="solid">
        <fgColor rgb="FFFFFF00"/>
        <bgColor indexed="64"/>
      </patternFill>
    </fill>
    <fill>
      <patternFill patternType="solid">
        <fgColor rgb="FFFF0000"/>
        <bgColor indexed="64"/>
      </patternFill>
    </fill>
    <fill>
      <patternFill patternType="solid">
        <fgColor rgb="FFD9E1F2"/>
        <bgColor indexed="64"/>
      </patternFill>
    </fill>
    <fill>
      <patternFill patternType="solid">
        <fgColor rgb="FFD9E1F2"/>
        <bgColor rgb="FF000000"/>
      </patternFill>
    </fill>
  </fills>
  <borders count="24">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medium">
        <color theme="8" tint="-0.249977111117893"/>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theme="1"/>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70C0"/>
      </left>
      <right style="thin">
        <color rgb="FF0070C0"/>
      </right>
      <top style="thin">
        <color rgb="FF0070C0"/>
      </top>
      <bottom style="thin">
        <color rgb="FF0070C0"/>
      </bottom>
      <diagonal/>
    </border>
    <border>
      <left style="thin">
        <color rgb="FF2F75B5"/>
      </left>
      <right style="thin">
        <color rgb="FF2F75B5"/>
      </right>
      <top/>
      <bottom style="thin">
        <color rgb="FF2F75B5"/>
      </bottom>
      <diagonal/>
    </border>
    <border>
      <left style="thin">
        <color theme="8" tint="-0.249977111117893"/>
      </left>
      <right style="thin">
        <color theme="8" tint="-0.249977111117893"/>
      </right>
      <top style="thin">
        <color theme="8" tint="-0.249977111117893"/>
      </top>
      <bottom/>
      <diagonal/>
    </border>
    <border>
      <left/>
      <right/>
      <top/>
      <bottom style="thick">
        <color theme="4" tint="0.499984740745262"/>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thin">
        <color theme="8" tint="-0.249977111117893"/>
      </left>
      <right style="thin">
        <color theme="8" tint="-0.249977111117893"/>
      </right>
      <top style="thin">
        <color indexed="64"/>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rgb="FF2F75B5"/>
      </left>
      <right style="thin">
        <color rgb="FF2F75B5"/>
      </right>
      <top style="thin">
        <color rgb="FF2F75B5"/>
      </top>
      <bottom style="thin">
        <color rgb="FF2F75B5"/>
      </bottom>
      <diagonal/>
    </border>
    <border>
      <left style="medium">
        <color theme="0"/>
      </left>
      <right style="medium">
        <color theme="0"/>
      </right>
      <top/>
      <bottom style="medium">
        <color theme="0"/>
      </bottom>
      <diagonal/>
    </border>
  </borders>
  <cellStyleXfs count="22">
    <xf numFmtId="0" fontId="0" fillId="0" borderId="0"/>
    <xf numFmtId="0" fontId="1" fillId="0" borderId="0"/>
    <xf numFmtId="0" fontId="2" fillId="0" borderId="0"/>
    <xf numFmtId="43" fontId="2" fillId="0" borderId="0" applyFont="0" applyFill="0" applyBorder="0" applyAlignment="0" applyProtection="0"/>
    <xf numFmtId="164" fontId="2" fillId="0" borderId="0"/>
    <xf numFmtId="9" fontId="2" fillId="0" borderId="0" applyFont="0" applyFill="0" applyBorder="0" applyAlignment="0" applyProtection="0"/>
    <xf numFmtId="44" fontId="2"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22" fillId="0" borderId="0" applyNumberFormat="0" applyFill="0" applyBorder="0" applyAlignment="0" applyProtection="0"/>
    <xf numFmtId="0" fontId="14" fillId="0" borderId="0"/>
    <xf numFmtId="0" fontId="28" fillId="0" borderId="0" applyNumberFormat="0" applyFill="0" applyBorder="0" applyAlignment="0" applyProtection="0"/>
    <xf numFmtId="0" fontId="29" fillId="0" borderId="17" applyNumberFormat="0" applyFill="0" applyAlignment="0" applyProtection="0"/>
    <xf numFmtId="0" fontId="31" fillId="3" borderId="18">
      <alignment horizontal="centerContinuous"/>
    </xf>
    <xf numFmtId="0" fontId="31" fillId="2" borderId="18">
      <alignment horizontal="centerContinuous" vertical="center" wrapText="1"/>
    </xf>
    <xf numFmtId="0" fontId="55" fillId="0" borderId="0"/>
    <xf numFmtId="0" fontId="53" fillId="0" borderId="0" applyNumberFormat="0" applyFill="0" applyBorder="0" applyAlignment="0" applyProtection="0"/>
    <xf numFmtId="0" fontId="54" fillId="0" borderId="0" applyNumberFormat="0" applyFill="0" applyAlignment="0" applyProtection="0"/>
    <xf numFmtId="43" fontId="55" fillId="0" borderId="0" applyFont="0" applyFill="0" applyBorder="0" applyAlignment="0" applyProtection="0"/>
    <xf numFmtId="9" fontId="55" fillId="0" borderId="0" applyFont="0" applyFill="0" applyBorder="0" applyAlignment="0" applyProtection="0"/>
  </cellStyleXfs>
  <cellXfs count="312">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0" fillId="4" borderId="1" xfId="0" applyFill="1" applyBorder="1"/>
    <xf numFmtId="0" fontId="0" fillId="0" borderId="3" xfId="0" applyBorder="1"/>
    <xf numFmtId="0" fontId="4"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0" fillId="0" borderId="1" xfId="0" applyBorder="1" applyAlignment="1">
      <alignment horizontal="left" vertical="center"/>
    </xf>
    <xf numFmtId="0" fontId="0" fillId="7" borderId="1" xfId="0" applyFill="1" applyBorder="1"/>
    <xf numFmtId="0" fontId="0" fillId="8" borderId="1" xfId="0" applyFill="1" applyBorder="1"/>
    <xf numFmtId="0" fontId="6" fillId="9" borderId="4"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6" fillId="9" borderId="5" xfId="0" applyFont="1" applyFill="1" applyBorder="1" applyAlignment="1">
      <alignment horizontal="center" vertical="center"/>
    </xf>
    <xf numFmtId="0" fontId="7" fillId="0" borderId="0" xfId="0" applyFont="1" applyAlignment="1">
      <alignment horizontal="left" vertical="center" wrapText="1"/>
    </xf>
    <xf numFmtId="0" fontId="7" fillId="10" borderId="0" xfId="0" applyFont="1" applyFill="1" applyAlignment="1">
      <alignment horizontal="left" vertical="center" wrapText="1"/>
    </xf>
    <xf numFmtId="0" fontId="11" fillId="0" borderId="0" xfId="0" applyFont="1"/>
    <xf numFmtId="0" fontId="10" fillId="0" borderId="0" xfId="0" applyFont="1" applyAlignment="1">
      <alignment wrapText="1"/>
    </xf>
    <xf numFmtId="0" fontId="9" fillId="11" borderId="8" xfId="0" applyFont="1" applyFill="1" applyBorder="1"/>
    <xf numFmtId="0" fontId="10" fillId="14" borderId="9" xfId="0" applyFont="1" applyFill="1" applyBorder="1" applyAlignment="1">
      <alignment wrapText="1"/>
    </xf>
    <xf numFmtId="0" fontId="10" fillId="13" borderId="9" xfId="0" applyFont="1" applyFill="1" applyBorder="1" applyAlignment="1">
      <alignment wrapText="1"/>
    </xf>
    <xf numFmtId="0" fontId="10" fillId="14" borderId="0" xfId="0" applyFont="1" applyFill="1" applyAlignment="1">
      <alignment wrapText="1"/>
    </xf>
    <xf numFmtId="0" fontId="10" fillId="13" borderId="0" xfId="0" applyFont="1" applyFill="1" applyAlignment="1">
      <alignment wrapText="1"/>
    </xf>
    <xf numFmtId="0" fontId="10" fillId="12" borderId="0" xfId="0" applyFont="1" applyFill="1" applyAlignment="1">
      <alignment wrapText="1"/>
    </xf>
    <xf numFmtId="0" fontId="10" fillId="13" borderId="0" xfId="0" applyFont="1" applyFill="1"/>
    <xf numFmtId="0" fontId="10" fillId="0" borderId="0" xfId="0" applyFont="1"/>
    <xf numFmtId="0" fontId="10" fillId="16" borderId="0" xfId="0" applyFont="1" applyFill="1" applyAlignment="1">
      <alignment wrapText="1"/>
    </xf>
    <xf numFmtId="0" fontId="10" fillId="17" borderId="0" xfId="0" applyFont="1" applyFill="1" applyAlignment="1">
      <alignment wrapText="1"/>
    </xf>
    <xf numFmtId="0" fontId="10" fillId="18" borderId="0" xfId="0" applyFont="1" applyFill="1" applyAlignment="1">
      <alignment wrapText="1"/>
    </xf>
    <xf numFmtId="0" fontId="9" fillId="11" borderId="6" xfId="0" applyFont="1" applyFill="1" applyBorder="1" applyAlignment="1">
      <alignment horizontal="center"/>
    </xf>
    <xf numFmtId="0" fontId="11" fillId="0" borderId="0" xfId="0" applyFont="1" applyAlignment="1">
      <alignment horizontal="center"/>
    </xf>
    <xf numFmtId="0" fontId="9" fillId="11" borderId="8" xfId="0" applyFont="1" applyFill="1" applyBorder="1" applyAlignment="1">
      <alignment horizontal="center"/>
    </xf>
    <xf numFmtId="0" fontId="10" fillId="19" borderId="0" xfId="0" applyFont="1" applyFill="1" applyAlignment="1">
      <alignment wrapText="1"/>
    </xf>
    <xf numFmtId="0" fontId="10" fillId="20" borderId="0" xfId="0" applyFont="1" applyFill="1" applyAlignment="1">
      <alignment wrapText="1"/>
    </xf>
    <xf numFmtId="0" fontId="10" fillId="21" borderId="0" xfId="0" applyFont="1" applyFill="1" applyAlignment="1">
      <alignment wrapText="1"/>
    </xf>
    <xf numFmtId="0" fontId="10" fillId="5" borderId="0" xfId="0" applyFont="1" applyFill="1" applyAlignment="1">
      <alignment wrapText="1"/>
    </xf>
    <xf numFmtId="0" fontId="0" fillId="0" borderId="0" xfId="0" applyAlignment="1">
      <alignment horizontal="center" vertical="center" wrapText="1"/>
    </xf>
    <xf numFmtId="0" fontId="10" fillId="22" borderId="0" xfId="0" applyFont="1" applyFill="1"/>
    <xf numFmtId="0" fontId="10" fillId="23" borderId="0" xfId="0" applyFont="1" applyFill="1" applyAlignment="1">
      <alignment wrapText="1"/>
    </xf>
    <xf numFmtId="0" fontId="10" fillId="22" borderId="0" xfId="0" applyFont="1" applyFill="1" applyAlignment="1">
      <alignment wrapText="1"/>
    </xf>
    <xf numFmtId="0" fontId="10" fillId="24" borderId="10" xfId="0" applyFont="1" applyFill="1" applyBorder="1" applyAlignment="1">
      <alignment wrapText="1"/>
    </xf>
    <xf numFmtId="0" fontId="10" fillId="15" borderId="10" xfId="0" applyFont="1" applyFill="1" applyBorder="1" applyAlignment="1">
      <alignment wrapText="1"/>
    </xf>
    <xf numFmtId="0" fontId="10" fillId="24" borderId="11" xfId="0" applyFont="1" applyFill="1" applyBorder="1" applyAlignment="1">
      <alignment wrapText="1"/>
    </xf>
    <xf numFmtId="0" fontId="10" fillId="19" borderId="13"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0" xfId="0" applyFont="1" applyAlignment="1">
      <alignment wrapText="1"/>
    </xf>
    <xf numFmtId="0" fontId="16" fillId="0" borderId="0" xfId="0" applyFont="1" applyAlignment="1">
      <alignment horizontal="center" wrapText="1"/>
    </xf>
    <xf numFmtId="0" fontId="20" fillId="0" borderId="0" xfId="0" applyFont="1"/>
    <xf numFmtId="0" fontId="19" fillId="0" borderId="0" xfId="0" applyFont="1"/>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30" fillId="0" borderId="0" xfId="0" applyFont="1"/>
    <xf numFmtId="0" fontId="32" fillId="3" borderId="18" xfId="15" applyFont="1">
      <alignment horizontal="centerContinuous"/>
    </xf>
    <xf numFmtId="0" fontId="32" fillId="2" borderId="18" xfId="16" applyFont="1" applyAlignment="1">
      <alignment horizontal="centerContinuous" vertical="center"/>
    </xf>
    <xf numFmtId="0" fontId="32" fillId="2" borderId="19" xfId="16" applyFont="1" applyBorder="1" applyAlignment="1">
      <alignment horizontal="centerContinuous" vertical="center"/>
    </xf>
    <xf numFmtId="2" fontId="30" fillId="6" borderId="0" xfId="0" applyNumberFormat="1" applyFont="1" applyFill="1" applyProtection="1">
      <protection locked="0"/>
    </xf>
    <xf numFmtId="43" fontId="30" fillId="0" borderId="0" xfId="8" applyFont="1" applyAlignment="1"/>
    <xf numFmtId="0" fontId="28" fillId="0" borderId="0" xfId="13" applyAlignment="1"/>
    <xf numFmtId="0" fontId="33" fillId="0" borderId="17" xfId="14" applyFont="1" applyAlignment="1"/>
    <xf numFmtId="0" fontId="31" fillId="3" borderId="18" xfId="15">
      <alignment horizontal="centerContinuous"/>
    </xf>
    <xf numFmtId="0" fontId="31" fillId="2" borderId="18" xfId="16" applyAlignment="1">
      <alignment horizontal="centerContinuous" vertical="center"/>
    </xf>
    <xf numFmtId="0" fontId="31" fillId="2" borderId="19" xfId="16" applyBorder="1" applyAlignment="1">
      <alignment horizontal="centerContinuous" vertical="center"/>
    </xf>
    <xf numFmtId="0" fontId="0" fillId="0" borderId="0" xfId="0" applyAlignment="1">
      <alignment wrapText="1"/>
    </xf>
    <xf numFmtId="0" fontId="0" fillId="0" borderId="0" xfId="0" applyAlignment="1">
      <alignment horizontal="center"/>
    </xf>
    <xf numFmtId="43" fontId="0" fillId="0" borderId="0" xfId="8" applyFont="1" applyAlignment="1"/>
    <xf numFmtId="43" fontId="0" fillId="16" borderId="0" xfId="8" applyFont="1" applyFill="1" applyAlignment="1"/>
    <xf numFmtId="0" fontId="0" fillId="16" borderId="0" xfId="0" applyFill="1"/>
    <xf numFmtId="0" fontId="0" fillId="6" borderId="0" xfId="0" applyFill="1" applyProtection="1">
      <protection locked="0"/>
    </xf>
    <xf numFmtId="9" fontId="0" fillId="16" borderId="0" xfId="0" applyNumberFormat="1" applyFill="1"/>
    <xf numFmtId="9" fontId="0" fillId="6" borderId="0" xfId="7" applyFont="1" applyFill="1" applyAlignment="1" applyProtection="1">
      <protection locked="0"/>
    </xf>
    <xf numFmtId="10" fontId="0" fillId="6" borderId="0" xfId="0" applyNumberFormat="1" applyFill="1" applyProtection="1">
      <protection locked="0"/>
    </xf>
    <xf numFmtId="10" fontId="0" fillId="16" borderId="0" xfId="7" applyNumberFormat="1" applyFont="1" applyFill="1" applyAlignment="1"/>
    <xf numFmtId="8" fontId="0" fillId="0" borderId="0" xfId="8" applyNumberFormat="1" applyFont="1" applyAlignment="1">
      <alignment vertical="center"/>
    </xf>
    <xf numFmtId="43" fontId="0" fillId="0" borderId="0" xfId="8" applyFont="1" applyBorder="1" applyAlignment="1"/>
    <xf numFmtId="0" fontId="31" fillId="2" borderId="18" xfId="16">
      <alignment horizontal="centerContinuous" vertical="center" wrapText="1"/>
    </xf>
    <xf numFmtId="0" fontId="30" fillId="0" borderId="0" xfId="0" applyFont="1" applyAlignment="1">
      <alignment horizontal="center" vertical="center"/>
    </xf>
    <xf numFmtId="0" fontId="30" fillId="0" borderId="0" xfId="0" applyFont="1" applyAlignment="1">
      <alignment wrapText="1"/>
    </xf>
    <xf numFmtId="0" fontId="32" fillId="2" borderId="18" xfId="16" applyFont="1">
      <alignment horizontal="centerContinuous" vertical="center" wrapText="1"/>
    </xf>
    <xf numFmtId="10" fontId="30" fillId="16" borderId="0" xfId="0" applyNumberFormat="1" applyFont="1" applyFill="1"/>
    <xf numFmtId="10" fontId="30" fillId="6" borderId="0" xfId="0" applyNumberFormat="1" applyFont="1" applyFill="1" applyProtection="1">
      <protection locked="0"/>
    </xf>
    <xf numFmtId="43" fontId="30" fillId="16" borderId="0" xfId="8" applyFont="1" applyFill="1" applyAlignment="1"/>
    <xf numFmtId="43" fontId="30" fillId="0" borderId="14" xfId="8" applyFont="1" applyBorder="1" applyAlignment="1"/>
    <xf numFmtId="0" fontId="0" fillId="0" borderId="0" xfId="0" applyAlignment="1">
      <alignment horizontal="center" vertical="center"/>
    </xf>
    <xf numFmtId="0" fontId="25" fillId="0" borderId="2" xfId="11" applyFont="1" applyBorder="1" applyAlignment="1" applyProtection="1">
      <alignment vertical="center" wrapText="1"/>
    </xf>
    <xf numFmtId="0" fontId="28" fillId="0" borderId="0" xfId="13" applyAlignment="1" applyProtection="1"/>
    <xf numFmtId="0" fontId="0" fillId="0" borderId="0" xfId="0" applyAlignment="1">
      <alignment vertical="center" wrapText="1"/>
    </xf>
    <xf numFmtId="0" fontId="0" fillId="0" borderId="0" xfId="0" applyAlignment="1">
      <alignment vertical="center"/>
    </xf>
    <xf numFmtId="0" fontId="0" fillId="15" borderId="20" xfId="0" applyFill="1" applyBorder="1" applyAlignment="1" applyProtection="1">
      <alignment horizontal="left" vertical="center" wrapText="1"/>
      <protection locked="0"/>
    </xf>
    <xf numFmtId="0" fontId="0" fillId="0" borderId="0" xfId="0" applyAlignment="1">
      <alignment horizontal="left" wrapText="1"/>
    </xf>
    <xf numFmtId="43" fontId="0" fillId="0" borderId="0" xfId="8" applyFont="1" applyAlignment="1" applyProtection="1"/>
    <xf numFmtId="0" fontId="0" fillId="0" borderId="0" xfId="8" applyNumberFormat="1" applyFont="1" applyAlignment="1" applyProtection="1"/>
    <xf numFmtId="9" fontId="0" fillId="16" borderId="0" xfId="7" applyFont="1" applyFill="1" applyAlignment="1" applyProtection="1"/>
    <xf numFmtId="0" fontId="0" fillId="0" borderId="1" xfId="0" applyBorder="1" applyAlignment="1" applyProtection="1">
      <alignment horizontal="left" vertical="center" wrapText="1"/>
      <protection locked="0"/>
    </xf>
    <xf numFmtId="4" fontId="0" fillId="0" borderId="16" xfId="0" applyNumberFormat="1" applyBorder="1" applyAlignment="1" applyProtection="1">
      <alignment horizontal="center" vertical="center"/>
      <protection locked="0"/>
    </xf>
    <xf numFmtId="0" fontId="34" fillId="0" borderId="1" xfId="0" applyFont="1" applyBorder="1" applyAlignment="1" applyProtection="1">
      <alignment vertical="top" wrapText="1"/>
      <protection locked="0"/>
    </xf>
    <xf numFmtId="0" fontId="35" fillId="0" borderId="1" xfId="0" applyFont="1" applyBorder="1" applyAlignment="1" applyProtection="1">
      <alignment vertical="center" wrapText="1"/>
      <protection locked="0"/>
    </xf>
    <xf numFmtId="0" fontId="0" fillId="0" borderId="0" xfId="0" applyAlignment="1">
      <alignment horizontal="left"/>
    </xf>
    <xf numFmtId="0" fontId="0" fillId="16" borderId="0" xfId="7" applyNumberFormat="1" applyFont="1" applyFill="1" applyAlignment="1" applyProtection="1"/>
    <xf numFmtId="0" fontId="0" fillId="16" borderId="0" xfId="7" applyNumberFormat="1" applyFont="1" applyFill="1" applyAlignment="1" applyProtection="1">
      <alignment wrapText="1"/>
    </xf>
    <xf numFmtId="10" fontId="0" fillId="16" borderId="0" xfId="0" applyNumberFormat="1" applyFill="1"/>
    <xf numFmtId="0" fontId="0" fillId="0" borderId="0" xfId="0" applyAlignment="1">
      <alignment horizontal="left" vertical="center" wrapText="1"/>
    </xf>
    <xf numFmtId="44" fontId="0" fillId="0" borderId="0" xfId="8" applyNumberFormat="1" applyFont="1" applyAlignment="1" applyProtection="1">
      <alignment horizontal="right" vertical="center"/>
    </xf>
    <xf numFmtId="0" fontId="0" fillId="16" borderId="0" xfId="7" applyNumberFormat="1" applyFont="1" applyFill="1" applyAlignment="1"/>
    <xf numFmtId="9" fontId="0" fillId="16" borderId="0" xfId="7" applyFont="1" applyFill="1" applyAlignment="1"/>
    <xf numFmtId="0" fontId="0" fillId="0" borderId="0" xfId="8" applyNumberFormat="1" applyFont="1" applyAlignment="1"/>
    <xf numFmtId="2" fontId="0" fillId="16" borderId="0" xfId="7" applyNumberFormat="1" applyFont="1" applyFill="1" applyAlignment="1"/>
    <xf numFmtId="2" fontId="0" fillId="16" borderId="0" xfId="7" applyNumberFormat="1" applyFont="1" applyFill="1" applyAlignment="1" applyProtection="1"/>
    <xf numFmtId="0" fontId="14" fillId="0" borderId="1" xfId="12" applyBorder="1" applyAlignment="1" applyProtection="1">
      <alignment horizontal="left" wrapText="1"/>
      <protection locked="0"/>
    </xf>
    <xf numFmtId="0" fontId="0" fillId="0" borderId="1" xfId="0" applyBorder="1" applyAlignment="1" applyProtection="1">
      <alignment horizontal="left" vertical="center"/>
      <protection locked="0"/>
    </xf>
    <xf numFmtId="0" fontId="25" fillId="0" borderId="2" xfId="11" applyFont="1" applyBorder="1" applyAlignment="1" applyProtection="1">
      <alignment vertical="center" wrapText="1"/>
      <protection locked="0"/>
    </xf>
    <xf numFmtId="0" fontId="31" fillId="2" borderId="18" xfId="16" applyAlignment="1">
      <alignment horizontal="center" vertical="center"/>
    </xf>
    <xf numFmtId="0" fontId="0" fillId="27" borderId="0" xfId="0" applyFill="1" applyProtection="1">
      <protection locked="0"/>
    </xf>
    <xf numFmtId="9" fontId="0" fillId="6" borderId="0" xfId="0" applyNumberFormat="1" applyFill="1" applyProtection="1">
      <protection locked="0"/>
    </xf>
    <xf numFmtId="0" fontId="17" fillId="27" borderId="22" xfId="0" applyFont="1" applyFill="1" applyBorder="1" applyProtection="1">
      <protection locked="0"/>
    </xf>
    <xf numFmtId="0" fontId="17" fillId="27" borderId="15" xfId="0" applyFont="1" applyFill="1" applyBorder="1" applyProtection="1">
      <protection locked="0"/>
    </xf>
    <xf numFmtId="10" fontId="17" fillId="27" borderId="15" xfId="0" applyNumberFormat="1" applyFont="1" applyFill="1" applyBorder="1" applyProtection="1">
      <protection locked="0"/>
    </xf>
    <xf numFmtId="10" fontId="0" fillId="27" borderId="0" xfId="0" applyNumberFormat="1" applyFill="1" applyProtection="1">
      <protection locked="0"/>
    </xf>
    <xf numFmtId="0" fontId="29" fillId="0" borderId="0" xfId="14" applyBorder="1" applyAlignment="1"/>
    <xf numFmtId="0" fontId="31" fillId="2" borderId="23" xfId="16" applyBorder="1" applyAlignment="1">
      <alignment horizontal="centerContinuous"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xf numFmtId="0" fontId="16" fillId="0" borderId="0" xfId="0" applyFont="1" applyAlignment="1">
      <alignment horizontal="center"/>
    </xf>
    <xf numFmtId="43" fontId="16" fillId="0" borderId="0" xfId="8" applyFont="1" applyAlignment="1"/>
    <xf numFmtId="10" fontId="16" fillId="16" borderId="0" xfId="7" applyNumberFormat="1" applyFont="1" applyFill="1" applyAlignment="1"/>
    <xf numFmtId="43" fontId="16" fillId="16" borderId="0" xfId="8" applyFont="1" applyFill="1" applyAlignment="1"/>
    <xf numFmtId="10" fontId="16" fillId="16" borderId="0" xfId="0" applyNumberFormat="1" applyFont="1" applyFill="1"/>
    <xf numFmtId="0" fontId="16" fillId="0" borderId="0" xfId="0" quotePrefix="1" applyFont="1" applyAlignment="1">
      <alignment wrapText="1"/>
    </xf>
    <xf numFmtId="0" fontId="16" fillId="0" borderId="0" xfId="0" applyFont="1" applyAlignment="1">
      <alignment horizontal="left"/>
    </xf>
    <xf numFmtId="0" fontId="37" fillId="0" borderId="0" xfId="13" applyFont="1" applyAlignment="1" applyProtection="1">
      <alignment horizontal="left"/>
    </xf>
    <xf numFmtId="0" fontId="38" fillId="0" borderId="17" xfId="14" applyFont="1" applyAlignment="1" applyProtection="1">
      <alignment horizontal="left"/>
    </xf>
    <xf numFmtId="0" fontId="15" fillId="3" borderId="18" xfId="15" applyFont="1" applyAlignment="1"/>
    <xf numFmtId="0" fontId="15" fillId="3" borderId="18" xfId="15" applyFont="1" applyAlignment="1">
      <alignment horizontal="center"/>
    </xf>
    <xf numFmtId="0" fontId="15" fillId="3" borderId="18" xfId="15" applyFont="1" applyAlignment="1">
      <alignment horizontal="left"/>
    </xf>
    <xf numFmtId="0" fontId="15" fillId="2" borderId="18" xfId="16" applyFont="1" applyAlignment="1">
      <alignment horizontal="left" vertical="center"/>
    </xf>
    <xf numFmtId="0" fontId="15" fillId="2" borderId="18" xfId="16" applyFont="1" applyAlignment="1">
      <alignment horizontal="left" vertical="center" wrapText="1"/>
    </xf>
    <xf numFmtId="0" fontId="15" fillId="2" borderId="19" xfId="16" applyFont="1" applyBorder="1" applyAlignment="1">
      <alignment horizontal="center" vertical="center"/>
    </xf>
    <xf numFmtId="0" fontId="15" fillId="2" borderId="19" xfId="16" applyFont="1" applyBorder="1" applyAlignment="1">
      <alignment horizontal="left" vertical="center"/>
    </xf>
    <xf numFmtId="0" fontId="16" fillId="0" borderId="0" xfId="0" applyFont="1" applyAlignment="1" applyProtection="1">
      <alignment horizontal="left" vertical="center"/>
      <protection locked="0"/>
    </xf>
    <xf numFmtId="0" fontId="16" fillId="0" borderId="0" xfId="0" applyFont="1" applyAlignment="1">
      <alignment horizontal="left" vertical="center"/>
    </xf>
    <xf numFmtId="0" fontId="16" fillId="0" borderId="0" xfId="0" applyFont="1" applyAlignment="1">
      <alignment horizontal="left" wrapText="1"/>
    </xf>
    <xf numFmtId="43" fontId="16" fillId="0" borderId="0" xfId="8" applyFont="1" applyAlignment="1" applyProtection="1">
      <alignment horizontal="left" wrapText="1"/>
    </xf>
    <xf numFmtId="0" fontId="16" fillId="0" borderId="0" xfId="8" applyNumberFormat="1" applyFont="1" applyAlignment="1" applyProtection="1">
      <alignment horizontal="left" wrapText="1"/>
    </xf>
    <xf numFmtId="0" fontId="16" fillId="6" borderId="0" xfId="0" applyFont="1" applyFill="1" applyAlignment="1" applyProtection="1">
      <alignment horizontal="left"/>
      <protection locked="0"/>
    </xf>
    <xf numFmtId="43" fontId="16" fillId="6" borderId="0" xfId="8" applyFont="1" applyFill="1" applyAlignment="1" applyProtection="1">
      <alignment horizontal="left"/>
      <protection locked="0"/>
    </xf>
    <xf numFmtId="10" fontId="16" fillId="16" borderId="0" xfId="7" applyNumberFormat="1" applyFont="1" applyFill="1" applyAlignment="1" applyProtection="1"/>
    <xf numFmtId="9" fontId="16" fillId="6" borderId="0" xfId="7" applyFont="1" applyFill="1" applyAlignment="1" applyProtection="1">
      <alignment horizontal="left"/>
      <protection locked="0"/>
    </xf>
    <xf numFmtId="43" fontId="16" fillId="16" borderId="0" xfId="8" applyFont="1" applyFill="1" applyAlignment="1" applyProtection="1"/>
    <xf numFmtId="43" fontId="16" fillId="16" borderId="0" xfId="8" applyFont="1" applyFill="1" applyAlignment="1" applyProtection="1">
      <alignment vertical="center"/>
    </xf>
    <xf numFmtId="9" fontId="16" fillId="6" borderId="0" xfId="7" applyFont="1" applyFill="1" applyAlignment="1" applyProtection="1">
      <alignment horizontal="left" vertical="center"/>
      <protection locked="0"/>
    </xf>
    <xf numFmtId="165" fontId="16" fillId="6" borderId="0" xfId="8" applyNumberFormat="1" applyFont="1" applyFill="1" applyAlignment="1" applyProtection="1">
      <alignment horizontal="left"/>
      <protection locked="0"/>
    </xf>
    <xf numFmtId="10" fontId="16" fillId="6" borderId="0" xfId="7" applyNumberFormat="1" applyFont="1" applyFill="1" applyAlignment="1" applyProtection="1">
      <alignment horizontal="left"/>
      <protection locked="0"/>
    </xf>
    <xf numFmtId="9" fontId="16" fillId="6" borderId="0" xfId="0" applyNumberFormat="1" applyFont="1" applyFill="1" applyAlignment="1" applyProtection="1">
      <alignment horizontal="left"/>
      <protection locked="0"/>
    </xf>
    <xf numFmtId="0" fontId="16" fillId="0" borderId="0" xfId="8" applyNumberFormat="1" applyFont="1" applyAlignment="1" applyProtection="1">
      <alignment horizontal="left" vertical="center" wrapText="1"/>
    </xf>
    <xf numFmtId="0" fontId="16" fillId="6" borderId="0" xfId="0" applyFont="1" applyFill="1" applyAlignment="1">
      <alignment horizontal="left"/>
    </xf>
    <xf numFmtId="0" fontId="16" fillId="15" borderId="0" xfId="0" applyFont="1" applyFill="1" applyAlignment="1">
      <alignment horizontal="left" vertical="center" wrapText="1"/>
    </xf>
    <xf numFmtId="43" fontId="16" fillId="16" borderId="0" xfId="8" applyFont="1" applyFill="1" applyAlignment="1" applyProtection="1">
      <alignment wrapText="1"/>
    </xf>
    <xf numFmtId="9" fontId="16" fillId="6" borderId="0" xfId="7" applyFont="1" applyFill="1" applyAlignment="1" applyProtection="1">
      <alignment horizontal="left" wrapText="1"/>
      <protection locked="0"/>
    </xf>
    <xf numFmtId="43" fontId="16" fillId="16" borderId="0" xfId="8" applyFont="1" applyFill="1" applyAlignment="1">
      <alignment wrapText="1"/>
    </xf>
    <xf numFmtId="0" fontId="16" fillId="6" borderId="0" xfId="0" applyFont="1" applyFill="1" applyAlignment="1" applyProtection="1">
      <alignment horizontal="left" wrapText="1"/>
      <protection locked="0"/>
    </xf>
    <xf numFmtId="43" fontId="16" fillId="6" borderId="0" xfId="8" applyFont="1" applyFill="1" applyAlignment="1" applyProtection="1">
      <alignment horizontal="left" wrapText="1"/>
      <protection locked="0"/>
    </xf>
    <xf numFmtId="0" fontId="39" fillId="6" borderId="0" xfId="0" applyFont="1" applyFill="1" applyAlignment="1" applyProtection="1">
      <alignment horizontal="left"/>
      <protection locked="0"/>
    </xf>
    <xf numFmtId="0" fontId="17" fillId="0" borderId="22" xfId="0" applyFont="1" applyBorder="1" applyAlignment="1">
      <alignment wrapText="1"/>
    </xf>
    <xf numFmtId="9" fontId="16" fillId="16" borderId="21" xfId="0" applyNumberFormat="1" applyFont="1" applyFill="1" applyBorder="1"/>
    <xf numFmtId="0" fontId="16" fillId="16" borderId="0" xfId="0" applyFont="1" applyFill="1"/>
    <xf numFmtId="9" fontId="16" fillId="16" borderId="0" xfId="0" applyNumberFormat="1" applyFont="1" applyFill="1"/>
    <xf numFmtId="0" fontId="17" fillId="0" borderId="0" xfId="0" applyFont="1" applyAlignment="1">
      <alignment vertical="center" wrapText="1"/>
    </xf>
    <xf numFmtId="0" fontId="15" fillId="3" borderId="18" xfId="15" applyFont="1">
      <alignment horizontal="centerContinuous"/>
    </xf>
    <xf numFmtId="0" fontId="15" fillId="2" borderId="18" xfId="16" applyFont="1" applyAlignment="1">
      <alignment horizontal="centerContinuous" vertical="center"/>
    </xf>
    <xf numFmtId="0" fontId="15" fillId="2" borderId="18" xfId="16" applyFont="1" applyAlignment="1">
      <alignment horizontal="center" vertical="center" wrapText="1"/>
    </xf>
    <xf numFmtId="0" fontId="15" fillId="2" borderId="18" xfId="16" applyFont="1" applyAlignment="1">
      <alignment horizontal="center" vertical="center"/>
    </xf>
    <xf numFmtId="0" fontId="15" fillId="2" borderId="19" xfId="16" applyFont="1" applyBorder="1" applyAlignment="1">
      <alignment horizontal="centerContinuous" vertical="center"/>
    </xf>
    <xf numFmtId="43" fontId="16" fillId="0" borderId="0" xfId="8" applyFont="1" applyAlignment="1" applyProtection="1">
      <alignment wrapText="1"/>
    </xf>
    <xf numFmtId="0" fontId="16" fillId="0" borderId="0" xfId="8" applyNumberFormat="1" applyFont="1" applyAlignment="1" applyProtection="1">
      <alignment wrapText="1"/>
    </xf>
    <xf numFmtId="10" fontId="16" fillId="16" borderId="0" xfId="7" applyNumberFormat="1" applyFont="1" applyFill="1" applyAlignment="1" applyProtection="1">
      <alignment horizontal="center"/>
    </xf>
    <xf numFmtId="9" fontId="16" fillId="6" borderId="0" xfId="7" applyFont="1" applyFill="1" applyAlignment="1" applyProtection="1">
      <protection locked="0"/>
    </xf>
    <xf numFmtId="0" fontId="16" fillId="16" borderId="0" xfId="8" applyNumberFormat="1" applyFont="1" applyFill="1" applyAlignment="1">
      <alignment horizontal="center"/>
    </xf>
    <xf numFmtId="0" fontId="16" fillId="6" borderId="0" xfId="0" applyFont="1" applyFill="1" applyProtection="1">
      <protection locked="0"/>
    </xf>
    <xf numFmtId="10" fontId="16" fillId="16" borderId="0" xfId="7" applyNumberFormat="1" applyFont="1" applyFill="1" applyAlignment="1">
      <alignment horizontal="center"/>
    </xf>
    <xf numFmtId="0" fontId="37" fillId="0" borderId="0" xfId="13" applyFont="1" applyAlignment="1"/>
    <xf numFmtId="0" fontId="38" fillId="0" borderId="17" xfId="14" applyFont="1" applyAlignment="1"/>
    <xf numFmtId="0" fontId="15" fillId="2" borderId="18" xfId="16" applyFont="1">
      <alignment horizontal="centerContinuous" vertical="center" wrapText="1"/>
    </xf>
    <xf numFmtId="0" fontId="15" fillId="2" borderId="19" xfId="16" applyFont="1" applyBorder="1">
      <alignment horizontal="centerContinuous" vertical="center" wrapText="1"/>
    </xf>
    <xf numFmtId="43" fontId="16" fillId="0" borderId="0" xfId="8" applyFont="1" applyAlignment="1">
      <alignment wrapText="1"/>
    </xf>
    <xf numFmtId="10" fontId="16" fillId="16" borderId="0" xfId="7" applyNumberFormat="1" applyFont="1" applyFill="1" applyAlignment="1">
      <alignment wrapText="1"/>
    </xf>
    <xf numFmtId="9" fontId="16" fillId="16" borderId="21" xfId="0" applyNumberFormat="1" applyFont="1" applyFill="1" applyBorder="1" applyAlignment="1">
      <alignment wrapText="1"/>
    </xf>
    <xf numFmtId="0" fontId="16" fillId="16" borderId="0" xfId="0" applyFont="1" applyFill="1" applyAlignment="1">
      <alignment wrapText="1"/>
    </xf>
    <xf numFmtId="9" fontId="16" fillId="16" borderId="0" xfId="0" applyNumberFormat="1" applyFont="1" applyFill="1" applyAlignment="1">
      <alignment wrapText="1"/>
    </xf>
    <xf numFmtId="0" fontId="16" fillId="15" borderId="0" xfId="0" applyFont="1" applyFill="1" applyAlignment="1">
      <alignment wrapText="1"/>
    </xf>
    <xf numFmtId="0" fontId="16" fillId="0" borderId="21" xfId="0" applyFont="1" applyBorder="1" applyAlignment="1">
      <alignment wrapText="1"/>
    </xf>
    <xf numFmtId="0" fontId="16" fillId="16" borderId="0" xfId="7" applyNumberFormat="1" applyFont="1" applyFill="1" applyAlignment="1" applyProtection="1">
      <alignment wrapText="1"/>
    </xf>
    <xf numFmtId="9" fontId="17" fillId="28" borderId="22" xfId="7" applyFont="1" applyFill="1" applyBorder="1" applyAlignment="1" applyProtection="1">
      <protection locked="0"/>
    </xf>
    <xf numFmtId="0" fontId="17" fillId="28" borderId="22" xfId="0" applyFont="1" applyFill="1" applyBorder="1" applyProtection="1">
      <protection locked="0"/>
    </xf>
    <xf numFmtId="0" fontId="17" fillId="0" borderId="0" xfId="0" applyFont="1" applyAlignment="1">
      <alignment wrapText="1"/>
    </xf>
    <xf numFmtId="44" fontId="16" fillId="0" borderId="0" xfId="9" applyFont="1" applyAlignment="1">
      <alignment wrapText="1"/>
    </xf>
    <xf numFmtId="0" fontId="17" fillId="0" borderId="0" xfId="0" applyFont="1" applyAlignment="1">
      <alignment horizontal="center" wrapText="1"/>
    </xf>
    <xf numFmtId="9" fontId="16" fillId="6" borderId="0" xfId="0" applyNumberFormat="1" applyFont="1" applyFill="1" applyProtection="1">
      <protection locked="0"/>
    </xf>
    <xf numFmtId="0" fontId="17" fillId="0" borderId="22" xfId="0" applyFont="1" applyBorder="1"/>
    <xf numFmtId="0" fontId="16" fillId="0" borderId="21" xfId="0" applyFont="1" applyBorder="1"/>
    <xf numFmtId="0" fontId="17" fillId="0" borderId="0" xfId="0" applyFont="1"/>
    <xf numFmtId="10" fontId="16" fillId="6" borderId="0" xfId="0" applyNumberFormat="1" applyFont="1" applyFill="1" applyProtection="1">
      <protection locked="0"/>
    </xf>
    <xf numFmtId="2" fontId="16" fillId="6" borderId="0" xfId="0" applyNumberFormat="1" applyFont="1" applyFill="1" applyProtection="1">
      <protection locked="0"/>
    </xf>
    <xf numFmtId="9" fontId="16" fillId="16" borderId="0" xfId="7" applyFont="1" applyFill="1" applyAlignment="1"/>
    <xf numFmtId="43" fontId="16" fillId="0" borderId="0" xfId="8" applyFont="1" applyFill="1" applyAlignment="1"/>
    <xf numFmtId="2" fontId="16" fillId="16" borderId="0" xfId="0" applyNumberFormat="1" applyFont="1" applyFill="1" applyAlignment="1">
      <alignment horizontal="center"/>
    </xf>
    <xf numFmtId="2" fontId="16" fillId="16" borderId="0" xfId="8" applyNumberFormat="1" applyFont="1" applyFill="1" applyAlignment="1">
      <alignment horizontal="center"/>
    </xf>
    <xf numFmtId="11" fontId="16" fillId="0" borderId="0" xfId="0" applyNumberFormat="1" applyFont="1"/>
    <xf numFmtId="44" fontId="16" fillId="0" borderId="0" xfId="9" applyFont="1" applyAlignment="1"/>
    <xf numFmtId="44" fontId="16" fillId="0" borderId="0" xfId="9" applyFont="1" applyAlignment="1">
      <alignment horizontal="right"/>
    </xf>
    <xf numFmtId="2" fontId="17" fillId="6" borderId="0" xfId="0" applyNumberFormat="1" applyFont="1" applyFill="1" applyProtection="1">
      <protection locked="0"/>
    </xf>
    <xf numFmtId="0" fontId="33" fillId="0" borderId="0" xfId="14" applyFont="1" applyBorder="1" applyAlignment="1"/>
    <xf numFmtId="0" fontId="16" fillId="0" borderId="0" xfId="8" applyNumberFormat="1" applyFont="1" applyAlignment="1"/>
    <xf numFmtId="2" fontId="16" fillId="16" borderId="0" xfId="0" applyNumberFormat="1" applyFont="1" applyFill="1"/>
    <xf numFmtId="0" fontId="16" fillId="0" borderId="0" xfId="0" applyFont="1" applyProtection="1">
      <protection locked="0"/>
    </xf>
    <xf numFmtId="43" fontId="16" fillId="0" borderId="14" xfId="8" applyFont="1" applyBorder="1" applyAlignment="1"/>
    <xf numFmtId="165" fontId="16" fillId="0" borderId="0" xfId="8" applyNumberFormat="1" applyFont="1" applyAlignment="1"/>
    <xf numFmtId="165" fontId="16" fillId="6" borderId="0" xfId="0" applyNumberFormat="1" applyFont="1" applyFill="1" applyProtection="1">
      <protection locked="0"/>
    </xf>
    <xf numFmtId="10" fontId="16" fillId="6" borderId="0" xfId="7" applyNumberFormat="1" applyFont="1" applyFill="1" applyAlignment="1" applyProtection="1">
      <protection locked="0"/>
    </xf>
    <xf numFmtId="0" fontId="40" fillId="0" borderId="0" xfId="13" applyFont="1" applyAlignment="1"/>
    <xf numFmtId="43" fontId="16" fillId="16" borderId="0" xfId="8" applyFont="1" applyFill="1"/>
    <xf numFmtId="10" fontId="16" fillId="16" borderId="0" xfId="7" applyNumberFormat="1" applyFont="1" applyFill="1"/>
    <xf numFmtId="0" fontId="16" fillId="6" borderId="0" xfId="7" applyNumberFormat="1" applyFont="1" applyFill="1" applyAlignment="1" applyProtection="1">
      <protection locked="0"/>
    </xf>
    <xf numFmtId="9" fontId="16" fillId="25" borderId="0" xfId="0" applyNumberFormat="1" applyFont="1" applyFill="1" applyProtection="1">
      <protection locked="0"/>
    </xf>
    <xf numFmtId="165" fontId="16" fillId="6" borderId="0" xfId="8" applyNumberFormat="1" applyFont="1" applyFill="1" applyAlignment="1" applyProtection="1">
      <protection locked="0"/>
    </xf>
    <xf numFmtId="0" fontId="16" fillId="6" borderId="0" xfId="0" applyFont="1" applyFill="1" applyAlignment="1" applyProtection="1">
      <alignment horizontal="center" vertical="center"/>
      <protection locked="0"/>
    </xf>
    <xf numFmtId="10" fontId="16" fillId="6" borderId="0" xfId="0" applyNumberFormat="1" applyFont="1" applyFill="1" applyAlignment="1" applyProtection="1">
      <alignment horizontal="center" vertical="center"/>
      <protection locked="0"/>
    </xf>
    <xf numFmtId="0" fontId="16" fillId="26" borderId="0" xfId="0" applyFont="1" applyFill="1" applyAlignment="1">
      <alignment wrapText="1"/>
    </xf>
    <xf numFmtId="0" fontId="16" fillId="26" borderId="0" xfId="0" applyFont="1" applyFill="1" applyAlignment="1">
      <alignment horizontal="center"/>
    </xf>
    <xf numFmtId="0" fontId="16" fillId="26" borderId="0" xfId="0" applyFont="1" applyFill="1"/>
    <xf numFmtId="2" fontId="16" fillId="0" borderId="0" xfId="0" applyNumberFormat="1" applyFont="1"/>
    <xf numFmtId="0" fontId="41" fillId="0" borderId="0" xfId="13" applyFont="1" applyAlignment="1"/>
    <xf numFmtId="0" fontId="42" fillId="0" borderId="17" xfId="14" applyFont="1" applyAlignment="1"/>
    <xf numFmtId="2" fontId="16" fillId="6" borderId="0" xfId="8" applyNumberFormat="1" applyFont="1" applyFill="1" applyAlignment="1" applyProtection="1">
      <protection locked="0"/>
    </xf>
    <xf numFmtId="0" fontId="43" fillId="0" borderId="2" xfId="11" applyFont="1" applyBorder="1" applyAlignment="1" applyProtection="1">
      <alignment vertical="center" wrapText="1"/>
    </xf>
    <xf numFmtId="0" fontId="44" fillId="0" borderId="0" xfId="0" applyFont="1"/>
    <xf numFmtId="0" fontId="45" fillId="0" borderId="0" xfId="0" applyFont="1"/>
    <xf numFmtId="44" fontId="16" fillId="6" borderId="0" xfId="9" applyFont="1" applyFill="1" applyAlignment="1" applyProtection="1">
      <protection locked="0"/>
    </xf>
    <xf numFmtId="44" fontId="16" fillId="6" borderId="0" xfId="9" applyFont="1" applyFill="1" applyAlignment="1" applyProtection="1">
      <alignment horizontal="right"/>
      <protection locked="0"/>
    </xf>
    <xf numFmtId="8" fontId="16" fillId="27" borderId="0" xfId="0" applyNumberFormat="1" applyFont="1" applyFill="1"/>
    <xf numFmtId="43" fontId="16" fillId="16" borderId="0" xfId="8" applyFont="1" applyFill="1" applyAlignment="1">
      <alignment horizontal="center"/>
    </xf>
    <xf numFmtId="165" fontId="16" fillId="16" borderId="0" xfId="8" applyNumberFormat="1" applyFont="1" applyFill="1" applyAlignment="1" applyProtection="1">
      <alignment horizontal="center"/>
    </xf>
    <xf numFmtId="0" fontId="46" fillId="0" borderId="17" xfId="14" applyFont="1" applyAlignment="1"/>
    <xf numFmtId="3" fontId="16" fillId="6" borderId="0" xfId="0" applyNumberFormat="1" applyFont="1" applyFill="1" applyProtection="1">
      <protection locked="0"/>
    </xf>
    <xf numFmtId="4" fontId="16" fillId="6" borderId="0" xfId="0" applyNumberFormat="1" applyFont="1" applyFill="1" applyProtection="1">
      <protection locked="0"/>
    </xf>
    <xf numFmtId="166" fontId="16" fillId="6" borderId="0" xfId="0" applyNumberFormat="1" applyFont="1" applyFill="1" applyProtection="1">
      <protection locked="0"/>
    </xf>
    <xf numFmtId="0" fontId="16" fillId="16" borderId="0" xfId="8" applyNumberFormat="1" applyFont="1" applyFill="1" applyAlignment="1"/>
    <xf numFmtId="2" fontId="16" fillId="6" borderId="0" xfId="7" applyNumberFormat="1" applyFont="1" applyFill="1" applyAlignment="1" applyProtection="1">
      <protection locked="0"/>
    </xf>
    <xf numFmtId="0" fontId="16" fillId="15" borderId="0" xfId="0" applyFont="1" applyFill="1" applyAlignment="1">
      <alignment vertical="center" wrapText="1"/>
    </xf>
    <xf numFmtId="0" fontId="23" fillId="0" borderId="0" xfId="11" applyFont="1" applyBorder="1" applyAlignment="1" applyProtection="1"/>
    <xf numFmtId="0" fontId="23" fillId="0" borderId="0" xfId="11" applyFont="1" applyBorder="1" applyAlignment="1" applyProtection="1">
      <alignment horizontal="left"/>
    </xf>
    <xf numFmtId="0" fontId="47" fillId="0" borderId="0" xfId="0" applyFont="1"/>
    <xf numFmtId="0" fontId="48" fillId="0" borderId="0" xfId="13" applyFont="1" applyAlignment="1"/>
    <xf numFmtId="0" fontId="49" fillId="0" borderId="17" xfId="14" applyFont="1" applyAlignment="1"/>
    <xf numFmtId="0" fontId="50" fillId="0" borderId="0" xfId="13" applyFont="1" applyAlignment="1" applyProtection="1"/>
    <xf numFmtId="0" fontId="24" fillId="0" borderId="17" xfId="14" applyFont="1" applyAlignment="1" applyProtection="1"/>
    <xf numFmtId="11" fontId="16" fillId="0" borderId="0" xfId="0" applyNumberFormat="1" applyFont="1" applyAlignment="1">
      <alignment wrapText="1"/>
    </xf>
    <xf numFmtId="0" fontId="48" fillId="0" borderId="0" xfId="13" applyFont="1" applyAlignment="1" applyProtection="1"/>
    <xf numFmtId="0" fontId="49" fillId="0" borderId="17" xfId="14" applyFont="1" applyAlignment="1" applyProtection="1"/>
    <xf numFmtId="0" fontId="51" fillId="0" borderId="17" xfId="14" applyFont="1" applyAlignment="1"/>
    <xf numFmtId="0" fontId="52" fillId="0" borderId="0" xfId="0" applyFont="1"/>
    <xf numFmtId="0" fontId="32" fillId="3" borderId="18" xfId="15" applyFont="1" applyAlignment="1">
      <alignment horizontal="centerContinuous" wrapText="1"/>
    </xf>
    <xf numFmtId="0" fontId="32" fillId="2" borderId="18" xfId="16" applyFont="1" applyAlignment="1">
      <alignment horizontal="center" vertical="center"/>
    </xf>
    <xf numFmtId="0" fontId="32" fillId="2" borderId="19" xfId="16" applyFont="1" applyBorder="1">
      <alignment horizontal="centerContinuous" vertical="center" wrapText="1"/>
    </xf>
    <xf numFmtId="0" fontId="30" fillId="0" borderId="0" xfId="17" applyFont="1"/>
    <xf numFmtId="0" fontId="30" fillId="0" borderId="0" xfId="17" applyFont="1" applyAlignment="1">
      <alignment horizontal="center" vertical="center"/>
    </xf>
    <xf numFmtId="0" fontId="30" fillId="0" borderId="0" xfId="17" applyFont="1" applyAlignment="1">
      <alignment vertical="center"/>
    </xf>
    <xf numFmtId="0" fontId="30" fillId="0" borderId="0" xfId="17" applyFont="1" applyAlignment="1">
      <alignment vertical="center" wrapText="1"/>
    </xf>
    <xf numFmtId="0" fontId="30" fillId="0" borderId="0" xfId="17" applyFont="1" applyAlignment="1">
      <alignment wrapText="1"/>
    </xf>
    <xf numFmtId="0" fontId="30" fillId="0" borderId="0" xfId="17" applyFont="1" applyAlignment="1">
      <alignment horizontal="center" vertical="center" wrapText="1"/>
    </xf>
    <xf numFmtId="43" fontId="30" fillId="0" borderId="0" xfId="20" applyFont="1" applyAlignment="1" applyProtection="1">
      <alignment wrapText="1"/>
    </xf>
    <xf numFmtId="0" fontId="30" fillId="0" borderId="0" xfId="20" applyNumberFormat="1" applyFont="1" applyAlignment="1" applyProtection="1">
      <alignment horizontal="center" wrapText="1"/>
    </xf>
    <xf numFmtId="2" fontId="30" fillId="16" borderId="0" xfId="20" applyNumberFormat="1" applyFont="1" applyFill="1" applyAlignment="1">
      <alignment horizontal="center"/>
    </xf>
    <xf numFmtId="43" fontId="30" fillId="16" borderId="0" xfId="20" applyFont="1" applyFill="1" applyAlignment="1"/>
    <xf numFmtId="0" fontId="30" fillId="6" borderId="0" xfId="17" applyFont="1" applyFill="1" applyProtection="1">
      <protection locked="0"/>
    </xf>
    <xf numFmtId="43" fontId="30" fillId="6" borderId="0" xfId="20" applyFont="1" applyFill="1" applyAlignment="1" applyProtection="1">
      <protection locked="0"/>
    </xf>
    <xf numFmtId="2" fontId="30" fillId="16" borderId="0" xfId="20" applyNumberFormat="1" applyFont="1" applyFill="1" applyAlignment="1" applyProtection="1">
      <alignment horizontal="center"/>
    </xf>
    <xf numFmtId="43" fontId="30" fillId="16" borderId="0" xfId="20" applyFont="1" applyFill="1" applyAlignment="1" applyProtection="1"/>
    <xf numFmtId="9" fontId="30" fillId="6" borderId="0" xfId="21" applyFont="1" applyFill="1" applyAlignment="1" applyProtection="1">
      <protection locked="0"/>
    </xf>
    <xf numFmtId="10" fontId="30" fillId="6" borderId="0" xfId="17" applyNumberFormat="1" applyFont="1" applyFill="1" applyProtection="1">
      <protection locked="0"/>
    </xf>
    <xf numFmtId="0" fontId="56" fillId="28" borderId="0" xfId="17" applyFont="1" applyFill="1"/>
    <xf numFmtId="2" fontId="30" fillId="16" borderId="0" xfId="21" applyNumberFormat="1" applyFont="1" applyFill="1" applyAlignment="1">
      <alignment horizontal="center"/>
    </xf>
    <xf numFmtId="10" fontId="30" fillId="16" borderId="0" xfId="21" applyNumberFormat="1" applyFont="1" applyFill="1" applyAlignment="1"/>
    <xf numFmtId="0" fontId="30" fillId="6" borderId="21" xfId="17" applyFont="1" applyFill="1" applyBorder="1"/>
    <xf numFmtId="10" fontId="30" fillId="6" borderId="0" xfId="17" applyNumberFormat="1" applyFont="1" applyFill="1" applyAlignment="1" applyProtection="1">
      <alignment horizontal="right"/>
      <protection locked="0"/>
    </xf>
    <xf numFmtId="2" fontId="30" fillId="16" borderId="0" xfId="21" applyNumberFormat="1" applyFont="1" applyFill="1" applyAlignment="1" applyProtection="1">
      <alignment horizontal="center"/>
    </xf>
    <xf numFmtId="10" fontId="30" fillId="16" borderId="0" xfId="21" applyNumberFormat="1" applyFont="1" applyFill="1" applyAlignment="1" applyProtection="1"/>
    <xf numFmtId="2" fontId="30" fillId="6" borderId="0" xfId="17" applyNumberFormat="1" applyFont="1" applyFill="1" applyProtection="1">
      <protection locked="0"/>
    </xf>
    <xf numFmtId="0" fontId="57" fillId="0" borderId="0" xfId="0" applyFont="1"/>
    <xf numFmtId="0" fontId="58" fillId="0" borderId="0" xfId="0" applyFont="1"/>
    <xf numFmtId="0" fontId="59" fillId="0" borderId="2" xfId="11" applyFont="1" applyBorder="1" applyAlignment="1" applyProtection="1">
      <alignment vertical="center" wrapText="1"/>
    </xf>
    <xf numFmtId="0" fontId="24" fillId="0" borderId="0" xfId="0" applyFont="1" applyAlignment="1">
      <alignment horizontal="center"/>
    </xf>
    <xf numFmtId="0" fontId="21" fillId="0" borderId="0" xfId="0" applyFont="1" applyAlignment="1">
      <alignment horizontal="center" vertical="center"/>
    </xf>
    <xf numFmtId="0" fontId="23" fillId="0" borderId="0" xfId="11" applyFont="1" applyBorder="1" applyAlignment="1" applyProtection="1">
      <alignment horizontal="left"/>
    </xf>
    <xf numFmtId="0" fontId="23" fillId="0" borderId="0" xfId="11" applyFont="1" applyBorder="1" applyAlignment="1" applyProtection="1">
      <alignment horizontal="left" wrapText="1"/>
    </xf>
    <xf numFmtId="0" fontId="0" fillId="0" borderId="3" xfId="0" applyBorder="1" applyAlignment="1">
      <alignment horizontal="lef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0"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3" fillId="16" borderId="13" xfId="0" applyFont="1" applyFill="1" applyBorder="1" applyAlignment="1">
      <alignment horizontal="center" vertical="center"/>
    </xf>
    <xf numFmtId="0" fontId="13" fillId="18" borderId="13" xfId="0" applyFont="1" applyFill="1" applyBorder="1" applyAlignment="1">
      <alignment horizontal="center" vertical="center" wrapText="1"/>
    </xf>
    <xf numFmtId="0" fontId="10" fillId="19" borderId="13" xfId="0" applyFont="1" applyFill="1" applyBorder="1" applyAlignment="1">
      <alignment horizontal="center" vertical="center"/>
    </xf>
    <xf numFmtId="0" fontId="10" fillId="5" borderId="13" xfId="0" applyFont="1" applyFill="1" applyBorder="1" applyAlignment="1">
      <alignment horizontal="center" vertical="center" wrapText="1"/>
    </xf>
    <xf numFmtId="0" fontId="10" fillId="22" borderId="13" xfId="0" applyFont="1" applyFill="1" applyBorder="1" applyAlignment="1">
      <alignment horizontal="center" vertical="center" wrapText="1"/>
    </xf>
    <xf numFmtId="0" fontId="5" fillId="6" borderId="1" xfId="0" applyFont="1" applyFill="1" applyBorder="1" applyAlignment="1">
      <alignment horizontal="center" vertical="center"/>
    </xf>
    <xf numFmtId="0" fontId="22" fillId="0" borderId="0" xfId="11"/>
  </cellXfs>
  <cellStyles count="22">
    <cellStyle name="Encabezados Tablas" xfId="16" xr:uid="{D8CF0F0D-46C4-48F7-B7DE-83387F7C0E74}"/>
    <cellStyle name="Hipervínculo" xfId="11" builtinId="8"/>
    <cellStyle name="Millares" xfId="8" builtinId="3"/>
    <cellStyle name="Millares 2" xfId="3" xr:uid="{61930C48-93EF-4AD4-A941-D47C74A913FA}"/>
    <cellStyle name="Millares 3" xfId="20" xr:uid="{9920B3CB-C038-44D1-A99D-CE9A8D4A078E}"/>
    <cellStyle name="Moneda" xfId="9" builtinId="4"/>
    <cellStyle name="Moneda 2" xfId="6" xr:uid="{43E18694-29D2-48A7-AC4E-34867D865883}"/>
    <cellStyle name="Normal" xfId="0" builtinId="0"/>
    <cellStyle name="Normal 10" xfId="1" xr:uid="{3AF2CE6B-441E-4163-A2A5-F693E35C3D7A}"/>
    <cellStyle name="Normal 2" xfId="2" xr:uid="{C585D81D-135C-4243-AA89-2077F98A4BB1}"/>
    <cellStyle name="Normal 2 2" xfId="4" xr:uid="{8F695039-D948-4AEA-9EFF-B907DAE6DEA9}"/>
    <cellStyle name="Normal 3" xfId="10" xr:uid="{33A577E3-21BC-479F-952C-CC6A880CA445}"/>
    <cellStyle name="Normal 4" xfId="12" xr:uid="{C5E11AD6-1B71-4939-A53E-264AF9543056}"/>
    <cellStyle name="Normal 5" xfId="17" xr:uid="{8E51FEAD-2156-468D-AC7C-2AD8A6F646F1}"/>
    <cellStyle name="Porcentaje" xfId="7" builtinId="5"/>
    <cellStyle name="Porcentaje 2" xfId="5" xr:uid="{FA8AE4CE-2B7C-473E-98A2-2FD6AD57D547}"/>
    <cellStyle name="Porcentaje 3" xfId="21" xr:uid="{75CC97DD-41BC-436C-8992-8088BC9CC1AE}"/>
    <cellStyle name="Resaltados" xfId="15" xr:uid="{B113160F-150E-4CBD-BD16-FB7879C9E790}"/>
    <cellStyle name="Título" xfId="13" builtinId="15"/>
    <cellStyle name="Título 2" xfId="14" builtinId="17"/>
    <cellStyle name="Título 2 2" xfId="19" xr:uid="{E601C871-9ED8-4D01-9C63-EB32E3A42DC8}"/>
    <cellStyle name="Título 4" xfId="18" xr:uid="{EA089922-8AF7-4F1D-B17C-341DCE577D06}"/>
  </cellStyles>
  <dxfs count="784">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Calibri"/>
        <family val="1"/>
        <scheme val="minor"/>
      </font>
      <numFmt numFmtId="14" formatCode="0.00%"/>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Calibri"/>
        <family val="1"/>
        <scheme val="minor"/>
      </font>
      <alignment textRotation="0" wrapText="0" indent="0" justifyLastLine="0" shrinkToFit="0" readingOrder="0"/>
    </dxf>
    <dxf>
      <font>
        <b val="0"/>
        <i val="0"/>
        <strike val="0"/>
        <condense val="0"/>
        <extend val="0"/>
        <outline val="0"/>
        <shadow val="0"/>
        <u val="none"/>
        <vertAlign val="baseline"/>
        <sz val="12"/>
        <color theme="1"/>
        <name val="Calibri"/>
        <family val="1"/>
        <scheme val="minor"/>
      </font>
      <alignment textRotation="0" wrapText="0" indent="0" justifyLastLine="0" shrinkToFit="0" readingOrder="0"/>
    </dxf>
    <dxf>
      <font>
        <strike val="0"/>
        <outline val="0"/>
        <shadow val="0"/>
        <u val="none"/>
        <vertAlign val="baseline"/>
        <name val="Calibri"/>
        <family val="1"/>
        <scheme val="minor"/>
      </font>
      <alignment horizontal="general" vertical="bottom" textRotation="0" wrapText="1"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1" indent="0" justifyLastLine="0" shrinkToFit="0" readingOrder="0"/>
    </dxf>
    <dxf>
      <font>
        <strike val="0"/>
        <outline val="0"/>
        <shadow val="0"/>
        <u val="none"/>
        <vertAlign val="baseline"/>
        <name val="Calibri"/>
        <family val="1"/>
        <scheme val="minor"/>
      </font>
      <alignment horizontal="center" vertical="center" textRotation="0" wrapText="0" indent="0" justifyLastLine="0" shrinkToFit="0" readingOrder="0"/>
    </dxf>
    <dxf>
      <font>
        <strike val="0"/>
        <outline val="0"/>
        <shadow val="0"/>
        <u val="none"/>
        <vertAlign val="baseline"/>
        <name val="Calibri"/>
        <family val="1"/>
        <scheme val="minor"/>
      </font>
      <alignment horizontal="general" vertical="bottom" textRotation="0" wrapText="1" indent="0" justifyLastLine="0" shrinkToFit="0" readingOrder="0"/>
    </dxf>
    <dxf>
      <font>
        <strike val="0"/>
        <outline val="0"/>
        <shadow val="0"/>
        <u val="none"/>
        <vertAlign val="baseline"/>
        <name val="Calibri"/>
        <family val="1"/>
        <scheme val="minor"/>
      </font>
      <alignment horizontal="general" vertical="bottom" textRotation="0" wrapText="1"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1"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dxf>
    <dxf>
      <font>
        <strike val="0"/>
        <outline val="0"/>
        <shadow val="0"/>
        <u val="none"/>
        <vertAlign val="baseline"/>
        <name val="Calibri"/>
        <family val="1"/>
        <scheme val="minor"/>
      </font>
      <alignment horizontal="general" vertical="bottom" textRotation="0" wrapText="0" indent="0" justifyLastLine="0" shrinkToFit="0" readingOrder="0"/>
      <protection locked="1"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name val="Calibri"/>
        <family val="1"/>
        <scheme val="minor"/>
      </font>
      <alignment horizontal="centerContinuous" vertical="center" textRotation="0" wrapText="0" indent="0" justifyLastLine="0" shrinkToFit="0" readingOrder="0"/>
      <border diagonalUp="0" diagonalDown="0" outline="0">
        <left style="medium">
          <color theme="0"/>
        </left>
        <right style="medium">
          <color theme="0"/>
        </right>
        <top/>
        <bottom/>
      </border>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numFmt numFmtId="0" formatCode="General"/>
      <fill>
        <patternFill patternType="solid">
          <fgColor indexed="64"/>
          <bgColor theme="7" tint="0.79998168889431442"/>
        </patternFill>
      </fill>
      <alignment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inor"/>
      </font>
      <numFmt numFmtId="0" formatCode="General"/>
      <alignment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inor"/>
      </font>
      <alignment textRotation="0" wrapText="0" indent="0" justifyLastLine="0" shrinkToFit="0" readingOrder="0"/>
      <protection locked="1" hidden="0"/>
    </dxf>
    <dxf>
      <alignment horizontal="general" vertical="bottom" textRotation="0" wrapText="0" indent="0" justifyLastLine="0" shrinkToFit="0" readingOrder="0"/>
    </dxf>
    <dxf>
      <alignment horizontal="left" vertical="bottom" textRotation="0" wrapText="1" indent="0" justifyLastLine="0" shrinkToFit="0" readingOrder="0"/>
      <protection locked="1" hidden="0"/>
    </dxf>
    <dxf>
      <alignment horizontal="left"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textRotation="0" wrapText="0" indent="0" justifyLastLine="0" shrinkToFit="0" readingOrder="0"/>
      <protection locked="1" hidden="0"/>
    </dxf>
    <dxf>
      <alignment horizontal="centerContinuous" vertical="center" textRotation="0" wrapText="0" indent="0" justifyLastLine="0" shrinkToFit="0" readingOrder="0"/>
      <border diagonalUp="0" diagonalDown="0" outline="0">
        <left style="medium">
          <color theme="0"/>
        </left>
        <right style="medium">
          <color theme="0"/>
        </right>
        <top/>
        <bottom/>
      </border>
      <protection locked="1"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0" formatCode="Genera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35" formatCode="_(* #,##0.00_);_(* \(#,##0.00\);_(* &quot;-&quot;??_);_(@_)"/>
      <alignment textRotation="0" wrapText="0" indent="0" justifyLastLine="0" shrinkToFit="0" readingOrder="0"/>
    </dxf>
    <dxf>
      <font>
        <strike val="0"/>
        <outline val="0"/>
        <shadow val="0"/>
        <u val="none"/>
        <vertAlign val="baseline"/>
        <name val="Times New Roman"/>
        <family val="1"/>
        <scheme val="none"/>
      </font>
      <alignment horizontal="center"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center" vertical="center" textRotation="0" wrapText="0"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0"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0" indent="0" justifyLastLine="0" shrinkToFit="0" readingOrder="0"/>
      <protection locked="1" hidden="0"/>
    </dxf>
    <dxf>
      <font>
        <strike val="0"/>
        <outline val="0"/>
        <shadow val="0"/>
        <u val="none"/>
        <vertAlign val="baseline"/>
        <name val="Times New Roman"/>
        <family val="1"/>
        <scheme val="none"/>
      </font>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13" formatCode="0%"/>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center" vertical="center"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protection locked="1"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patternType="solid">
          <fgColor indexed="64"/>
          <bgColor theme="4" tint="0.79998168889431442"/>
        </patternFill>
      </fill>
      <alignment textRotation="0" wrapText="0" indent="0" justifyLastLine="0" shrinkToFit="0" readingOrder="0"/>
    </dxf>
    <dxf>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1"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1"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1" indent="0" justifyLastLine="0" shrinkToFit="0" readingOrder="0"/>
    </dxf>
    <dxf>
      <font>
        <strike val="0"/>
        <outline val="0"/>
        <shadow val="0"/>
        <u val="none"/>
        <vertAlign val="baseline"/>
        <name val="Times New Roman"/>
        <family val="1"/>
        <scheme val="none"/>
      </font>
      <alignment horizontal="center"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color theme="1"/>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strike val="0"/>
        <outline val="0"/>
        <shadow val="0"/>
        <u val="none"/>
        <vertAlign val="baseline"/>
        <sz val="12"/>
        <color theme="1"/>
        <name val="Times New Roman"/>
        <family val="1"/>
        <scheme val="none"/>
      </font>
      <alignment horizontal="center" vertical="bottom" textRotation="0" wrapText="0" indent="0" justifyLastLine="0" shrinkToFit="0" readingOrder="0"/>
    </dxf>
    <dxf>
      <font>
        <strike val="0"/>
        <outline val="0"/>
        <shadow val="0"/>
        <u val="none"/>
        <vertAlign val="baseline"/>
        <sz val="12"/>
        <color theme="1"/>
        <name val="Times New Roman"/>
        <family val="1"/>
        <scheme val="none"/>
      </font>
      <alignment horizontal="center" vertical="bottom" textRotation="0" wrapText="0" indent="0" justifyLastLine="0" shrinkToFit="0" readingOrder="0"/>
    </dxf>
    <dxf>
      <font>
        <strike val="0"/>
        <outline val="0"/>
        <shadow val="0"/>
        <u val="none"/>
        <vertAlign val="baseline"/>
        <sz val="12"/>
        <color theme="1"/>
        <name val="Times New Roman"/>
        <family val="1"/>
        <scheme val="none"/>
      </font>
      <alignment horizontal="general" vertical="bottom" textRotation="0" wrapText="0" indent="0" justifyLastLine="0" shrinkToFit="0" readingOrder="0"/>
    </dxf>
    <dxf>
      <font>
        <strike val="0"/>
        <outline val="0"/>
        <shadow val="0"/>
        <u val="none"/>
        <vertAlign val="baseline"/>
        <sz val="12"/>
        <color theme="1"/>
        <name val="Times New Roman"/>
        <family val="1"/>
        <scheme val="none"/>
      </font>
      <alignment horizontal="center" vertical="bottom" textRotation="0" wrapText="0" indent="0" justifyLastLine="0" shrinkToFit="0" readingOrder="0"/>
    </dxf>
    <dxf>
      <font>
        <strike val="0"/>
        <outline val="0"/>
        <shadow val="0"/>
        <u val="none"/>
        <vertAlign val="baseline"/>
        <sz val="12"/>
        <color theme="1"/>
        <name val="Times New Roman"/>
        <family val="1"/>
        <scheme val="none"/>
      </font>
      <alignment horizontal="general" vertical="bottom" textRotation="0" wrapText="0" indent="0" justifyLastLine="0" shrinkToFit="0" readingOrder="0"/>
    </dxf>
    <dxf>
      <font>
        <strike val="0"/>
        <outline val="0"/>
        <shadow val="0"/>
        <u val="none"/>
        <vertAlign val="baseline"/>
        <sz val="12"/>
        <color theme="1"/>
        <name val="Times New Roman"/>
        <family val="1"/>
        <scheme val="none"/>
      </font>
      <alignment horizontal="general" vertical="bottom" textRotation="0" wrapText="1" indent="0" justifyLastLine="0" shrinkToFit="0" readingOrder="0"/>
    </dxf>
    <dxf>
      <font>
        <strike val="0"/>
        <outline val="0"/>
        <shadow val="0"/>
        <u val="none"/>
        <vertAlign val="baseline"/>
        <sz val="12"/>
        <color theme="1"/>
        <name val="Times New Roman"/>
        <family val="1"/>
        <scheme val="none"/>
      </font>
      <alignment horizontal="general" vertical="bottom" textRotation="0" wrapText="0" indent="0" justifyLastLine="0" shrinkToFit="0" readingOrder="0"/>
    </dxf>
    <dxf>
      <font>
        <strike val="0"/>
        <outline val="0"/>
        <shadow val="0"/>
        <u val="none"/>
        <vertAlign val="baseline"/>
        <sz val="12"/>
        <color theme="1"/>
        <name val="Times New Roman"/>
        <family val="1"/>
        <scheme val="none"/>
      </font>
      <alignment horizontal="general" vertical="bottom" textRotation="0" wrapText="0" indent="0" justifyLastLine="0" shrinkToFit="0" readingOrder="0"/>
    </dxf>
    <dxf>
      <font>
        <strike val="0"/>
        <outline val="0"/>
        <shadow val="0"/>
        <u val="none"/>
        <vertAlign val="baseline"/>
        <sz val="12"/>
        <color theme="1"/>
        <name val="Times New Roman"/>
        <family val="1"/>
        <scheme val="none"/>
      </font>
      <alignment horizontal="general" vertical="bottom" textRotation="0" wrapText="0" indent="0" justifyLastLine="0" shrinkToFit="0" readingOrder="0"/>
    </dxf>
    <dxf>
      <font>
        <strike val="0"/>
        <outline val="0"/>
        <shadow val="0"/>
        <u val="none"/>
        <vertAlign val="baseline"/>
        <sz val="12"/>
        <color theme="1"/>
        <name val="Times New Roman"/>
        <family val="1"/>
        <scheme val="none"/>
      </font>
      <alignment horizontal="general" vertical="bottom" textRotation="0" wrapText="0" indent="0" justifyLastLine="0" shrinkToFit="0" readingOrder="0"/>
    </dxf>
    <dxf>
      <font>
        <strike val="0"/>
        <outline val="0"/>
        <shadow val="0"/>
        <u val="none"/>
        <vertAlign val="baseline"/>
        <sz val="12"/>
        <color theme="1"/>
        <name val="Times New Roman"/>
        <family val="1"/>
        <scheme val="none"/>
      </font>
      <alignment horizontal="general" vertical="bottom" textRotation="0" wrapText="1" indent="0" justifyLastLine="0" shrinkToFit="0" readingOrder="0"/>
    </dxf>
    <dxf>
      <font>
        <strike val="0"/>
        <outline val="0"/>
        <shadow val="0"/>
        <u val="none"/>
        <vertAlign val="baseline"/>
        <sz val="12"/>
        <color theme="1"/>
        <name val="Times New Roman"/>
        <family val="1"/>
        <scheme val="none"/>
      </font>
      <alignment horizontal="center" vertical="center" textRotation="0" wrapText="0" indent="0" justifyLastLine="0" shrinkToFit="0" readingOrder="0"/>
    </dxf>
    <dxf>
      <font>
        <strike val="0"/>
        <outline val="0"/>
        <shadow val="0"/>
        <u val="none"/>
        <vertAlign val="baseline"/>
        <sz val="12"/>
        <color theme="1"/>
        <name val="Times New Roman"/>
        <family val="1"/>
        <scheme val="none"/>
      </font>
      <alignment horizontal="general" vertical="center" textRotation="0" wrapText="1" indent="0" justifyLastLine="0" shrinkToFit="0" readingOrder="0"/>
    </dxf>
    <dxf>
      <font>
        <strike val="0"/>
        <outline val="0"/>
        <shadow val="0"/>
        <u val="none"/>
        <vertAlign val="baseline"/>
        <sz val="12"/>
        <color theme="1"/>
        <name val="Times New Roman"/>
        <family val="1"/>
        <scheme val="none"/>
      </font>
      <alignment horizontal="general" vertical="center" textRotation="0" wrapText="1" indent="0" justifyLastLine="0" shrinkToFit="0" readingOrder="0"/>
    </dxf>
    <dxf>
      <font>
        <strike val="0"/>
        <outline val="0"/>
        <shadow val="0"/>
        <u val="none"/>
        <vertAlign val="baseline"/>
        <sz val="12"/>
        <color theme="1"/>
        <name val="Times New Roman"/>
        <family val="1"/>
        <scheme val="none"/>
      </font>
      <alignment horizontal="general" vertical="center" textRotation="0" wrapText="0" indent="0" justifyLastLine="0" shrinkToFit="0" readingOrder="0"/>
    </dxf>
    <dxf>
      <font>
        <strike val="0"/>
        <outline val="0"/>
        <shadow val="0"/>
        <u val="none"/>
        <vertAlign val="baseline"/>
        <sz val="12"/>
        <color theme="1"/>
        <name val="Times New Roman"/>
        <family val="1"/>
        <scheme val="none"/>
      </font>
      <alignment horizontal="general" vertical="center" textRotation="0" wrapText="0" indent="0" justifyLastLine="0" shrinkToFit="0" readingOrder="0"/>
    </dxf>
    <dxf>
      <font>
        <strike val="0"/>
        <outline val="0"/>
        <shadow val="0"/>
        <u val="none"/>
        <vertAlign val="baseline"/>
        <sz val="12"/>
        <color theme="1"/>
        <name val="Times New Roman"/>
        <family val="1"/>
        <scheme val="none"/>
      </font>
      <alignment horizontal="general" vertical="center" textRotation="0" wrapText="0" indent="0" justifyLastLine="0" shrinkToFit="0" readingOrder="0"/>
    </dxf>
    <dxf>
      <font>
        <strike val="0"/>
        <outline val="0"/>
        <shadow val="0"/>
        <u val="none"/>
        <vertAlign val="baseline"/>
        <sz val="12"/>
        <color theme="1"/>
        <name val="Times New Roman"/>
        <family val="1"/>
        <scheme val="none"/>
      </font>
      <alignment horizontal="general" vertical="center" textRotation="0" wrapText="0" indent="0" justifyLastLine="0" shrinkToFit="0" readingOrder="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fill>
        <patternFill patternType="solid">
          <fgColor indexed="64"/>
          <bgColor theme="4" tint="0.79998168889431442"/>
        </patternFill>
      </fill>
      <alignment textRotation="0" wrapText="0" indent="0" justifyLastLine="0" shrinkToFit="0" readingOrder="0"/>
      <protection locked="0" hidden="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numFmt numFmtId="0" formatCode="General"/>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textRotation="0" wrapText="0" indent="0" justifyLastLine="0" shrinkToFit="0" readingOrder="0"/>
    </dxf>
    <dxf>
      <alignment horizontal="center"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patternType="solid">
          <fgColor indexed="64"/>
          <bgColor theme="4" tint="0.79998168889431442"/>
        </patternFill>
      </fill>
      <alignment textRotation="0" wrapText="0" indent="0" justifyLastLine="0" shrinkToFit="0" readingOrder="0"/>
    </dxf>
    <dxf>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strike val="0"/>
        <outline val="0"/>
        <shadow val="0"/>
        <u val="none"/>
        <vertAlign val="baseline"/>
        <name val="Times New Roman"/>
        <family val="1"/>
        <scheme val="none"/>
      </font>
      <alignment horizontal="center"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center"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protection locked="1"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center" vertical="center"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protection locked="1"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0" formatCode="General"/>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center"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protection locked="1"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sz val="12"/>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strike val="0"/>
        <outline val="0"/>
        <shadow val="0"/>
        <u val="none"/>
        <vertAlign val="baseline"/>
        <sz val="12"/>
        <name val="Times New Roman"/>
        <family val="1"/>
        <scheme val="none"/>
      </font>
      <numFmt numFmtId="2" formatCode="0.00"/>
      <fill>
        <patternFill patternType="solid">
          <fgColor indexed="64"/>
          <bgColor theme="7" tint="0.79998168889431442"/>
        </patternFill>
      </fil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center"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center"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1"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dxf>
    <dxf>
      <font>
        <strike val="0"/>
        <outline val="0"/>
        <shadow val="0"/>
        <u val="none"/>
        <vertAlign val="baseline"/>
        <sz val="12"/>
        <name val="Times New Roman"/>
        <family val="1"/>
        <scheme val="none"/>
      </font>
      <alignment horizontal="general" vertical="bottom" textRotation="0" wrapText="0" indent="0" justifyLastLine="0" shrinkToFit="0" readingOrder="0"/>
      <protection locked="1" hidden="0"/>
    </dxf>
    <dxf>
      <font>
        <strike val="0"/>
        <outline val="0"/>
        <shadow val="0"/>
        <u val="none"/>
        <vertAlign val="baseline"/>
        <sz val="12"/>
        <name val="Times New Roman"/>
        <family val="1"/>
        <scheme val="none"/>
      </font>
      <fill>
        <patternFill patternType="solid">
          <fgColor indexed="64"/>
          <bgColor theme="4" tint="0.79998168889431442"/>
        </patternFill>
      </fill>
      <alignment textRotation="0" wrapText="0" indent="0" justifyLastLine="0" shrinkToFit="0" readingOrder="0"/>
    </dxf>
    <dxf>
      <font>
        <strike val="0"/>
        <outline val="0"/>
        <shadow val="0"/>
        <u val="none"/>
        <vertAlign val="baseline"/>
        <sz val="12"/>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0" formatCode="General"/>
      <alignment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1"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left"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general" vertical="bottom" textRotation="0" wrapText="0" indent="0" justifyLastLine="0" shrinkToFit="0" readingOrder="0"/>
    </dxf>
    <dxf>
      <font>
        <strike val="0"/>
        <outline val="0"/>
        <shadow val="0"/>
        <u val="none"/>
        <vertAlign val="baseline"/>
        <name val="Times New Roman"/>
        <family val="1"/>
        <scheme val="none"/>
      </font>
      <alignment horizontal="center" vertical="center" textRotation="0" wrapText="0"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0" indent="0" justifyLastLine="0" shrinkToFit="0" readingOrder="0"/>
    </dxf>
    <dxf>
      <font>
        <strike val="0"/>
        <outline val="0"/>
        <shadow val="0"/>
        <u val="none"/>
        <vertAlign val="baseline"/>
        <name val="Times New Roman"/>
        <family val="1"/>
        <scheme val="none"/>
      </font>
      <alignment horizontal="general" vertical="center" textRotation="0" wrapText="1" indent="0" justifyLastLine="0" shrinkToFit="0" readingOrder="0"/>
    </dxf>
    <dxf>
      <font>
        <strike val="0"/>
        <outline val="0"/>
        <shadow val="0"/>
        <u val="none"/>
        <vertAlign val="baseline"/>
        <name val="Times New Roman"/>
        <family val="1"/>
        <scheme val="none"/>
      </font>
      <alignment horizontal="general" vertical="center" textRotation="0" wrapText="0" indent="0" justifyLastLine="0" shrinkToFit="0" readingOrder="0"/>
    </dxf>
    <dxf>
      <font>
        <strike val="0"/>
        <outline val="0"/>
        <shadow val="0"/>
        <u val="none"/>
        <vertAlign val="baseline"/>
        <name val="Times New Roman"/>
        <family val="1"/>
        <scheme val="none"/>
      </font>
      <alignment horizontal="general" vertical="center" textRotation="0" wrapText="0" indent="0" justifyLastLine="0" shrinkToFit="0" readingOrder="0"/>
      <protection locked="1" hidden="0"/>
    </dxf>
    <dxf>
      <font>
        <strike val="0"/>
        <outline val="0"/>
        <shadow val="0"/>
        <u val="none"/>
        <vertAlign val="baseline"/>
        <name val="Times New Roman"/>
        <family val="1"/>
        <scheme val="none"/>
      </font>
      <alignment textRotation="0" wrapText="0" indent="0" justifyLastLine="0" shrinkToFit="0" readingOrder="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Times New Roman"/>
        <family val="1"/>
        <scheme val="none"/>
      </font>
      <numFmt numFmtId="0" formatCode="General"/>
      <alignment textRotation="0" wrapText="1" indent="0" justifyLastLine="0" shrinkToFit="0" readingOrder="0"/>
      <protection locked="1" hidden="0"/>
    </dxf>
    <dxf>
      <font>
        <b val="0"/>
        <i val="0"/>
        <strike val="0"/>
        <condense val="0"/>
        <extend val="0"/>
        <outline val="0"/>
        <shadow val="0"/>
        <u val="none"/>
        <vertAlign val="baseline"/>
        <sz val="12"/>
        <color theme="1"/>
        <name val="Times New Roman"/>
        <family val="1"/>
        <scheme val="none"/>
      </font>
      <alignment textRotation="0" wrapText="1" indent="0" justifyLastLine="0" shrinkToFit="0" readingOrder="0"/>
      <protection locked="1" hidden="0"/>
    </dxf>
    <dxf>
      <font>
        <strike val="0"/>
        <outline val="0"/>
        <shadow val="0"/>
        <u val="none"/>
        <vertAlign val="baseline"/>
        <name val="Times New Roman"/>
        <family val="1"/>
        <scheme val="none"/>
      </font>
      <alignment horizontal="center" vertical="bottom" textRotation="0" wrapText="0"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general" vertical="bottom" textRotation="0" wrapText="1" indent="0" justifyLastLine="0" shrinkToFit="0" readingOrder="0"/>
      <protection locked="1" hidden="0"/>
    </dxf>
    <dxf>
      <font>
        <strike val="0"/>
        <outline val="0"/>
        <shadow val="0"/>
        <u val="none"/>
        <vertAlign val="baseline"/>
        <name val="Times New Roman"/>
        <family val="1"/>
        <scheme val="none"/>
      </font>
      <alignment horizontal="center" vertical="center" textRotation="0" wrapText="0" indent="0" justifyLastLine="0" shrinkToFit="0" readingOrder="0"/>
      <protection locked="1" hidden="0"/>
    </dxf>
    <dxf>
      <font>
        <strike val="0"/>
        <outline val="0"/>
        <shadow val="0"/>
        <u val="none"/>
        <vertAlign val="baseline"/>
        <name val="Times New Roman"/>
        <family val="1"/>
        <scheme val="none"/>
      </font>
      <alignment horizontal="general" vertical="center" textRotation="0" wrapText="0" indent="0" justifyLastLine="0" shrinkToFit="0" readingOrder="0"/>
      <protection locked="1" hidden="0"/>
    </dxf>
    <dxf>
      <font>
        <strike val="0"/>
        <outline val="0"/>
        <shadow val="0"/>
        <u val="none"/>
        <vertAlign val="baseline"/>
        <name val="Times New Roman"/>
        <family val="1"/>
        <scheme val="none"/>
      </font>
      <alignment horizontal="general" vertical="center" textRotation="0" wrapText="1" indent="0" justifyLastLine="0" shrinkToFit="0" readingOrder="0"/>
      <protection locked="1" hidden="0"/>
    </dxf>
    <dxf>
      <font>
        <strike val="0"/>
        <outline val="0"/>
        <shadow val="0"/>
        <u val="none"/>
        <vertAlign val="baseline"/>
        <name val="Times New Roman"/>
        <family val="1"/>
        <scheme val="none"/>
      </font>
      <alignment horizontal="general" vertical="center" textRotation="0" wrapText="0" indent="0" justifyLastLine="0" shrinkToFit="0" readingOrder="0"/>
      <protection locked="1" hidden="0"/>
    </dxf>
    <dxf>
      <font>
        <strike val="0"/>
        <outline val="0"/>
        <shadow val="0"/>
        <u val="none"/>
        <vertAlign val="baseline"/>
        <name val="Times New Roman"/>
        <family val="1"/>
        <scheme val="none"/>
      </font>
      <alignment horizontal="general" vertical="center" textRotation="0" wrapText="1" indent="0" justifyLastLine="0" shrinkToFit="0" readingOrder="0"/>
      <protection locked="1" hidden="0"/>
    </dxf>
    <dxf>
      <font>
        <strike val="0"/>
        <outline val="0"/>
        <shadow val="0"/>
        <u val="none"/>
        <vertAlign val="baseline"/>
        <name val="Times New Roman"/>
        <family val="1"/>
        <scheme val="none"/>
      </font>
      <alignment horizontal="general" vertical="center" textRotation="0" wrapText="1" indent="0" justifyLastLine="0" shrinkToFit="0" readingOrder="0"/>
      <protection locked="1" hidden="0"/>
    </dxf>
    <dxf>
      <font>
        <strike val="0"/>
        <outline val="0"/>
        <shadow val="0"/>
        <u val="none"/>
        <vertAlign val="baseline"/>
        <name val="Times New Roman"/>
        <family val="1"/>
        <scheme val="none"/>
      </font>
      <alignment horizontal="general" vertical="center" textRotation="0" wrapText="0" indent="0" justifyLastLine="0" shrinkToFit="0" readingOrder="0"/>
      <protection locked="1" hidden="0"/>
    </dxf>
    <dxf>
      <font>
        <strike val="0"/>
        <outline val="0"/>
        <shadow val="0"/>
        <u val="none"/>
        <vertAlign val="baseline"/>
        <name val="Times New Roman"/>
        <family val="1"/>
        <scheme val="none"/>
      </font>
      <alignment textRotation="0" wrapText="0" indent="0" justifyLastLine="0" shrinkToFit="0" readingOrder="0"/>
      <protection locked="1" hidden="0"/>
    </dxf>
    <dxf>
      <font>
        <strike val="0"/>
        <outline val="0"/>
        <shadow val="0"/>
        <u val="none"/>
        <vertAlign val="baseline"/>
        <name val="Times New Roman"/>
        <family val="1"/>
        <scheme val="none"/>
      </font>
      <alignment horizontal="centerContinuous" vertical="center" textRotation="0" wrapText="0" indent="0" justifyLastLine="0" shrinkToFit="0" readingOrder="0"/>
      <border diagonalUp="0" diagonalDown="0" outline="0">
        <left style="medium">
          <color theme="0"/>
        </left>
        <right style="medium">
          <color theme="0"/>
        </right>
        <top/>
        <bottom/>
      </border>
      <protection locked="1"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fill>
        <patternFill patternType="solid">
          <fgColor indexed="64"/>
          <bgColor theme="4" tint="0.79998168889431442"/>
        </patternFill>
      </fill>
      <alignment horizontal="left" textRotation="0" wrapText="0" indent="0" justifyLastLine="0" shrinkToFit="0"/>
      <protection locked="0"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strike val="0"/>
        <outline val="0"/>
        <shadow val="0"/>
        <u val="none"/>
        <vertAlign val="baseline"/>
        <name val="Times New Roman"/>
        <family val="1"/>
        <scheme val="none"/>
      </font>
      <numFmt numFmtId="0" formatCode="General"/>
      <fill>
        <patternFill patternType="solid">
          <fgColor indexed="64"/>
          <bgColor theme="7" tint="0.79998168889431442"/>
        </patternFill>
      </fill>
      <alignment horizontal="general" textRotation="0" wrapText="0" indent="0" justifyLastLine="0" shrinkToFit="0" readingOrder="0"/>
      <protection locked="1" hidden="0"/>
    </dxf>
    <dxf>
      <font>
        <b val="0"/>
        <i val="0"/>
        <strike val="0"/>
        <condense val="0"/>
        <extend val="0"/>
        <outline val="0"/>
        <shadow val="0"/>
        <u val="none"/>
        <vertAlign val="baseline"/>
        <sz val="12"/>
        <color theme="1"/>
        <name val="Times New Roman"/>
        <family val="1"/>
        <scheme val="none"/>
      </font>
      <numFmt numFmtId="0" formatCode="Genera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Times New Roman"/>
        <family val="1"/>
        <scheme val="none"/>
      </font>
      <alignment horizontal="left" textRotation="0" wrapText="1" indent="0" justifyLastLine="0" shrinkToFit="0" readingOrder="0"/>
      <protection locked="1" hidden="0"/>
    </dxf>
    <dxf>
      <font>
        <strike val="0"/>
        <outline val="0"/>
        <shadow val="0"/>
        <u val="none"/>
        <vertAlign val="baseline"/>
        <name val="Times New Roman"/>
        <family val="1"/>
        <scheme val="none"/>
      </font>
      <alignment horizontal="center"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left" vertical="bottom" textRotation="0" wrapText="1" indent="0" justifyLastLine="0" shrinkToFit="0" readingOrder="0"/>
      <protection locked="1" hidden="0"/>
    </dxf>
    <dxf>
      <font>
        <strike val="0"/>
        <outline val="0"/>
        <shadow val="0"/>
        <u val="none"/>
        <vertAlign val="baseline"/>
        <name val="Times New Roman"/>
        <family val="1"/>
        <scheme val="none"/>
      </font>
      <alignment horizontal="center" vertical="center" textRotation="0" wrapText="0" indent="0" justifyLastLine="0" shrinkToFit="0" readingOrder="0"/>
      <protection locked="1" hidden="0"/>
    </dxf>
    <dxf>
      <font>
        <strike val="0"/>
        <outline val="0"/>
        <shadow val="0"/>
        <u val="none"/>
        <vertAlign val="baseline"/>
        <name val="Times New Roman"/>
        <family val="1"/>
        <scheme val="none"/>
      </font>
      <alignment horizontal="left" vertical="center" textRotation="0" wrapText="1" indent="0" justifyLastLine="0" shrinkToFit="0" readingOrder="0"/>
      <protection locked="1" hidden="0"/>
    </dxf>
    <dxf>
      <font>
        <strike val="0"/>
        <outline val="0"/>
        <shadow val="0"/>
        <u val="none"/>
        <vertAlign val="baseline"/>
        <name val="Times New Roman"/>
        <family val="1"/>
        <scheme val="none"/>
      </font>
      <alignment horizontal="left" vertical="center" textRotation="0" wrapText="1" indent="0" justifyLastLine="0" shrinkToFit="0" readingOrder="0"/>
      <protection locked="1" hidden="0"/>
    </dxf>
    <dxf>
      <font>
        <strike val="0"/>
        <outline val="0"/>
        <shadow val="0"/>
        <u val="none"/>
        <vertAlign val="baseline"/>
        <name val="Times New Roman"/>
        <family val="1"/>
        <scheme val="none"/>
      </font>
      <alignment horizontal="left" vertical="center" textRotation="0" wrapText="1" indent="0" justifyLastLine="0" shrinkToFit="0" readingOrder="0"/>
      <protection locked="1" hidden="0"/>
    </dxf>
    <dxf>
      <font>
        <strike val="0"/>
        <outline val="0"/>
        <shadow val="0"/>
        <u val="none"/>
        <vertAlign val="baseline"/>
        <name val="Times New Roman"/>
        <family val="1"/>
        <scheme val="none"/>
      </font>
      <alignment horizontal="left" vertical="center" textRotation="0" wrapText="1" indent="0" justifyLastLine="0" shrinkToFit="0" readingOrder="0"/>
      <protection locked="1" hidden="0"/>
    </dxf>
    <dxf>
      <font>
        <strike val="0"/>
        <outline val="0"/>
        <shadow val="0"/>
        <u val="none"/>
        <vertAlign val="baseline"/>
        <name val="Times New Roman"/>
        <family val="1"/>
        <scheme val="none"/>
      </font>
      <alignment horizontal="left" vertical="center" textRotation="0" wrapText="0" indent="0" justifyLastLine="0" shrinkToFit="0" readingOrder="0"/>
      <protection locked="1" hidden="0"/>
    </dxf>
    <dxf>
      <font>
        <strike val="0"/>
        <outline val="0"/>
        <shadow val="0"/>
        <u val="none"/>
        <vertAlign val="baseline"/>
        <name val="Times New Roman"/>
        <family val="1"/>
        <scheme val="none"/>
      </font>
      <alignment horizontal="left" vertical="center" textRotation="0" wrapText="0" indent="0" justifyLastLine="0" shrinkToFit="0" readingOrder="0"/>
      <protection locked="0" hidden="0"/>
    </dxf>
    <dxf>
      <font>
        <strike val="0"/>
        <outline val="0"/>
        <shadow val="0"/>
        <u val="none"/>
        <vertAlign val="baseline"/>
        <name val="Times New Roman"/>
        <family val="1"/>
        <scheme val="none"/>
      </font>
      <alignment horizontal="left" textRotation="0" wrapText="0" indent="0" justifyLastLine="0" shrinkToFit="0"/>
      <protection locked="1" hidden="0"/>
    </dxf>
    <dxf>
      <font>
        <strike val="0"/>
        <outline val="0"/>
        <shadow val="0"/>
        <u val="none"/>
        <vertAlign val="baseline"/>
        <name val="Times New Roman"/>
        <family val="1"/>
        <scheme val="none"/>
      </font>
      <alignment horizontal="left" vertical="center" textRotation="0" wrapText="0" indent="0" justifyLastLine="0" shrinkToFit="0" readingOrder="0"/>
      <border diagonalUp="0" diagonalDown="0" outline="0">
        <left style="medium">
          <color theme="0"/>
        </left>
        <right style="medium">
          <color theme="0"/>
        </right>
        <top/>
        <bottom/>
      </border>
      <protection locked="1"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fill>
        <patternFill patternType="solid">
          <fgColor indexed="64"/>
          <bgColor theme="4" tint="0.79998168889431442"/>
        </patternFill>
      </fill>
      <alignment textRotation="0" wrapText="0" indent="0" justifyLastLine="0" shrinkToFit="0" readingOrder="0"/>
      <protection locked="0"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0" formatCode="General"/>
      <fill>
        <patternFill patternType="solid">
          <fgColor indexed="64"/>
          <bgColor theme="7" tint="0.79998168889431442"/>
        </patternFill>
      </fill>
      <alignment textRotation="0" wrapText="0" indent="0" justifyLastLine="0" shrinkToFit="0" readingOrder="0"/>
      <protection locked="1" hidden="0"/>
    </dxf>
    <dxf>
      <font>
        <strike val="0"/>
        <outline val="0"/>
        <shadow val="0"/>
        <u val="none"/>
        <vertAlign val="baseline"/>
        <name val="Calibri"/>
        <family val="1"/>
        <scheme val="minor"/>
      </font>
      <numFmt numFmtId="2" formatCode="0.00"/>
      <fill>
        <patternFill patternType="solid">
          <fgColor indexed="64"/>
          <bgColor theme="7" tint="0.79998168889431442"/>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Calibri"/>
        <family val="1"/>
        <scheme val="minor"/>
      </font>
      <numFmt numFmtId="0" formatCode="General"/>
      <alignment horizontal="center" vertical="bottom" textRotation="0" wrapText="1" indent="0" justifyLastLine="0" shrinkToFit="0" readingOrder="0"/>
      <protection locked="1" hidden="0"/>
    </dxf>
    <dxf>
      <font>
        <b val="0"/>
        <i val="0"/>
        <strike val="0"/>
        <condense val="0"/>
        <extend val="0"/>
        <outline val="0"/>
        <shadow val="0"/>
        <u val="none"/>
        <vertAlign val="baseline"/>
        <sz val="12"/>
        <color theme="1"/>
        <name val="Calibri"/>
        <family val="1"/>
        <scheme val="minor"/>
      </font>
      <alignment horizontal="general" vertical="bottom" textRotation="0" wrapText="1" indent="0" justifyLastLine="0" shrinkToFit="0" readingOrder="0"/>
      <protection locked="1" hidden="0"/>
    </dxf>
    <dxf>
      <font>
        <strike val="0"/>
        <outline val="0"/>
        <shadow val="0"/>
        <u val="none"/>
        <vertAlign val="baseline"/>
        <name val="Calibri"/>
        <family val="1"/>
        <scheme val="minor"/>
      </font>
      <alignment horizontal="center" vertical="center" textRotation="0" wrapText="1" indent="0" justifyLastLine="0" shrinkToFit="0" readingOrder="0"/>
      <protection locked="1" hidden="0"/>
    </dxf>
    <dxf>
      <font>
        <strike val="0"/>
        <outline val="0"/>
        <shadow val="0"/>
        <u val="none"/>
        <vertAlign val="baseline"/>
        <name val="Calibri"/>
        <family val="1"/>
        <scheme val="minor"/>
      </font>
      <alignment horizontal="general" vertical="bottom" textRotation="0" wrapText="1" indent="0" justifyLastLine="0" shrinkToFit="0" readingOrder="0"/>
      <protection locked="1" hidden="0"/>
    </dxf>
    <dxf>
      <font>
        <strike val="0"/>
        <outline val="0"/>
        <shadow val="0"/>
        <u val="none"/>
        <vertAlign val="baseline"/>
        <name val="Calibri"/>
        <family val="1"/>
        <scheme val="minor"/>
      </font>
      <alignment horizontal="general" vertical="bottom" textRotation="0" wrapText="0" indent="0" justifyLastLine="0" shrinkToFit="0" readingOrder="0"/>
      <protection locked="1" hidden="0"/>
    </dxf>
    <dxf>
      <font>
        <strike val="0"/>
        <outline val="0"/>
        <shadow val="0"/>
        <u val="none"/>
        <vertAlign val="baseline"/>
        <name val="Calibri"/>
        <family val="1"/>
        <scheme val="minor"/>
      </font>
      <alignment horizontal="general" vertical="bottom" textRotation="0" wrapText="0" indent="0" justifyLastLine="0" shrinkToFit="0" readingOrder="0"/>
      <protection locked="1" hidden="0"/>
    </dxf>
    <dxf>
      <font>
        <strike val="0"/>
        <outline val="0"/>
        <shadow val="0"/>
        <u val="none"/>
        <vertAlign val="baseline"/>
        <name val="Calibri"/>
        <family val="1"/>
        <scheme val="minor"/>
      </font>
      <alignment horizontal="general" vertical="bottom" textRotation="0" wrapText="1" indent="0" justifyLastLine="0" shrinkToFit="0" readingOrder="0"/>
      <protection locked="1" hidden="0"/>
    </dxf>
    <dxf>
      <font>
        <strike val="0"/>
        <outline val="0"/>
        <shadow val="0"/>
        <u val="none"/>
        <vertAlign val="baseline"/>
        <name val="Calibri"/>
        <family val="1"/>
        <scheme val="minor"/>
      </font>
      <alignment horizontal="general" vertical="bottom" textRotation="0" wrapText="1" indent="0" justifyLastLine="0" shrinkToFit="0" readingOrder="0"/>
      <protection locked="1" hidden="0"/>
    </dxf>
    <dxf>
      <font>
        <strike val="0"/>
        <outline val="0"/>
        <shadow val="0"/>
        <u val="none"/>
        <vertAlign val="baseline"/>
        <name val="Calibri"/>
        <family val="1"/>
        <scheme val="minor"/>
      </font>
      <alignment horizontal="general" vertical="bottom" textRotation="0" wrapText="0" indent="0" justifyLastLine="0" shrinkToFit="0" readingOrder="0"/>
      <protection locked="1" hidden="0"/>
    </dxf>
    <dxf>
      <font>
        <strike val="0"/>
        <outline val="0"/>
        <shadow val="0"/>
        <u val="none"/>
        <vertAlign val="baseline"/>
        <name val="Calibri"/>
        <family val="1"/>
        <scheme val="minor"/>
      </font>
      <alignment horizontal="general" vertical="bottom" textRotation="0" wrapText="0" indent="0" justifyLastLine="0" shrinkToFit="0" readingOrder="0"/>
      <protection locked="1" hidden="0"/>
    </dxf>
    <dxf>
      <font>
        <strike val="0"/>
        <outline val="0"/>
        <shadow val="0"/>
        <u val="none"/>
        <vertAlign val="baseline"/>
        <name val="Calibri"/>
        <family val="1"/>
        <scheme val="minor"/>
      </font>
      <alignment horizontal="general" vertical="bottom" textRotation="0" wrapText="0" indent="0" justifyLastLine="0" shrinkToFit="0" readingOrder="0"/>
      <protection locked="1" hidden="0"/>
    </dxf>
    <dxf>
      <font>
        <strike val="0"/>
        <outline val="0"/>
        <shadow val="0"/>
        <u val="none"/>
        <vertAlign val="baseline"/>
        <name val="Calibri"/>
        <family val="1"/>
        <scheme val="minor"/>
      </font>
      <alignment horizontal="general" vertical="bottom" textRotation="0" wrapText="1" indent="0" justifyLastLine="0" shrinkToFit="0" readingOrder="0"/>
      <protection locked="1" hidden="0"/>
    </dxf>
    <dxf>
      <font>
        <strike val="0"/>
        <outline val="0"/>
        <shadow val="0"/>
        <u val="none"/>
        <vertAlign val="baseline"/>
        <name val="Calibri"/>
        <family val="1"/>
        <scheme val="minor"/>
      </font>
      <alignment horizontal="general" vertical="bottom" textRotation="0" wrapText="1" indent="0" justifyLastLine="0" shrinkToFit="0" readingOrder="0"/>
      <protection locked="1" hidden="0"/>
    </dxf>
    <dxf>
      <font>
        <strike val="0"/>
        <outline val="0"/>
        <shadow val="0"/>
        <u val="none"/>
        <vertAlign val="baseline"/>
        <name val="Calibri"/>
        <family val="1"/>
        <scheme val="minor"/>
      </font>
      <alignment horizontal="center" vertical="center" textRotation="0" wrapText="0" indent="0" justifyLastLine="0" shrinkToFit="0" readingOrder="0"/>
      <protection locked="1" hidden="0"/>
    </dxf>
    <dxf>
      <font>
        <strike val="0"/>
        <outline val="0"/>
        <shadow val="0"/>
        <u val="none"/>
        <vertAlign val="baseline"/>
        <name val="Calibri"/>
        <family val="1"/>
        <scheme val="minor"/>
      </font>
      <alignment horizontal="general" vertical="center" textRotation="0" wrapText="1" indent="0" justifyLastLine="0" shrinkToFit="0" readingOrder="0"/>
      <protection locked="1" hidden="0"/>
    </dxf>
    <dxf>
      <font>
        <strike val="0"/>
        <outline val="0"/>
        <shadow val="0"/>
        <u val="none"/>
        <vertAlign val="baseline"/>
        <name val="Calibri"/>
        <family val="1"/>
        <scheme val="minor"/>
      </font>
      <fill>
        <patternFill patternType="none"/>
      </fill>
      <alignment horizontal="general" vertical="center" textRotation="0" wrapText="0" indent="0" justifyLastLine="0" shrinkToFit="0" readingOrder="0"/>
      <protection locked="1" hidden="0"/>
    </dxf>
    <dxf>
      <font>
        <strike val="0"/>
        <outline val="0"/>
        <shadow val="0"/>
        <u val="none"/>
        <vertAlign val="baseline"/>
        <name val="Calibri"/>
        <family val="1"/>
        <scheme val="minor"/>
      </font>
      <alignment horizontal="general" vertical="center" textRotation="0" wrapText="0" indent="0" justifyLastLine="0" shrinkToFit="0" readingOrder="0"/>
      <protection locked="1" hidden="0"/>
    </dxf>
    <dxf>
      <font>
        <strike val="0"/>
        <outline val="0"/>
        <shadow val="0"/>
        <u val="none"/>
        <vertAlign val="baseline"/>
        <name val="Calibri"/>
        <family val="1"/>
        <scheme val="minor"/>
      </font>
      <alignment horizontal="general" vertical="center" textRotation="0" wrapText="1" indent="0" justifyLastLine="0" shrinkToFit="0" readingOrder="0"/>
      <protection locked="1" hidden="0"/>
    </dxf>
    <dxf>
      <font>
        <strike val="0"/>
        <outline val="0"/>
        <shadow val="0"/>
        <u val="none"/>
        <vertAlign val="baseline"/>
        <name val="Calibri"/>
        <family val="1"/>
        <scheme val="minor"/>
      </font>
      <alignment horizontal="general" vertical="center" textRotation="0" wrapText="1" indent="0" justifyLastLine="0" shrinkToFit="0" readingOrder="0"/>
      <protection locked="1" hidden="0"/>
    </dxf>
    <dxf>
      <font>
        <strike val="0"/>
        <outline val="0"/>
        <shadow val="0"/>
        <u val="none"/>
        <vertAlign val="baseline"/>
        <name val="Calibri"/>
        <family val="1"/>
        <scheme val="minor"/>
      </font>
      <alignment horizontal="general" vertical="center" textRotation="0" wrapText="0" indent="0" justifyLastLine="0" shrinkToFit="0" readingOrder="0"/>
      <protection locked="1" hidden="0"/>
    </dxf>
    <dxf>
      <font>
        <strike val="0"/>
        <outline val="0"/>
        <shadow val="0"/>
        <u val="none"/>
        <vertAlign val="baseline"/>
        <name val="Calibri"/>
        <family val="1"/>
        <scheme val="minor"/>
      </font>
      <alignment textRotation="0" wrapText="0" indent="0" justifyLastLine="0" shrinkToFit="0" readingOrder="0"/>
      <protection locked="1" hidden="0"/>
    </dxf>
    <dxf>
      <font>
        <strike val="0"/>
        <outline val="0"/>
        <shadow val="0"/>
        <u val="none"/>
        <vertAlign val="baseline"/>
        <name val="Calibri"/>
        <family val="1"/>
        <scheme val="minor"/>
      </font>
      <alignment horizontal="centerContinuous" vertical="center" textRotation="0" wrapText="0" indent="0" justifyLastLine="0" shrinkToFit="0" readingOrder="0"/>
      <border diagonalUp="0" diagonalDown="0" outline="0">
        <left style="medium">
          <color theme="0"/>
        </left>
        <right style="medium">
          <color theme="0"/>
        </right>
        <top/>
        <bottom/>
      </border>
      <protection locked="1" hidden="0"/>
    </dxf>
    <dxf>
      <font>
        <b/>
        <i val="0"/>
        <color theme="0"/>
      </font>
      <fill>
        <patternFill>
          <bgColor rgb="FF00B0F0"/>
        </patternFill>
      </fill>
    </dxf>
    <dxf>
      <border>
        <left style="thin">
          <color theme="8" tint="-0.24994659260841701"/>
        </left>
        <right style="thin">
          <color theme="8" tint="-0.24994659260841701"/>
        </right>
        <top style="thin">
          <color theme="8" tint="-0.24994659260841701"/>
        </top>
        <bottom style="thin">
          <color theme="8" tint="-0.24994659260841701"/>
        </bottom>
        <vertical style="thin">
          <color theme="8" tint="-0.24994659260841701"/>
        </vertical>
        <horizontal style="thin">
          <color theme="8" tint="-0.24994659260841701"/>
        </horizontal>
      </border>
    </dxf>
  </dxfs>
  <tableStyles count="1" defaultTableStyle="TableStyleMedium2" defaultPivotStyle="PivotStyleLight16">
    <tableStyle name="Planilla" pivot="0" count="2" xr9:uid="{1BCDEF18-F587-4CE5-852F-28972E725428}">
      <tableStyleElement type="wholeTable" dxfId="783"/>
      <tableStyleElement type="headerRow" dxfId="782"/>
    </tableStyle>
  </tableStyles>
  <colors>
    <mruColors>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microsoft.com/office/2007/relationships/slicerCache" Target="slicerCaches/slicerCache2.xml"/><Relationship Id="rId47" Type="http://schemas.microsoft.com/office/2007/relationships/slicerCache" Target="slicerCaches/slicerCache7.xml"/><Relationship Id="rId50" Type="http://schemas.microsoft.com/office/2007/relationships/slicerCache" Target="slicerCaches/slicerCache10.xml"/><Relationship Id="rId55" Type="http://schemas.microsoft.com/office/2007/relationships/slicerCache" Target="slicerCaches/slicerCache1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microsoft.com/office/2007/relationships/slicerCache" Target="slicerCaches/slicerCache5.xml"/><Relationship Id="rId53" Type="http://schemas.microsoft.com/office/2007/relationships/slicerCache" Target="slicerCaches/slicerCache1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microsoft.com/office/2007/relationships/slicerCache" Target="slicerCaches/slicerCache3.xml"/><Relationship Id="rId48" Type="http://schemas.microsoft.com/office/2007/relationships/slicerCache" Target="slicerCaches/slicerCache8.xml"/><Relationship Id="rId56" Type="http://schemas.microsoft.com/office/2007/relationships/slicerCache" Target="slicerCaches/slicerCache16.xml"/><Relationship Id="rId64" Type="http://schemas.openxmlformats.org/officeDocument/2006/relationships/customXml" Target="../customXml/item3.xml"/><Relationship Id="rId8" Type="http://schemas.openxmlformats.org/officeDocument/2006/relationships/worksheet" Target="worksheets/sheet8.xml"/><Relationship Id="rId51" Type="http://schemas.microsoft.com/office/2007/relationships/slicerCache" Target="slicerCaches/slicerCache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microsoft.com/office/2007/relationships/slicerCache" Target="slicerCaches/slicerCache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microsoft.com/office/2007/relationships/slicerCache" Target="slicerCaches/slicerCache1.xml"/><Relationship Id="rId54" Type="http://schemas.microsoft.com/office/2007/relationships/slicerCache" Target="slicerCaches/slicerCache1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microsoft.com/office/2007/relationships/slicerCache" Target="slicerCaches/slicerCache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9.xml"/><Relationship Id="rId44" Type="http://schemas.microsoft.com/office/2007/relationships/slicerCache" Target="slicerCaches/slicerCache4.xml"/><Relationship Id="rId52" Type="http://schemas.microsoft.com/office/2007/relationships/slicerCache" Target="slicerCaches/slicerCache12.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edenorte.com.do/"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193222</xdr:colOff>
      <xdr:row>1</xdr:row>
      <xdr:rowOff>89647</xdr:rowOff>
    </xdr:from>
    <xdr:to>
      <xdr:col>7</xdr:col>
      <xdr:colOff>464039</xdr:colOff>
      <xdr:row>2</xdr:row>
      <xdr:rowOff>179295</xdr:rowOff>
    </xdr:to>
    <xdr:pic>
      <xdr:nvPicPr>
        <xdr:cNvPr id="3" name="Imagen 2">
          <a:hlinkClick xmlns:r="http://schemas.openxmlformats.org/officeDocument/2006/relationships" r:id="rId1"/>
          <a:extLst>
            <a:ext uri="{FF2B5EF4-FFF2-40B4-BE49-F238E27FC236}">
              <a16:creationId xmlns:a16="http://schemas.microsoft.com/office/drawing/2014/main" id="{0EEDBBDA-33A8-88D0-852D-EE20C7B56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5869" y="414618"/>
          <a:ext cx="1906876" cy="5042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100852</xdr:colOff>
      <xdr:row>2</xdr:row>
      <xdr:rowOff>22413</xdr:rowOff>
    </xdr:from>
    <xdr:to>
      <xdr:col>0</xdr:col>
      <xdr:colOff>1670984</xdr:colOff>
      <xdr:row>4</xdr:row>
      <xdr:rowOff>205032</xdr:rowOff>
    </xdr:to>
    <xdr:pic>
      <xdr:nvPicPr>
        <xdr:cNvPr id="3" name="Imagen 2">
          <a:extLst>
            <a:ext uri="{FF2B5EF4-FFF2-40B4-BE49-F238E27FC236}">
              <a16:creationId xmlns:a16="http://schemas.microsoft.com/office/drawing/2014/main" id="{3F15D84E-BC54-494F-91FA-1E9079FA13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52" y="593913"/>
          <a:ext cx="1570132" cy="597237"/>
        </a:xfrm>
        <a:prstGeom prst="rect">
          <a:avLst/>
        </a:prstGeom>
      </xdr:spPr>
    </xdr:pic>
    <xdr:clientData/>
  </xdr:twoCellAnchor>
  <xdr:twoCellAnchor editAs="absolute">
    <xdr:from>
      <xdr:col>1</xdr:col>
      <xdr:colOff>2352300</xdr:colOff>
      <xdr:row>0</xdr:row>
      <xdr:rowOff>0</xdr:rowOff>
    </xdr:from>
    <xdr:to>
      <xdr:col>1</xdr:col>
      <xdr:colOff>2352300</xdr:colOff>
      <xdr:row>4</xdr:row>
      <xdr:rowOff>176679</xdr:rowOff>
    </xdr:to>
    <mc:AlternateContent xmlns:mc="http://schemas.openxmlformats.org/markup-compatibility/2006" xmlns:sle15="http://schemas.microsoft.com/office/drawing/2012/slicer">
      <mc:Choice Requires="sle15">
        <xdr:graphicFrame macro="">
          <xdr:nvGraphicFramePr>
            <xdr:cNvPr id="4" name="Gerencia 8">
              <a:extLst>
                <a:ext uri="{FF2B5EF4-FFF2-40B4-BE49-F238E27FC236}">
                  <a16:creationId xmlns:a16="http://schemas.microsoft.com/office/drawing/2014/main" id="{C87083B3-94F7-4E38-9A61-7A9323F53857}"/>
                </a:ext>
              </a:extLst>
            </xdr:cNvPr>
            <xdr:cNvGraphicFramePr/>
          </xdr:nvGraphicFramePr>
          <xdr:xfrm>
            <a:off x="0" y="0"/>
            <a:ext cx="0" cy="0"/>
          </xdr:xfrm>
          <a:graphic>
            <a:graphicData uri="http://schemas.microsoft.com/office/drawing/2010/slicer">
              <sle:slicer xmlns:sle="http://schemas.microsoft.com/office/drawing/2010/slicer" name="Gerencia 8"/>
            </a:graphicData>
          </a:graphic>
        </xdr:graphicFrame>
      </mc:Choice>
      <mc:Fallback xmlns="">
        <xdr:sp macro="" textlink="">
          <xdr:nvSpPr>
            <xdr:cNvPr id="0" name=""/>
            <xdr:cNvSpPr>
              <a:spLocks noTextEdit="1"/>
            </xdr:cNvSpPr>
          </xdr:nvSpPr>
          <xdr:spPr>
            <a:xfrm>
              <a:off x="4100418" y="0"/>
              <a:ext cx="0" cy="1140385"/>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56696</xdr:colOff>
      <xdr:row>3</xdr:row>
      <xdr:rowOff>99332</xdr:rowOff>
    </xdr:from>
    <xdr:to>
      <xdr:col>0</xdr:col>
      <xdr:colOff>1399721</xdr:colOff>
      <xdr:row>5</xdr:row>
      <xdr:rowOff>153888</xdr:rowOff>
    </xdr:to>
    <xdr:pic>
      <xdr:nvPicPr>
        <xdr:cNvPr id="3" name="Imagen 2">
          <a:extLst>
            <a:ext uri="{FF2B5EF4-FFF2-40B4-BE49-F238E27FC236}">
              <a16:creationId xmlns:a16="http://schemas.microsoft.com/office/drawing/2014/main" id="{E250F815-4578-42DB-A4C6-33E05CE11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96" y="791028"/>
          <a:ext cx="1343025" cy="712235"/>
        </a:xfrm>
        <a:prstGeom prst="rect">
          <a:avLst/>
        </a:prstGeom>
      </xdr:spPr>
    </xdr:pic>
    <xdr:clientData/>
  </xdr:twoCellAnchor>
  <xdr:twoCellAnchor editAs="absolute">
    <xdr:from>
      <xdr:col>5</xdr:col>
      <xdr:colOff>810531</xdr:colOff>
      <xdr:row>0</xdr:row>
      <xdr:rowOff>3175</xdr:rowOff>
    </xdr:from>
    <xdr:to>
      <xdr:col>7</xdr:col>
      <xdr:colOff>4023632</xdr:colOff>
      <xdr:row>4</xdr:row>
      <xdr:rowOff>278039</xdr:rowOff>
    </xdr:to>
    <mc:AlternateContent xmlns:mc="http://schemas.openxmlformats.org/markup-compatibility/2006" xmlns:sle15="http://schemas.microsoft.com/office/drawing/2012/slicer">
      <mc:Choice Requires="sle15">
        <xdr:graphicFrame macro="">
          <xdr:nvGraphicFramePr>
            <xdr:cNvPr id="4" name="Gerencia 10">
              <a:extLst>
                <a:ext uri="{FF2B5EF4-FFF2-40B4-BE49-F238E27FC236}">
                  <a16:creationId xmlns:a16="http://schemas.microsoft.com/office/drawing/2014/main" id="{B4A29233-2401-4D56-9124-7BB0BDFB5915}"/>
                </a:ext>
              </a:extLst>
            </xdr:cNvPr>
            <xdr:cNvGraphicFramePr/>
          </xdr:nvGraphicFramePr>
          <xdr:xfrm>
            <a:off x="0" y="0"/>
            <a:ext cx="0" cy="0"/>
          </xdr:xfrm>
          <a:graphic>
            <a:graphicData uri="http://schemas.microsoft.com/office/drawing/2010/slicer">
              <sle:slicer xmlns:sle="http://schemas.microsoft.com/office/drawing/2010/slicer" name="Gerencia 10"/>
            </a:graphicData>
          </a:graphic>
        </xdr:graphicFrame>
      </mc:Choice>
      <mc:Fallback xmlns="">
        <xdr:sp macro="" textlink="">
          <xdr:nvSpPr>
            <xdr:cNvPr id="0" name=""/>
            <xdr:cNvSpPr>
              <a:spLocks noTextEdit="1"/>
            </xdr:cNvSpPr>
          </xdr:nvSpPr>
          <xdr:spPr>
            <a:xfrm>
              <a:off x="13907406" y="3175"/>
              <a:ext cx="8383815" cy="1295400"/>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78443</xdr:colOff>
      <xdr:row>2</xdr:row>
      <xdr:rowOff>66559</xdr:rowOff>
    </xdr:from>
    <xdr:to>
      <xdr:col>0</xdr:col>
      <xdr:colOff>974913</xdr:colOff>
      <xdr:row>4</xdr:row>
      <xdr:rowOff>185567</xdr:rowOff>
    </xdr:to>
    <xdr:pic>
      <xdr:nvPicPr>
        <xdr:cNvPr id="3" name="Imagen 2">
          <a:extLst>
            <a:ext uri="{FF2B5EF4-FFF2-40B4-BE49-F238E27FC236}">
              <a16:creationId xmlns:a16="http://schemas.microsoft.com/office/drawing/2014/main" id="{A6E6EA3A-6B9C-496F-B01D-29FC177760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3" y="626853"/>
          <a:ext cx="896470" cy="5448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71368</xdr:colOff>
      <xdr:row>1</xdr:row>
      <xdr:rowOff>242865</xdr:rowOff>
    </xdr:from>
    <xdr:to>
      <xdr:col>0</xdr:col>
      <xdr:colOff>1133476</xdr:colOff>
      <xdr:row>4</xdr:row>
      <xdr:rowOff>143484</xdr:rowOff>
    </xdr:to>
    <xdr:pic>
      <xdr:nvPicPr>
        <xdr:cNvPr id="3" name="Imagen 2">
          <a:extLst>
            <a:ext uri="{FF2B5EF4-FFF2-40B4-BE49-F238E27FC236}">
              <a16:creationId xmlns:a16="http://schemas.microsoft.com/office/drawing/2014/main" id="{0AAFAE0B-6F81-4313-A564-5EDA67F2C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68" y="500040"/>
          <a:ext cx="1062108" cy="614994"/>
        </a:xfrm>
        <a:prstGeom prst="rect">
          <a:avLst/>
        </a:prstGeom>
      </xdr:spPr>
    </xdr:pic>
    <xdr:clientData/>
  </xdr:twoCellAnchor>
  <xdr:twoCellAnchor editAs="absolute">
    <xdr:from>
      <xdr:col>5</xdr:col>
      <xdr:colOff>2598253</xdr:colOff>
      <xdr:row>0</xdr:row>
      <xdr:rowOff>0</xdr:rowOff>
    </xdr:from>
    <xdr:to>
      <xdr:col>7</xdr:col>
      <xdr:colOff>933450</xdr:colOff>
      <xdr:row>4</xdr:row>
      <xdr:rowOff>190500</xdr:rowOff>
    </xdr:to>
    <mc:AlternateContent xmlns:mc="http://schemas.openxmlformats.org/markup-compatibility/2006" xmlns:sle15="http://schemas.microsoft.com/office/drawing/2012/slicer">
      <mc:Choice Requires="sle15">
        <xdr:graphicFrame macro="">
          <xdr:nvGraphicFramePr>
            <xdr:cNvPr id="4" name="Gerencia 14">
              <a:extLst>
                <a:ext uri="{FF2B5EF4-FFF2-40B4-BE49-F238E27FC236}">
                  <a16:creationId xmlns:a16="http://schemas.microsoft.com/office/drawing/2014/main" id="{42EE2D34-7462-458B-9BD6-0989DA4F0587}"/>
                </a:ext>
              </a:extLst>
            </xdr:cNvPr>
            <xdr:cNvGraphicFramePr/>
          </xdr:nvGraphicFramePr>
          <xdr:xfrm>
            <a:off x="0" y="0"/>
            <a:ext cx="0" cy="0"/>
          </xdr:xfrm>
          <a:graphic>
            <a:graphicData uri="http://schemas.microsoft.com/office/drawing/2010/slicer">
              <sle:slicer xmlns:sle="http://schemas.microsoft.com/office/drawing/2010/slicer" name="Gerencia 14"/>
            </a:graphicData>
          </a:graphic>
        </xdr:graphicFrame>
      </mc:Choice>
      <mc:Fallback xmlns="">
        <xdr:sp macro="" textlink="">
          <xdr:nvSpPr>
            <xdr:cNvPr id="0" name=""/>
            <xdr:cNvSpPr>
              <a:spLocks noTextEdit="1"/>
            </xdr:cNvSpPr>
          </xdr:nvSpPr>
          <xdr:spPr>
            <a:xfrm>
              <a:off x="19324153" y="0"/>
              <a:ext cx="5983772" cy="1162050"/>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2</xdr:row>
      <xdr:rowOff>123701</xdr:rowOff>
    </xdr:from>
    <xdr:to>
      <xdr:col>0</xdr:col>
      <xdr:colOff>1152525</xdr:colOff>
      <xdr:row>3</xdr:row>
      <xdr:rowOff>283786</xdr:rowOff>
    </xdr:to>
    <xdr:pic>
      <xdr:nvPicPr>
        <xdr:cNvPr id="3" name="Imagen 2">
          <a:extLst>
            <a:ext uri="{FF2B5EF4-FFF2-40B4-BE49-F238E27FC236}">
              <a16:creationId xmlns:a16="http://schemas.microsoft.com/office/drawing/2014/main" id="{F3491CA1-A678-45F9-A718-A54FB2C9C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523751"/>
          <a:ext cx="1152524" cy="455360"/>
        </a:xfrm>
        <a:prstGeom prst="rect">
          <a:avLst/>
        </a:prstGeom>
      </xdr:spPr>
    </xdr:pic>
    <xdr:clientData/>
  </xdr:twoCellAnchor>
  <xdr:twoCellAnchor editAs="absolute">
    <xdr:from>
      <xdr:col>13</xdr:col>
      <xdr:colOff>397094</xdr:colOff>
      <xdr:row>0</xdr:row>
      <xdr:rowOff>78675</xdr:rowOff>
    </xdr:from>
    <xdr:to>
      <xdr:col>14</xdr:col>
      <xdr:colOff>1466850</xdr:colOff>
      <xdr:row>3</xdr:row>
      <xdr:rowOff>228601</xdr:rowOff>
    </xdr:to>
    <mc:AlternateContent xmlns:mc="http://schemas.openxmlformats.org/markup-compatibility/2006" xmlns:sle15="http://schemas.microsoft.com/office/drawing/2012/slicer">
      <mc:Choice Requires="sle15">
        <xdr:graphicFrame macro="">
          <xdr:nvGraphicFramePr>
            <xdr:cNvPr id="4" name="Gerencia 1">
              <a:extLst>
                <a:ext uri="{FF2B5EF4-FFF2-40B4-BE49-F238E27FC236}">
                  <a16:creationId xmlns:a16="http://schemas.microsoft.com/office/drawing/2014/main" id="{E6647FF7-B5AD-43D6-811D-BB27A1E95A93}"/>
                </a:ext>
              </a:extLst>
            </xdr:cNvPr>
            <xdr:cNvGraphicFramePr/>
          </xdr:nvGraphicFramePr>
          <xdr:xfrm>
            <a:off x="0" y="0"/>
            <a:ext cx="0" cy="0"/>
          </xdr:xfrm>
          <a:graphic>
            <a:graphicData uri="http://schemas.microsoft.com/office/drawing/2010/slicer">
              <sle:slicer xmlns:sle="http://schemas.microsoft.com/office/drawing/2010/slicer" name="Gerencia 1"/>
            </a:graphicData>
          </a:graphic>
        </xdr:graphicFrame>
      </mc:Choice>
      <mc:Fallback xmlns="">
        <xdr:sp macro="" textlink="">
          <xdr:nvSpPr>
            <xdr:cNvPr id="0" name=""/>
            <xdr:cNvSpPr>
              <a:spLocks noTextEdit="1"/>
            </xdr:cNvSpPr>
          </xdr:nvSpPr>
          <xdr:spPr>
            <a:xfrm>
              <a:off x="27467144" y="78675"/>
              <a:ext cx="3289081" cy="930976"/>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16565</xdr:colOff>
      <xdr:row>2</xdr:row>
      <xdr:rowOff>61049</xdr:rowOff>
    </xdr:from>
    <xdr:to>
      <xdr:col>1</xdr:col>
      <xdr:colOff>259773</xdr:colOff>
      <xdr:row>5</xdr:row>
      <xdr:rowOff>12369</xdr:rowOff>
    </xdr:to>
    <xdr:pic>
      <xdr:nvPicPr>
        <xdr:cNvPr id="3" name="Imagen 2">
          <a:extLst>
            <a:ext uri="{FF2B5EF4-FFF2-40B4-BE49-F238E27FC236}">
              <a16:creationId xmlns:a16="http://schemas.microsoft.com/office/drawing/2014/main" id="{B1426B44-D6C7-44F2-AA8D-21BE87FFAE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 y="543484"/>
          <a:ext cx="1467851" cy="705898"/>
        </a:xfrm>
        <a:prstGeom prst="rect">
          <a:avLst/>
        </a:prstGeom>
      </xdr:spPr>
    </xdr:pic>
    <xdr:clientData/>
  </xdr:twoCellAnchor>
  <xdr:twoCellAnchor editAs="absolute">
    <xdr:from>
      <xdr:col>2</xdr:col>
      <xdr:colOff>421278</xdr:colOff>
      <xdr:row>259</xdr:row>
      <xdr:rowOff>45371</xdr:rowOff>
    </xdr:from>
    <xdr:to>
      <xdr:col>2</xdr:col>
      <xdr:colOff>1792215</xdr:colOff>
      <xdr:row>265</xdr:row>
      <xdr:rowOff>68504</xdr:rowOff>
    </xdr:to>
    <mc:AlternateContent xmlns:mc="http://schemas.openxmlformats.org/markup-compatibility/2006" xmlns:sle15="http://schemas.microsoft.com/office/drawing/2012/slicer">
      <mc:Choice Requires="sle15">
        <xdr:graphicFrame macro="">
          <xdr:nvGraphicFramePr>
            <xdr:cNvPr id="4" name="Gerencia 3">
              <a:extLst>
                <a:ext uri="{FF2B5EF4-FFF2-40B4-BE49-F238E27FC236}">
                  <a16:creationId xmlns:a16="http://schemas.microsoft.com/office/drawing/2014/main" id="{36552F39-2827-4ED4-86AA-EEE696E954A2}"/>
                </a:ext>
                <a:ext uri="{147F2762-F138-4A5C-976F-8EAC2B608ADB}">
                  <a16:predDERef xmlns:a16="http://schemas.microsoft.com/office/drawing/2014/main" pred="{E1CEAD08-2745-2E07-9196-A4FDDDE71F32}"/>
                </a:ext>
              </a:extLst>
            </xdr:cNvPr>
            <xdr:cNvGraphicFramePr/>
          </xdr:nvGraphicFramePr>
          <xdr:xfrm>
            <a:off x="0" y="0"/>
            <a:ext cx="0" cy="0"/>
          </xdr:xfrm>
          <a:graphic>
            <a:graphicData uri="http://schemas.microsoft.com/office/drawing/2010/slicer">
              <sle:slicer xmlns:sle="http://schemas.microsoft.com/office/drawing/2010/slicer" name="Gerencia 3"/>
            </a:graphicData>
          </a:graphic>
        </xdr:graphicFrame>
      </mc:Choice>
      <mc:Fallback xmlns="">
        <xdr:sp macro="" textlink="">
          <xdr:nvSpPr>
            <xdr:cNvPr id="0" name=""/>
            <xdr:cNvSpPr>
              <a:spLocks noTextEdit="1"/>
            </xdr:cNvSpPr>
          </xdr:nvSpPr>
          <xdr:spPr>
            <a:xfrm>
              <a:off x="4123604" y="59692739"/>
              <a:ext cx="1370937" cy="1215828"/>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2</xdr:col>
      <xdr:colOff>424414</xdr:colOff>
      <xdr:row>0</xdr:row>
      <xdr:rowOff>19050</xdr:rowOff>
    </xdr:from>
    <xdr:to>
      <xdr:col>2</xdr:col>
      <xdr:colOff>424414</xdr:colOff>
      <xdr:row>5</xdr:row>
      <xdr:rowOff>83079</xdr:rowOff>
    </xdr:to>
    <mc:AlternateContent xmlns:mc="http://schemas.openxmlformats.org/markup-compatibility/2006" xmlns:sle15="http://schemas.microsoft.com/office/drawing/2012/slicer">
      <mc:Choice Requires="sle15">
        <xdr:graphicFrame macro="">
          <xdr:nvGraphicFramePr>
            <xdr:cNvPr id="5" name="Gerencia 4">
              <a:extLst>
                <a:ext uri="{FF2B5EF4-FFF2-40B4-BE49-F238E27FC236}">
                  <a16:creationId xmlns:a16="http://schemas.microsoft.com/office/drawing/2014/main" id="{DB8A7C0F-B26F-4957-A8E5-346B172B2817}"/>
                </a:ext>
              </a:extLst>
            </xdr:cNvPr>
            <xdr:cNvGraphicFramePr/>
          </xdr:nvGraphicFramePr>
          <xdr:xfrm>
            <a:off x="0" y="0"/>
            <a:ext cx="0" cy="0"/>
          </xdr:xfrm>
          <a:graphic>
            <a:graphicData uri="http://schemas.microsoft.com/office/drawing/2010/slicer">
              <sle:slicer xmlns:sle="http://schemas.microsoft.com/office/drawing/2010/slicer" name="Gerencia 4"/>
            </a:graphicData>
          </a:graphic>
        </xdr:graphicFrame>
      </mc:Choice>
      <mc:Fallback xmlns="">
        <xdr:sp macro="" textlink="">
          <xdr:nvSpPr>
            <xdr:cNvPr id="0" name=""/>
            <xdr:cNvSpPr>
              <a:spLocks noTextEdit="1"/>
            </xdr:cNvSpPr>
          </xdr:nvSpPr>
          <xdr:spPr>
            <a:xfrm>
              <a:off x="4126740" y="19050"/>
              <a:ext cx="0" cy="1294158"/>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78921</xdr:colOff>
      <xdr:row>0</xdr:row>
      <xdr:rowOff>261084</xdr:rowOff>
    </xdr:from>
    <xdr:to>
      <xdr:col>0</xdr:col>
      <xdr:colOff>1085850</xdr:colOff>
      <xdr:row>3</xdr:row>
      <xdr:rowOff>26505</xdr:rowOff>
    </xdr:to>
    <xdr:pic>
      <xdr:nvPicPr>
        <xdr:cNvPr id="4" name="Imagen 3">
          <a:extLst>
            <a:ext uri="{FF2B5EF4-FFF2-40B4-BE49-F238E27FC236}">
              <a16:creationId xmlns:a16="http://schemas.microsoft.com/office/drawing/2014/main" id="{2ACFA4A0-F7F3-4C69-A4BB-793A4EEE47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21" y="261084"/>
          <a:ext cx="1006929" cy="5655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156882</xdr:rowOff>
    </xdr:from>
    <xdr:to>
      <xdr:col>0</xdr:col>
      <xdr:colOff>1700593</xdr:colOff>
      <xdr:row>2</xdr:row>
      <xdr:rowOff>683558</xdr:rowOff>
    </xdr:to>
    <xdr:pic>
      <xdr:nvPicPr>
        <xdr:cNvPr id="5" name="Imagen 4">
          <a:extLst>
            <a:ext uri="{FF2B5EF4-FFF2-40B4-BE49-F238E27FC236}">
              <a16:creationId xmlns:a16="http://schemas.microsoft.com/office/drawing/2014/main" id="{9C3190A0-0534-453E-A0AA-770E114BE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0441"/>
          <a:ext cx="1700593" cy="526676"/>
        </a:xfrm>
        <a:prstGeom prst="rect">
          <a:avLst/>
        </a:prstGeom>
      </xdr:spPr>
    </xdr:pic>
    <xdr:clientData/>
  </xdr:twoCellAnchor>
  <xdr:twoCellAnchor editAs="absolute">
    <xdr:from>
      <xdr:col>5</xdr:col>
      <xdr:colOff>6448984</xdr:colOff>
      <xdr:row>0</xdr:row>
      <xdr:rowOff>0</xdr:rowOff>
    </xdr:from>
    <xdr:to>
      <xdr:col>7</xdr:col>
      <xdr:colOff>2577353</xdr:colOff>
      <xdr:row>2</xdr:row>
      <xdr:rowOff>537882</xdr:rowOff>
    </xdr:to>
    <mc:AlternateContent xmlns:mc="http://schemas.openxmlformats.org/markup-compatibility/2006" xmlns:sle15="http://schemas.microsoft.com/office/drawing/2012/slicer">
      <mc:Choice Requires="sle15">
        <xdr:graphicFrame macro="">
          <xdr:nvGraphicFramePr>
            <xdr:cNvPr id="6" name="Gerencia 7">
              <a:extLst>
                <a:ext uri="{FF2B5EF4-FFF2-40B4-BE49-F238E27FC236}">
                  <a16:creationId xmlns:a16="http://schemas.microsoft.com/office/drawing/2014/main" id="{EE87F3A7-7C63-4B43-ACF0-E8FF654DD97A}"/>
                </a:ext>
              </a:extLst>
            </xdr:cNvPr>
            <xdr:cNvGraphicFramePr/>
          </xdr:nvGraphicFramePr>
          <xdr:xfrm>
            <a:off x="0" y="0"/>
            <a:ext cx="0" cy="0"/>
          </xdr:xfrm>
          <a:graphic>
            <a:graphicData uri="http://schemas.microsoft.com/office/drawing/2010/slicer">
              <sle:slicer xmlns:sle="http://schemas.microsoft.com/office/drawing/2010/slicer" name="Gerencia 7"/>
            </a:graphicData>
          </a:graphic>
        </xdr:graphicFrame>
      </mc:Choice>
      <mc:Fallback xmlns="">
        <xdr:sp macro="" textlink="">
          <xdr:nvSpPr>
            <xdr:cNvPr id="0" name=""/>
            <xdr:cNvSpPr>
              <a:spLocks noTextEdit="1"/>
            </xdr:cNvSpPr>
          </xdr:nvSpPr>
          <xdr:spPr>
            <a:xfrm>
              <a:off x="22350131" y="0"/>
              <a:ext cx="3972487" cy="1221441"/>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136072</xdr:colOff>
      <xdr:row>2</xdr:row>
      <xdr:rowOff>82984</xdr:rowOff>
    </xdr:from>
    <xdr:to>
      <xdr:col>1</xdr:col>
      <xdr:colOff>27215</xdr:colOff>
      <xdr:row>4</xdr:row>
      <xdr:rowOff>204016</xdr:rowOff>
    </xdr:to>
    <xdr:pic>
      <xdr:nvPicPr>
        <xdr:cNvPr id="3" name="Imagen 2">
          <a:extLst>
            <a:ext uri="{FF2B5EF4-FFF2-40B4-BE49-F238E27FC236}">
              <a16:creationId xmlns:a16="http://schemas.microsoft.com/office/drawing/2014/main" id="{AA9426BB-966C-46A9-AB26-F9CE780459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2" y="572841"/>
          <a:ext cx="1265464" cy="678925"/>
        </a:xfrm>
        <a:prstGeom prst="rect">
          <a:avLst/>
        </a:prstGeom>
      </xdr:spPr>
    </xdr:pic>
    <xdr:clientData/>
  </xdr:twoCellAnchor>
  <xdr:twoCellAnchor editAs="absolute">
    <xdr:from>
      <xdr:col>7</xdr:col>
      <xdr:colOff>3619501</xdr:colOff>
      <xdr:row>0</xdr:row>
      <xdr:rowOff>0</xdr:rowOff>
    </xdr:from>
    <xdr:to>
      <xdr:col>7</xdr:col>
      <xdr:colOff>7606393</xdr:colOff>
      <xdr:row>4</xdr:row>
      <xdr:rowOff>23132</xdr:rowOff>
    </xdr:to>
    <mc:AlternateContent xmlns:mc="http://schemas.openxmlformats.org/markup-compatibility/2006" xmlns:sle15="http://schemas.microsoft.com/office/drawing/2012/slicer">
      <mc:Choice Requires="sle15">
        <xdr:graphicFrame macro="">
          <xdr:nvGraphicFramePr>
            <xdr:cNvPr id="4" name="Gerencia 11">
              <a:extLst>
                <a:ext uri="{FF2B5EF4-FFF2-40B4-BE49-F238E27FC236}">
                  <a16:creationId xmlns:a16="http://schemas.microsoft.com/office/drawing/2014/main" id="{5D5323E5-58D1-4B3D-84D4-764CB86A238F}"/>
                </a:ext>
              </a:extLst>
            </xdr:cNvPr>
            <xdr:cNvGraphicFramePr/>
          </xdr:nvGraphicFramePr>
          <xdr:xfrm>
            <a:off x="0" y="0"/>
            <a:ext cx="0" cy="0"/>
          </xdr:xfrm>
          <a:graphic>
            <a:graphicData uri="http://schemas.microsoft.com/office/drawing/2010/slicer">
              <sle:slicer xmlns:sle="http://schemas.microsoft.com/office/drawing/2010/slicer" name="Gerencia 11"/>
            </a:graphicData>
          </a:graphic>
        </xdr:graphicFrame>
      </mc:Choice>
      <mc:Fallback xmlns="">
        <xdr:sp macro="" textlink="">
          <xdr:nvSpPr>
            <xdr:cNvPr id="0" name=""/>
            <xdr:cNvSpPr>
              <a:spLocks noTextEdit="1"/>
            </xdr:cNvSpPr>
          </xdr:nvSpPr>
          <xdr:spPr>
            <a:xfrm>
              <a:off x="32861251" y="0"/>
              <a:ext cx="3986892" cy="1070882"/>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46464</xdr:colOff>
      <xdr:row>3</xdr:row>
      <xdr:rowOff>92927</xdr:rowOff>
    </xdr:from>
    <xdr:to>
      <xdr:col>1</xdr:col>
      <xdr:colOff>394207</xdr:colOff>
      <xdr:row>5</xdr:row>
      <xdr:rowOff>95249</xdr:rowOff>
    </xdr:to>
    <xdr:pic>
      <xdr:nvPicPr>
        <xdr:cNvPr id="2" name="Imagen 1">
          <a:extLst>
            <a:ext uri="{FF2B5EF4-FFF2-40B4-BE49-F238E27FC236}">
              <a16:creationId xmlns:a16="http://schemas.microsoft.com/office/drawing/2014/main" id="{AE246237-5AFC-434A-8CA6-765E9FCB1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4" y="906037"/>
          <a:ext cx="1590639" cy="408877"/>
        </a:xfrm>
        <a:prstGeom prst="rect">
          <a:avLst/>
        </a:prstGeom>
      </xdr:spPr>
    </xdr:pic>
    <xdr:clientData/>
  </xdr:twoCellAnchor>
  <xdr:twoCellAnchor editAs="absolute">
    <xdr:from>
      <xdr:col>5</xdr:col>
      <xdr:colOff>2164729</xdr:colOff>
      <xdr:row>0</xdr:row>
      <xdr:rowOff>44606</xdr:rowOff>
    </xdr:from>
    <xdr:to>
      <xdr:col>8</xdr:col>
      <xdr:colOff>1456598</xdr:colOff>
      <xdr:row>5</xdr:row>
      <xdr:rowOff>29970</xdr:rowOff>
    </xdr:to>
    <mc:AlternateContent xmlns:mc="http://schemas.openxmlformats.org/markup-compatibility/2006" xmlns:sle15="http://schemas.microsoft.com/office/drawing/2012/slicer">
      <mc:Choice Requires="sle15">
        <xdr:graphicFrame macro="">
          <xdr:nvGraphicFramePr>
            <xdr:cNvPr id="3" name="Gerencia 15">
              <a:extLst>
                <a:ext uri="{FF2B5EF4-FFF2-40B4-BE49-F238E27FC236}">
                  <a16:creationId xmlns:a16="http://schemas.microsoft.com/office/drawing/2014/main" id="{7C15BDCF-95FE-4AB6-8303-B0F367D19D60}"/>
                </a:ext>
              </a:extLst>
            </xdr:cNvPr>
            <xdr:cNvGraphicFramePr/>
          </xdr:nvGraphicFramePr>
          <xdr:xfrm>
            <a:off x="0" y="0"/>
            <a:ext cx="0" cy="0"/>
          </xdr:xfrm>
          <a:graphic>
            <a:graphicData uri="http://schemas.microsoft.com/office/drawing/2010/slicer">
              <sle:slicer xmlns:sle="http://schemas.microsoft.com/office/drawing/2010/slicer" name="Gerencia 15"/>
            </a:graphicData>
          </a:graphic>
        </xdr:graphicFrame>
      </mc:Choice>
      <mc:Fallback xmlns="">
        <xdr:sp macro="" textlink="">
          <xdr:nvSpPr>
            <xdr:cNvPr id="0" name=""/>
            <xdr:cNvSpPr>
              <a:spLocks noTextEdit="1"/>
            </xdr:cNvSpPr>
          </xdr:nvSpPr>
          <xdr:spPr>
            <a:xfrm>
              <a:off x="17276955" y="44606"/>
              <a:ext cx="11349125" cy="1205029"/>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201706</xdr:colOff>
      <xdr:row>2</xdr:row>
      <xdr:rowOff>89647</xdr:rowOff>
    </xdr:from>
    <xdr:to>
      <xdr:col>1</xdr:col>
      <xdr:colOff>801859</xdr:colOff>
      <xdr:row>4</xdr:row>
      <xdr:rowOff>112057</xdr:rowOff>
    </xdr:to>
    <xdr:pic>
      <xdr:nvPicPr>
        <xdr:cNvPr id="2" name="Imagen 1">
          <a:extLst>
            <a:ext uri="{FF2B5EF4-FFF2-40B4-BE49-F238E27FC236}">
              <a16:creationId xmlns:a16="http://schemas.microsoft.com/office/drawing/2014/main" id="{3A50FA3E-D12C-4306-8A04-E2C56F184C94}"/>
            </a:ext>
          </a:extLst>
        </xdr:cNvPr>
        <xdr:cNvPicPr>
          <a:picLocks noChangeAspect="1"/>
        </xdr:cNvPicPr>
      </xdr:nvPicPr>
      <xdr:blipFill rotWithShape="1">
        <a:blip xmlns:r="http://schemas.openxmlformats.org/officeDocument/2006/relationships" r:embed="rId1"/>
        <a:srcRect l="6310" t="24377" r="4988" b="23742"/>
        <a:stretch/>
      </xdr:blipFill>
      <xdr:spPr>
        <a:xfrm>
          <a:off x="201706" y="661147"/>
          <a:ext cx="1944859" cy="448234"/>
        </a:xfrm>
        <a:prstGeom prst="rect">
          <a:avLst/>
        </a:prstGeom>
      </xdr:spPr>
    </xdr:pic>
    <xdr:clientData/>
  </xdr:twoCellAnchor>
  <xdr:twoCellAnchor editAs="absolute">
    <xdr:from>
      <xdr:col>25</xdr:col>
      <xdr:colOff>960905</xdr:colOff>
      <xdr:row>0</xdr:row>
      <xdr:rowOff>0</xdr:rowOff>
    </xdr:from>
    <xdr:to>
      <xdr:col>38</xdr:col>
      <xdr:colOff>952500</xdr:colOff>
      <xdr:row>4</xdr:row>
      <xdr:rowOff>56029</xdr:rowOff>
    </xdr:to>
    <mc:AlternateContent xmlns:mc="http://schemas.openxmlformats.org/markup-compatibility/2006" xmlns:sle15="http://schemas.microsoft.com/office/drawing/2012/slicer">
      <mc:Choice Requires="sle15">
        <xdr:graphicFrame macro="">
          <xdr:nvGraphicFramePr>
            <xdr:cNvPr id="4" name="Gerencia 12">
              <a:extLst>
                <a:ext uri="{FF2B5EF4-FFF2-40B4-BE49-F238E27FC236}">
                  <a16:creationId xmlns:a16="http://schemas.microsoft.com/office/drawing/2014/main" id="{46830C86-825C-45E7-8419-0F06B3DF7D52}"/>
                </a:ext>
              </a:extLst>
            </xdr:cNvPr>
            <xdr:cNvGraphicFramePr/>
          </xdr:nvGraphicFramePr>
          <xdr:xfrm>
            <a:off x="0" y="0"/>
            <a:ext cx="0" cy="0"/>
          </xdr:xfrm>
          <a:graphic>
            <a:graphicData uri="http://schemas.microsoft.com/office/drawing/2010/slicer">
              <sle:slicer xmlns:sle="http://schemas.microsoft.com/office/drawing/2010/slicer" name="Gerencia 12"/>
            </a:graphicData>
          </a:graphic>
        </xdr:graphicFrame>
      </mc:Choice>
      <mc:Fallback xmlns="">
        <xdr:sp macro="" textlink="">
          <xdr:nvSpPr>
            <xdr:cNvPr id="0" name=""/>
            <xdr:cNvSpPr>
              <a:spLocks noTextEdit="1"/>
            </xdr:cNvSpPr>
          </xdr:nvSpPr>
          <xdr:spPr>
            <a:xfrm>
              <a:off x="63030287" y="0"/>
              <a:ext cx="15803095" cy="1030941"/>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209084</xdr:colOff>
      <xdr:row>3</xdr:row>
      <xdr:rowOff>34847</xdr:rowOff>
    </xdr:from>
    <xdr:to>
      <xdr:col>0</xdr:col>
      <xdr:colOff>1242895</xdr:colOff>
      <xdr:row>6</xdr:row>
      <xdr:rowOff>5895</xdr:rowOff>
    </xdr:to>
    <xdr:pic>
      <xdr:nvPicPr>
        <xdr:cNvPr id="3" name="Imagen 2">
          <a:extLst>
            <a:ext uri="{FF2B5EF4-FFF2-40B4-BE49-F238E27FC236}">
              <a16:creationId xmlns:a16="http://schemas.microsoft.com/office/drawing/2014/main" id="{5DFF4BF4-EEFD-4537-981F-ECFA6376FE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084" y="998963"/>
          <a:ext cx="1033811" cy="586688"/>
        </a:xfrm>
        <a:prstGeom prst="rect">
          <a:avLst/>
        </a:prstGeom>
      </xdr:spPr>
    </xdr:pic>
    <xdr:clientData/>
  </xdr:twoCellAnchor>
  <xdr:twoCellAnchor editAs="absolute">
    <xdr:from>
      <xdr:col>12</xdr:col>
      <xdr:colOff>2682584</xdr:colOff>
      <xdr:row>0</xdr:row>
      <xdr:rowOff>66304</xdr:rowOff>
    </xdr:from>
    <xdr:to>
      <xdr:col>15</xdr:col>
      <xdr:colOff>779317</xdr:colOff>
      <xdr:row>5</xdr:row>
      <xdr:rowOff>84045</xdr:rowOff>
    </xdr:to>
    <mc:AlternateContent xmlns:mc="http://schemas.openxmlformats.org/markup-compatibility/2006" xmlns:sle15="http://schemas.microsoft.com/office/drawing/2012/slicer">
      <mc:Choice Requires="sle15">
        <xdr:graphicFrame macro="">
          <xdr:nvGraphicFramePr>
            <xdr:cNvPr id="4" name="Gerencia 13">
              <a:extLst>
                <a:ext uri="{FF2B5EF4-FFF2-40B4-BE49-F238E27FC236}">
                  <a16:creationId xmlns:a16="http://schemas.microsoft.com/office/drawing/2014/main" id="{E089F2B6-90DA-4C9A-AB24-97EFAFE8F7D6}"/>
                </a:ext>
              </a:extLst>
            </xdr:cNvPr>
            <xdr:cNvGraphicFramePr/>
          </xdr:nvGraphicFramePr>
          <xdr:xfrm>
            <a:off x="0" y="0"/>
            <a:ext cx="0" cy="0"/>
          </xdr:xfrm>
          <a:graphic>
            <a:graphicData uri="http://schemas.microsoft.com/office/drawing/2010/slicer">
              <sle:slicer xmlns:sle="http://schemas.microsoft.com/office/drawing/2010/slicer" name="Gerencia 13"/>
            </a:graphicData>
          </a:graphic>
        </xdr:graphicFrame>
      </mc:Choice>
      <mc:Fallback xmlns="">
        <xdr:sp macro="" textlink="">
          <xdr:nvSpPr>
            <xdr:cNvPr id="0" name=""/>
            <xdr:cNvSpPr>
              <a:spLocks noTextEdit="1"/>
            </xdr:cNvSpPr>
          </xdr:nvSpPr>
          <xdr:spPr>
            <a:xfrm>
              <a:off x="40600488" y="66304"/>
              <a:ext cx="10857432" cy="1390462"/>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265441</xdr:rowOff>
    </xdr:from>
    <xdr:to>
      <xdr:col>0</xdr:col>
      <xdr:colOff>1567015</xdr:colOff>
      <xdr:row>5</xdr:row>
      <xdr:rowOff>33778</xdr:rowOff>
    </xdr:to>
    <xdr:pic>
      <xdr:nvPicPr>
        <xdr:cNvPr id="3" name="Imagen 2">
          <a:extLst>
            <a:ext uri="{FF2B5EF4-FFF2-40B4-BE49-F238E27FC236}">
              <a16:creationId xmlns:a16="http://schemas.microsoft.com/office/drawing/2014/main" id="{C61E4260-886A-4885-979B-315ACBD63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8062"/>
          <a:ext cx="1567015" cy="797651"/>
        </a:xfrm>
        <a:prstGeom prst="rect">
          <a:avLst/>
        </a:prstGeom>
      </xdr:spPr>
    </xdr:pic>
    <xdr:clientData/>
  </xdr:twoCellAnchor>
  <xdr:twoCellAnchor editAs="absolute">
    <xdr:from>
      <xdr:col>8</xdr:col>
      <xdr:colOff>2106822</xdr:colOff>
      <xdr:row>0</xdr:row>
      <xdr:rowOff>97971</xdr:rowOff>
    </xdr:from>
    <xdr:to>
      <xdr:col>11</xdr:col>
      <xdr:colOff>783508</xdr:colOff>
      <xdr:row>4</xdr:row>
      <xdr:rowOff>46089</xdr:rowOff>
    </xdr:to>
    <mc:AlternateContent xmlns:mc="http://schemas.openxmlformats.org/markup-compatibility/2006" xmlns:sle15="http://schemas.microsoft.com/office/drawing/2012/slicer">
      <mc:Choice Requires="sle15">
        <xdr:graphicFrame macro="">
          <xdr:nvGraphicFramePr>
            <xdr:cNvPr id="4" name="Gerencia 9">
              <a:extLst>
                <a:ext uri="{FF2B5EF4-FFF2-40B4-BE49-F238E27FC236}">
                  <a16:creationId xmlns:a16="http://schemas.microsoft.com/office/drawing/2014/main" id="{C258B331-94EC-4A52-910B-FA5E52F3F4C1}"/>
                </a:ext>
              </a:extLst>
            </xdr:cNvPr>
            <xdr:cNvGraphicFramePr/>
          </xdr:nvGraphicFramePr>
          <xdr:xfrm>
            <a:off x="0" y="0"/>
            <a:ext cx="0" cy="0"/>
          </xdr:xfrm>
          <a:graphic>
            <a:graphicData uri="http://schemas.microsoft.com/office/drawing/2010/slicer">
              <sle:slicer xmlns:sle="http://schemas.microsoft.com/office/drawing/2010/slicer" name="Gerencia 9"/>
            </a:graphicData>
          </a:graphic>
        </xdr:graphicFrame>
      </mc:Choice>
      <mc:Fallback xmlns="">
        <xdr:sp macro="" textlink="">
          <xdr:nvSpPr>
            <xdr:cNvPr id="0" name=""/>
            <xdr:cNvSpPr>
              <a:spLocks noTextEdit="1"/>
            </xdr:cNvSpPr>
          </xdr:nvSpPr>
          <xdr:spPr>
            <a:xfrm>
              <a:off x="24843919" y="97971"/>
              <a:ext cx="7080194" cy="1084973"/>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2</xdr:row>
      <xdr:rowOff>85725</xdr:rowOff>
    </xdr:from>
    <xdr:to>
      <xdr:col>0</xdr:col>
      <xdr:colOff>910317</xdr:colOff>
      <xdr:row>4</xdr:row>
      <xdr:rowOff>203783</xdr:rowOff>
    </xdr:to>
    <xdr:pic>
      <xdr:nvPicPr>
        <xdr:cNvPr id="3" name="Imagen 2">
          <a:extLst>
            <a:ext uri="{FF2B5EF4-FFF2-40B4-BE49-F238E27FC236}">
              <a16:creationId xmlns:a16="http://schemas.microsoft.com/office/drawing/2014/main" id="{56C616AD-FC9E-4C83-9CFA-3D88C2481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485775"/>
          <a:ext cx="910316" cy="527633"/>
        </a:xfrm>
        <a:prstGeom prst="rect">
          <a:avLst/>
        </a:prstGeom>
      </xdr:spPr>
    </xdr:pic>
    <xdr:clientData/>
  </xdr:twoCellAnchor>
  <xdr:twoCellAnchor editAs="absolute">
    <xdr:from>
      <xdr:col>7</xdr:col>
      <xdr:colOff>2121352</xdr:colOff>
      <xdr:row>0</xdr:row>
      <xdr:rowOff>16327</xdr:rowOff>
    </xdr:from>
    <xdr:to>
      <xdr:col>8</xdr:col>
      <xdr:colOff>1990725</xdr:colOff>
      <xdr:row>4</xdr:row>
      <xdr:rowOff>57598</xdr:rowOff>
    </xdr:to>
    <mc:AlternateContent xmlns:mc="http://schemas.openxmlformats.org/markup-compatibility/2006" xmlns:sle15="http://schemas.microsoft.com/office/drawing/2012/slicer">
      <mc:Choice Requires="sle15">
        <xdr:graphicFrame macro="">
          <xdr:nvGraphicFramePr>
            <xdr:cNvPr id="4" name="Gerencia 6">
              <a:extLst>
                <a:ext uri="{FF2B5EF4-FFF2-40B4-BE49-F238E27FC236}">
                  <a16:creationId xmlns:a16="http://schemas.microsoft.com/office/drawing/2014/main" id="{DD2553D8-EADB-4A43-A7CC-FD07D31FAA26}"/>
                </a:ext>
              </a:extLst>
            </xdr:cNvPr>
            <xdr:cNvGraphicFramePr/>
          </xdr:nvGraphicFramePr>
          <xdr:xfrm>
            <a:off x="0" y="0"/>
            <a:ext cx="0" cy="0"/>
          </xdr:xfrm>
          <a:graphic>
            <a:graphicData uri="http://schemas.microsoft.com/office/drawing/2010/slicer">
              <sle:slicer xmlns:sle="http://schemas.microsoft.com/office/drawing/2010/slicer" name="Gerencia 6"/>
            </a:graphicData>
          </a:graphic>
        </xdr:graphicFrame>
      </mc:Choice>
      <mc:Fallback xmlns="">
        <xdr:sp macro="" textlink="">
          <xdr:nvSpPr>
            <xdr:cNvPr id="0" name=""/>
            <xdr:cNvSpPr>
              <a:spLocks noTextEdit="1"/>
            </xdr:cNvSpPr>
          </xdr:nvSpPr>
          <xdr:spPr>
            <a:xfrm>
              <a:off x="32553727" y="16327"/>
              <a:ext cx="6984548" cy="965196"/>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22412</xdr:rowOff>
    </xdr:from>
    <xdr:to>
      <xdr:col>0</xdr:col>
      <xdr:colOff>1162627</xdr:colOff>
      <xdr:row>4</xdr:row>
      <xdr:rowOff>67235</xdr:rowOff>
    </xdr:to>
    <xdr:pic>
      <xdr:nvPicPr>
        <xdr:cNvPr id="3" name="Imagen 2">
          <a:extLst>
            <a:ext uri="{FF2B5EF4-FFF2-40B4-BE49-F238E27FC236}">
              <a16:creationId xmlns:a16="http://schemas.microsoft.com/office/drawing/2014/main" id="{0C359FC7-62CE-4244-BE05-A1C0A9DAE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6677"/>
          <a:ext cx="1162627" cy="627529"/>
        </a:xfrm>
        <a:prstGeom prst="rect">
          <a:avLst/>
        </a:prstGeom>
      </xdr:spPr>
    </xdr:pic>
    <xdr:clientData/>
  </xdr:twoCellAnchor>
  <xdr:twoCellAnchor editAs="absolute">
    <xdr:from>
      <xdr:col>13</xdr:col>
      <xdr:colOff>2783887</xdr:colOff>
      <xdr:row>0</xdr:row>
      <xdr:rowOff>11206</xdr:rowOff>
    </xdr:from>
    <xdr:to>
      <xdr:col>17</xdr:col>
      <xdr:colOff>582706</xdr:colOff>
      <xdr:row>3</xdr:row>
      <xdr:rowOff>224118</xdr:rowOff>
    </xdr:to>
    <mc:AlternateContent xmlns:mc="http://schemas.openxmlformats.org/markup-compatibility/2006" xmlns:sle15="http://schemas.microsoft.com/office/drawing/2012/slicer">
      <mc:Choice Requires="sle15">
        <xdr:graphicFrame macro="">
          <xdr:nvGraphicFramePr>
            <xdr:cNvPr id="4" name="Gerencia 5">
              <a:extLst>
                <a:ext uri="{FF2B5EF4-FFF2-40B4-BE49-F238E27FC236}">
                  <a16:creationId xmlns:a16="http://schemas.microsoft.com/office/drawing/2014/main" id="{C4BA6021-08D6-4A27-AFCA-5C11DDB59148}"/>
                </a:ext>
              </a:extLst>
            </xdr:cNvPr>
            <xdr:cNvGraphicFramePr/>
          </xdr:nvGraphicFramePr>
          <xdr:xfrm>
            <a:off x="0" y="0"/>
            <a:ext cx="0" cy="0"/>
          </xdr:xfrm>
          <a:graphic>
            <a:graphicData uri="http://schemas.microsoft.com/office/drawing/2010/slicer">
              <sle:slicer xmlns:sle="http://schemas.microsoft.com/office/drawing/2010/slicer" name="Gerencia 5"/>
            </a:graphicData>
          </a:graphic>
        </xdr:graphicFrame>
      </mc:Choice>
      <mc:Fallback xmlns="">
        <xdr:sp macro="" textlink="">
          <xdr:nvSpPr>
            <xdr:cNvPr id="0" name=""/>
            <xdr:cNvSpPr>
              <a:spLocks noTextEdit="1"/>
            </xdr:cNvSpPr>
          </xdr:nvSpPr>
          <xdr:spPr>
            <a:xfrm>
              <a:off x="40099475" y="11206"/>
              <a:ext cx="8097025" cy="997324"/>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2</xdr:row>
      <xdr:rowOff>208383</xdr:rowOff>
    </xdr:from>
    <xdr:to>
      <xdr:col>0</xdr:col>
      <xdr:colOff>1307646</xdr:colOff>
      <xdr:row>3</xdr:row>
      <xdr:rowOff>289600</xdr:rowOff>
    </xdr:to>
    <xdr:pic>
      <xdr:nvPicPr>
        <xdr:cNvPr id="5" name="Imagen 4">
          <a:extLst>
            <a:ext uri="{FF2B5EF4-FFF2-40B4-BE49-F238E27FC236}">
              <a16:creationId xmlns:a16="http://schemas.microsoft.com/office/drawing/2014/main" id="{90725EA8-8C09-4BD0-859E-BD93F6BC8C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694158"/>
          <a:ext cx="1279071" cy="338392"/>
        </a:xfrm>
        <a:prstGeom prst="rect">
          <a:avLst/>
        </a:prstGeom>
      </xdr:spPr>
    </xdr:pic>
    <xdr:clientData/>
  </xdr:twoCellAnchor>
  <xdr:twoCellAnchor editAs="absolute">
    <xdr:from>
      <xdr:col>15</xdr:col>
      <xdr:colOff>2593521</xdr:colOff>
      <xdr:row>0</xdr:row>
      <xdr:rowOff>0</xdr:rowOff>
    </xdr:from>
    <xdr:to>
      <xdr:col>26</xdr:col>
      <xdr:colOff>847724</xdr:colOff>
      <xdr:row>3</xdr:row>
      <xdr:rowOff>142875</xdr:rowOff>
    </xdr:to>
    <mc:AlternateContent xmlns:mc="http://schemas.openxmlformats.org/markup-compatibility/2006" xmlns:sle15="http://schemas.microsoft.com/office/drawing/2012/slicer">
      <mc:Choice Requires="sle15">
        <xdr:graphicFrame macro="">
          <xdr:nvGraphicFramePr>
            <xdr:cNvPr id="6" name="Gerencia">
              <a:extLst>
                <a:ext uri="{FF2B5EF4-FFF2-40B4-BE49-F238E27FC236}">
                  <a16:creationId xmlns:a16="http://schemas.microsoft.com/office/drawing/2014/main" id="{BDFEC989-E7AC-4E2B-BF9E-A0936BEE1349}"/>
                </a:ext>
                <a:ext uri="{147F2762-F138-4A5C-976F-8EAC2B608ADB}">
                  <a16:predDERef xmlns:a16="http://schemas.microsoft.com/office/drawing/2014/main" pred="{CD9D8025-B12A-5639-7ED5-E9583D5CBC64}"/>
                </a:ext>
              </a:extLst>
            </xdr:cNvPr>
            <xdr:cNvGraphicFramePr/>
          </xdr:nvGraphicFramePr>
          <xdr:xfrm>
            <a:off x="0" y="0"/>
            <a:ext cx="0" cy="0"/>
          </xdr:xfrm>
          <a:graphic>
            <a:graphicData uri="http://schemas.microsoft.com/office/drawing/2010/slicer">
              <sle:slicer xmlns:sle="http://schemas.microsoft.com/office/drawing/2010/slicer" name="Gerencia"/>
            </a:graphicData>
          </a:graphic>
        </xdr:graphicFrame>
      </mc:Choice>
      <mc:Fallback xmlns="">
        <xdr:sp macro="" textlink="">
          <xdr:nvSpPr>
            <xdr:cNvPr id="0" name=""/>
            <xdr:cNvSpPr>
              <a:spLocks noTextEdit="1"/>
            </xdr:cNvSpPr>
          </xdr:nvSpPr>
          <xdr:spPr>
            <a:xfrm>
              <a:off x="74478696" y="0"/>
              <a:ext cx="16637453" cy="885825"/>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276225</xdr:rowOff>
    </xdr:from>
    <xdr:to>
      <xdr:col>0</xdr:col>
      <xdr:colOff>1416050</xdr:colOff>
      <xdr:row>5</xdr:row>
      <xdr:rowOff>152400</xdr:rowOff>
    </xdr:to>
    <xdr:pic>
      <xdr:nvPicPr>
        <xdr:cNvPr id="2" name="Imagen 1">
          <a:extLst>
            <a:ext uri="{FF2B5EF4-FFF2-40B4-BE49-F238E27FC236}">
              <a16:creationId xmlns:a16="http://schemas.microsoft.com/office/drawing/2014/main" id="{75901595-BD88-42BB-B44B-6011E62A8FB4}"/>
            </a:ext>
          </a:extLst>
        </xdr:cNvPr>
        <xdr:cNvPicPr>
          <a:picLocks noChangeAspect="1"/>
        </xdr:cNvPicPr>
      </xdr:nvPicPr>
      <xdr:blipFill rotWithShape="1">
        <a:blip xmlns:r="http://schemas.openxmlformats.org/officeDocument/2006/relationships" r:embed="rId1"/>
        <a:srcRect l="6310" t="24377" r="4988" b="23742"/>
        <a:stretch/>
      </xdr:blipFill>
      <xdr:spPr>
        <a:xfrm>
          <a:off x="0" y="885825"/>
          <a:ext cx="1416050" cy="460375"/>
        </a:xfrm>
        <a:prstGeom prst="rect">
          <a:avLst/>
        </a:prstGeom>
      </xdr:spPr>
    </xdr:pic>
    <xdr:clientData/>
  </xdr:twoCellAnchor>
  <xdr:twoCellAnchor editAs="absolute">
    <xdr:from>
      <xdr:col>45</xdr:col>
      <xdr:colOff>5636433</xdr:colOff>
      <xdr:row>0</xdr:row>
      <xdr:rowOff>81644</xdr:rowOff>
    </xdr:from>
    <xdr:to>
      <xdr:col>45</xdr:col>
      <xdr:colOff>5641876</xdr:colOff>
      <xdr:row>5</xdr:row>
      <xdr:rowOff>53798</xdr:rowOff>
    </xdr:to>
    <mc:AlternateContent xmlns:mc="http://schemas.openxmlformats.org/markup-compatibility/2006" xmlns:sle15="http://schemas.microsoft.com/office/drawing/2012/slicer">
      <mc:Choice Requires="sle15">
        <xdr:graphicFrame macro="">
          <xdr:nvGraphicFramePr>
            <xdr:cNvPr id="6" name="Gerencia 2">
              <a:extLst>
                <a:ext uri="{FF2B5EF4-FFF2-40B4-BE49-F238E27FC236}">
                  <a16:creationId xmlns:a16="http://schemas.microsoft.com/office/drawing/2014/main" id="{3735241A-753A-4EFE-816F-59A732263EC9}"/>
                </a:ext>
              </a:extLst>
            </xdr:cNvPr>
            <xdr:cNvGraphicFramePr/>
          </xdr:nvGraphicFramePr>
          <xdr:xfrm>
            <a:off x="0" y="0"/>
            <a:ext cx="0" cy="0"/>
          </xdr:xfrm>
          <a:graphic>
            <a:graphicData uri="http://schemas.microsoft.com/office/drawing/2010/slicer">
              <sle:slicer xmlns:sle="http://schemas.microsoft.com/office/drawing/2010/slicer" name="Gerencia 2"/>
            </a:graphicData>
          </a:graphic>
        </xdr:graphicFrame>
      </mc:Choice>
      <mc:Fallback xmlns="">
        <xdr:sp macro="" textlink="">
          <xdr:nvSpPr>
            <xdr:cNvPr id="0" name=""/>
            <xdr:cNvSpPr>
              <a:spLocks noTextEdit="1"/>
            </xdr:cNvSpPr>
          </xdr:nvSpPr>
          <xdr:spPr>
            <a:xfrm>
              <a:off x="105309346" y="81644"/>
              <a:ext cx="5443" cy="1147732"/>
            </a:xfrm>
            <a:prstGeom prst="rect">
              <a:avLst/>
            </a:prstGeom>
            <a:solidFill>
              <a:prstClr val="white"/>
            </a:solidFill>
            <a:ln w="1">
              <a:solidFill>
                <a:prstClr val="green"/>
              </a:solidFill>
            </a:ln>
          </xdr:spPr>
          <xdr:txBody>
            <a:bodyPr vertOverflow="clip" horzOverflow="clip"/>
            <a:lstStyle/>
            <a:p>
              <a:r>
                <a:rPr lang="es-D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edenortedo.sharepoint.com/2-Gerencia%20de%20Planificacion%20y%20Presupuesto/3-%20GERENCIA%20PLANIFICACION%20Y%20PRESUPUESTOS/PLANES%20OPERATIVOS%202022-EDENORTE/13.%20DPF/13.%20Plan%20Operativo%20Anual%202022-Direcci&#243;n%20de%20Proyectos%20Financiados.xlsx?65EA4AB3" TargetMode="External"/><Relationship Id="rId1" Type="http://schemas.openxmlformats.org/officeDocument/2006/relationships/externalLinkPath" Target="file:///\\65EA4AB3\13.%20Plan%20Operativo%20Anual%202022-Direcci&#243;n%20de%20Proyectos%20Financiados.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0.%20Log&#237;stica%20-%20DLOG/2024-POA-DLOG.xlsx" TargetMode="External"/><Relationship Id="rId1" Type="http://schemas.openxmlformats.org/officeDocument/2006/relationships/externalLinkPath" Target="https://edenortedo.sharepoint.com/sites/POA/Documentos%20compartidos/2024/POA%20e%20Indicadores%20de%20Resultados%202024/10.%20Log&#237;stica%20-%20DLOG/2024-POA-DLOG.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7.%20Servicios%20Jur&#237;dicos%20-%20DSJ/2024-POA-DSJ.xlsx" TargetMode="External"/><Relationship Id="rId1" Type="http://schemas.openxmlformats.org/officeDocument/2006/relationships/externalLinkPath" Target="https://edenortedo.sharepoint.com/sites/POA/Documentos%20compartidos/2024/POA%20e%20Indicadores%20de%20Resultados%202024/17.%20Servicios%20Jur&#237;dicos%20-%20DSJ/2024-POA-DSJ.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1.%20Oficina%20Libre%20Acceso%20a%20la%20Informaci&#243;n%20-%20OAI/2024-POA-OAI.xlsx" TargetMode="External"/><Relationship Id="rId1" Type="http://schemas.openxmlformats.org/officeDocument/2006/relationships/externalLinkPath" Target="https://edenortedo.sharepoint.com/sites/POA/Documentos%20compartidos/2024/POA%20e%20Indicadores%20de%20Resultados%202024/11.%20Oficina%20Libre%20Acceso%20a%20la%20Informaci&#243;n%20-%20OAI/2024-POA-OAI.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8.%20Tecnolog&#237;a%20de%20la%20Informaci&#243;n%20-%20DTI/2024-POA-DTI.xlsx" TargetMode="External"/><Relationship Id="rId1" Type="http://schemas.openxmlformats.org/officeDocument/2006/relationships/externalLinkPath" Target="https://edenortedo.sharepoint.com/sites/POA/Documentos%20compartidos/2024/POA%20e%20Indicadores%20de%20Resultados%202024/18.%20Tecnolog&#237;a%20de%20la%20Informaci&#243;n%20-%20DTI/2024-POA-DTI.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6.%20Servicios%20Generales%20-%20DSG/2024-POA-DSG.xlsx" TargetMode="External"/><Relationship Id="rId1" Type="http://schemas.openxmlformats.org/officeDocument/2006/relationships/externalLinkPath" Target="https://edenortedo.sharepoint.com/sites/POA/Documentos%20compartidos/2024/POA%20e%20Indicadores%20de%20Resultados%202024/16.%20Servicios%20Generales%20-%20DSG/2024-POA-DSG.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6.%20Finanzas%20-%20DF/2024-POA-DF.xlsx" TargetMode="External"/><Relationship Id="rId1" Type="http://schemas.openxmlformats.org/officeDocument/2006/relationships/externalLinkPath" Target="https://edenortedo.sharepoint.com/sites/POA/Documentos%20compartidos/2024/POA%20e%20Indicadores%20de%20Resultados%202024/06.%20Finanzas%20-%20DF/2024-POA-DF.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8.%20Gesti&#243;n%20Social%20-%20DGS/2024-POA-DGS.xlsx" TargetMode="External"/><Relationship Id="rId1" Type="http://schemas.openxmlformats.org/officeDocument/2006/relationships/externalLinkPath" Target="https://edenortedo.sharepoint.com/sites/POA/Documentos%20compartidos/2024/POA%20e%20Indicadores%20de%20Resultados%202024/08.%20Gesti&#243;n%20Social%20-%20DGS/2024-POA-DGS.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2.%20Planificaci&#243;n%20y%20Control%20de%20Gesti&#243;n%20-%20DPCG/2024-POA-DPCG.xlsx" TargetMode="External"/><Relationship Id="rId1" Type="http://schemas.openxmlformats.org/officeDocument/2006/relationships/externalLinkPath" Target="https://edenortedo.sharepoint.com/sites/POA/Documentos%20compartidos/2024/POA%20e%20Indicadores%20de%20Resultados%202024/12.%20Planificaci&#243;n%20y%20Control%20de%20Gesti&#243;n%20-%20DPCG/2024-POA-DPCG.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5.%20Seguridad%20F&#237;sica%20-%20DSF/2024-POA-DSF.xlsx" TargetMode="External"/><Relationship Id="rId1" Type="http://schemas.openxmlformats.org/officeDocument/2006/relationships/externalLinkPath" Target="https://edenortedo.sharepoint.com/sites/POA/Documentos%20compartidos/2024/POA%20e%20Indicadores%20de%20Resultados%202024/15.%20Seguridad%20F&#237;sica%20-%20DSF/2024-POA-DS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2.%20Comercial%20-%20DC/2024-POA-DC.xlsx" TargetMode="External"/><Relationship Id="rId1" Type="http://schemas.openxmlformats.org/officeDocument/2006/relationships/externalLinkPath" Target="https://edenortedo.sharepoint.com/sites/POA/Documentos%20compartidos/2024/POA%20e%20Indicadores%20de%20Resultados%202024/02.%20Comercial%20-%20DC/2024-POA-D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5.%20Distribuci&#243;n%20-%20DD/2024-POA-DD.xlsx" TargetMode="External"/><Relationship Id="rId1" Type="http://schemas.openxmlformats.org/officeDocument/2006/relationships/externalLinkPath" Target="https://edenortedo.sharepoint.com/sites/POA/Documentos%20compartidos/2024/POA%20e%20Indicadores%20de%20Resultados%202024/05.%20Distribuci&#243;n%20-%20DD/2024-POA-DD.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4.%20Reducci&#243;n%20de%20P&#233;rdidas%20-%20DRP/2024-POA-DRP.xlsx" TargetMode="External"/><Relationship Id="rId1" Type="http://schemas.openxmlformats.org/officeDocument/2006/relationships/externalLinkPath" Target="https://edenortedo.sharepoint.com/sites/POA/Documentos%20compartidos/2024/POA%20e%20Indicadores%20de%20Resultados%202024/14.%20Reducci&#243;n%20de%20P&#233;rdidas%20-%20DRP/2024-POA-DRP.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9.%20Grandes%20Clientes%20y%20Ayuntamiento%20-%20DGCA/2024-POA-DGCA.xlsx" TargetMode="External"/><Relationship Id="rId1" Type="http://schemas.openxmlformats.org/officeDocument/2006/relationships/externalLinkPath" Target="https://edenortedo.sharepoint.com/sites/POA/Documentos%20compartidos/2024/POA%20e%20Indicadores%20de%20Resultados%202024/09.%20Grandes%20Clientes%20y%20Ayuntamiento%20-%20DGCA/2024-POA-DGC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13.%20Proyectos%20Financiados%20-%20DPF/2024-POA-DPF.xlsx" TargetMode="External"/><Relationship Id="rId1" Type="http://schemas.openxmlformats.org/officeDocument/2006/relationships/externalLinkPath" Target="https://edenortedo.sharepoint.com/sites/POA/Documentos%20compartidos/2024/POA%20e%20Indicadores%20de%20Resultados%202024/13.%20Proyectos%20Financiados%20-%20DPF/2024-POA-DPF.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7.%20Gesti&#243;n%20Humana%20-%20DGH/2024-POA-DGH.xlsx" TargetMode="External"/><Relationship Id="rId1" Type="http://schemas.openxmlformats.org/officeDocument/2006/relationships/externalLinkPath" Target="https://edenortedo.sharepoint.com/sites/POA/Documentos%20compartidos/2024/POA%20e%20Indicadores%20de%20Resultados%202024/07.%20Gesti&#243;n%20Humana%20-%20DGH/2024-POA-DGH.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4.%20Comunicaci&#243;n%20Estrat&#233;gica%20-%20DCE/2024-POA-DCE.xlsx" TargetMode="External"/><Relationship Id="rId1" Type="http://schemas.openxmlformats.org/officeDocument/2006/relationships/externalLinkPath" Target="https://edenortedo.sharepoint.com/sites/POA/Documentos%20compartidos/2024/POA%20e%20Indicadores%20de%20Resultados%202024/04.%20Comunicaci&#243;n%20Estrat&#233;gica%20-%20DCE/2024-POA-DCE.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edenortedo.sharepoint.com/sites/POA/Documentos%20compartidos/2024/POA%20e%20Indicadores%20de%20Resultados%202024/03.%20Compra%20Energ&#237;a%20y%20Regulaci&#243;n%20-%20DCER/2024-POA-DCER.xlsx" TargetMode="External"/><Relationship Id="rId1" Type="http://schemas.openxmlformats.org/officeDocument/2006/relationships/externalLinkPath" Target="https://edenortedo.sharepoint.com/sites/POA/Documentos%20compartidos/2024/POA%20e%20Indicadores%20de%20Resultados%202024/03.%20Compra%20Energ&#237;a%20y%20Regulaci&#243;n%20-%20DCER/2024-POA-DC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1. "/>
      <sheetName val="POA 2022 DPF"/>
      <sheetName val="Por debajo 70%"/>
      <sheetName val="Hoja2"/>
      <sheetName val="Listas"/>
      <sheetName val="13"/>
      <sheetName val="Hoja1"/>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MHPNJKHKESQ5HY6GWQZD4KULZF">
      <xxl21:absoluteUrl r:id="rId2"/>
    </xxl21:alternateUrls>
    <sheetNames>
      <sheetName val="Control"/>
      <sheetName val="Plan Operativo"/>
      <sheetName val="Actividades Por Debajo 70%"/>
      <sheetName val="Cálculos"/>
      <sheetName val="resumen"/>
    </sheetNames>
    <sheetDataSet>
      <sheetData sheetId="0">
        <row r="1">
          <cell r="A1" t="str">
            <v xml:space="preserve">PLANILLA PLAN OPERATIVO ANUAL </v>
          </cell>
        </row>
        <row r="3">
          <cell r="B3" t="str">
            <v>DIRECCIÓN DE LOGÍSTICA</v>
          </cell>
        </row>
        <row r="5">
          <cell r="B5">
            <v>2024</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IUYAYY2QHXQ5F3ZROROK7NO6G7">
      <xxl21:absoluteUrl r:id="rId2"/>
    </xxl21:alternateUrls>
    <sheetNames>
      <sheetName val="Control"/>
      <sheetName val="Plan Operativo"/>
      <sheetName val="Actividades Por Debajo 70%"/>
      <sheetName val="Cálculos"/>
      <sheetName val="resumen"/>
    </sheetNames>
    <sheetDataSet>
      <sheetData sheetId="0">
        <row r="1">
          <cell r="A1" t="str">
            <v xml:space="preserve">PLAN OPERATIVO ANUAL </v>
          </cell>
        </row>
        <row r="3">
          <cell r="B3" t="str">
            <v>DIRECCIÓN DE SERVICIOS JURÍDICOS</v>
          </cell>
        </row>
        <row r="5">
          <cell r="B5">
            <v>2024</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JZ3CQ4C5DSVJDYTVLF2IXAL4MW">
      <xxl21:absoluteUrl r:id="rId2"/>
    </xxl21:alternateUrls>
    <sheetNames>
      <sheetName val="Control"/>
      <sheetName val="Plan Operativo"/>
      <sheetName val="Actividades Por Debajo 70%"/>
      <sheetName val="Cálculos"/>
      <sheetName val="resumen"/>
    </sheetNames>
    <sheetDataSet>
      <sheetData sheetId="0">
        <row r="1">
          <cell r="A1" t="str">
            <v xml:space="preserve">PLANILLA PLAN OPERATIVO ANUAL </v>
          </cell>
        </row>
        <row r="3">
          <cell r="B3" t="str">
            <v>OFICINA DE LIBRE ACCESO A LA INFORMACIÓN</v>
          </cell>
        </row>
        <row r="5">
          <cell r="B5">
            <v>2024</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NNLLNDEPYJONBIUDD2LV6MUNJB">
      <xxl21:absoluteUrl r:id="rId2"/>
    </xxl21:alternateUrls>
    <sheetNames>
      <sheetName val="Control"/>
      <sheetName val="Plan Operativo"/>
      <sheetName val="Actividades Por Debajo 70%"/>
      <sheetName val="Cálculos"/>
      <sheetName val="resumen"/>
    </sheetNames>
    <sheetDataSet>
      <sheetData sheetId="0">
        <row r="1">
          <cell r="A1" t="str">
            <v xml:space="preserve">PLAN OPERATIVO ANUAL </v>
          </cell>
        </row>
        <row r="3">
          <cell r="B3" t="str">
            <v>DIRECCIÓN TECNOLOGIA DE LA INFORMACIÓN</v>
          </cell>
        </row>
        <row r="5">
          <cell r="B5">
            <v>2024</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KLXLMP4CCQXJCLVWPRE7FBWKLM">
      <xxl21:absoluteUrl r:id="rId2"/>
    </xxl21:alternateUrls>
    <sheetNames>
      <sheetName val="Control"/>
      <sheetName val="Plan Operativo"/>
      <sheetName val="Actividades Por Debajo 70%"/>
      <sheetName val="Cálculos"/>
      <sheetName val="resumen"/>
    </sheetNames>
    <sheetDataSet>
      <sheetData sheetId="0">
        <row r="1">
          <cell r="A1" t="str">
            <v xml:space="preserve">PLAN OPERATIVO ANUAL </v>
          </cell>
        </row>
        <row r="3">
          <cell r="B3" t="str">
            <v>DIRECCIÓN DE SERVICIOS GENERALES</v>
          </cell>
        </row>
        <row r="5">
          <cell r="B5">
            <v>2024</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JGNA3Y2XPPJNBYIASBUQ4FSWQT">
      <xxl21:absoluteUrl r:id="rId2"/>
    </xxl21:alternateUrls>
    <sheetNames>
      <sheetName val="Control"/>
      <sheetName val="Plan Operativo"/>
      <sheetName val="Actividades por debajo de 70%"/>
      <sheetName val="Cálculos"/>
      <sheetName val="resumen"/>
    </sheetNames>
    <sheetDataSet>
      <sheetData sheetId="0">
        <row r="1">
          <cell r="A1" t="str">
            <v xml:space="preserve">PLANILLA PLAN OPERATIVO ANUAL </v>
          </cell>
        </row>
        <row r="3">
          <cell r="B3" t="str">
            <v>DIRECCIÓN DE FINANZAS</v>
          </cell>
        </row>
        <row r="5">
          <cell r="B5">
            <v>2024</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PJBYTA7WTCBJDYHHQ7DOMLKURZ">
      <xxl21:absoluteUrl r:id="rId2"/>
    </xxl21:alternateUrls>
    <sheetNames>
      <sheetName val="Control"/>
      <sheetName val="Plan Operativo"/>
      <sheetName val="Actividades Por Debajo 70%"/>
      <sheetName val="Cálculos"/>
      <sheetName val="Resumen"/>
    </sheetNames>
    <sheetDataSet>
      <sheetData sheetId="0">
        <row r="1">
          <cell r="A1" t="str">
            <v xml:space="preserve">PLAN OPERATIVO ANUAL </v>
          </cell>
        </row>
        <row r="3">
          <cell r="B3" t="str">
            <v>DIRECCIÓN GESTIÓN SOCIAL</v>
          </cell>
        </row>
        <row r="5">
          <cell r="B5">
            <v>2024</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I42ELBWU244VDJD4PJWFGBMA6B">
      <xxl21:absoluteUrl r:id="rId2"/>
    </xxl21:alternateUrls>
    <sheetNames>
      <sheetName val="Control"/>
      <sheetName val="Plan Operativo"/>
      <sheetName val="Actividades Por Debajo 70%"/>
      <sheetName val="Cálculos"/>
      <sheetName val="Resumen"/>
    </sheetNames>
    <sheetDataSet>
      <sheetData sheetId="0">
        <row r="1">
          <cell r="A1" t="str">
            <v xml:space="preserve">PLAN OPERATIVO ANUAL </v>
          </cell>
        </row>
        <row r="3">
          <cell r="B3" t="str">
            <v>DIRECCIÓN DE PLANIFICACIÓN Y CONTROL DE GESTIÓN</v>
          </cell>
        </row>
        <row r="5">
          <cell r="B5">
            <v>2024</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K2L3MH3PS3FVBKRUESYZOPAZ22">
      <xxl21:absoluteUrl r:id="rId2"/>
    </xxl21:alternateUrls>
    <sheetNames>
      <sheetName val="Control"/>
      <sheetName val="Plan Operativo"/>
      <sheetName val="Actividades Por Debajo 70%"/>
      <sheetName val="Cálculos"/>
      <sheetName val="resumen"/>
    </sheetNames>
    <sheetDataSet>
      <sheetData sheetId="0">
        <row r="1">
          <cell r="A1" t="str">
            <v xml:space="preserve">PLAN OPERATIVO ANUAL </v>
          </cell>
        </row>
        <row r="3">
          <cell r="B3" t="str">
            <v>DIRECCIÓN DE SEGURIDAD FÍSICA</v>
          </cell>
        </row>
        <row r="5">
          <cell r="B5">
            <v>2024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IDJU6PSFHKKZAYLWYQMV2BAKTX">
      <xxl21:absoluteUrl r:id="rId2"/>
    </xxl21:alternateUrls>
    <sheetNames>
      <sheetName val="Control"/>
      <sheetName val="Materiales Criticos"/>
      <sheetName val="Actividades Por Debajo 70%"/>
      <sheetName val="Calculo"/>
      <sheetName val="Resumen"/>
      <sheetName val="Plan Operativo"/>
    </sheetNames>
    <sheetDataSet>
      <sheetData sheetId="0">
        <row r="1">
          <cell r="A1" t="str">
            <v xml:space="preserve">PLAN OPERATIVO ANUAL </v>
          </cell>
        </row>
        <row r="3">
          <cell r="B3" t="str">
            <v>DIRECCIÓN COMERCIAL</v>
          </cell>
        </row>
        <row r="5">
          <cell r="B5">
            <v>2024</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Plan Operativo"/>
      <sheetName val="Materiales cirticos"/>
      <sheetName val="Actividades Por Debajo 70%"/>
      <sheetName val="Cálculos"/>
      <sheetName val="Resumen"/>
    </sheetNames>
    <sheetDataSet>
      <sheetData sheetId="0">
        <row r="3">
          <cell r="B3" t="str">
            <v>DIRECCIÓN DE DISTRIBUCIÓN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ME7IYYDAIYJVGYPPMHN6KFHOQR">
      <xxl21:absoluteUrl r:id="rId2"/>
    </xxl21:alternateUrls>
    <sheetNames>
      <sheetName val="Control"/>
      <sheetName val="Plan Operativo"/>
      <sheetName val="mc"/>
      <sheetName val="Actividades Por Debajo 70%"/>
      <sheetName val="Cálculos"/>
      <sheetName val="Resumen"/>
    </sheetNames>
    <sheetDataSet>
      <sheetData sheetId="0">
        <row r="1">
          <cell r="A1" t="str">
            <v xml:space="preserve">PLAN OPERATIVO ANUAL </v>
          </cell>
        </row>
        <row r="3">
          <cell r="B3" t="str">
            <v>DIRECCIÓN DE REDUCCIÓN DE PÉRDIDA</v>
          </cell>
        </row>
        <row r="5">
          <cell r="B5">
            <v>2024</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JWZ3XMHLVM3BEIKVXL5UA3FGZN">
      <xxl21:absoluteUrl r:id="rId2"/>
    </xxl21:alternateUrls>
    <sheetNames>
      <sheetName val="Control"/>
      <sheetName val="Plan Operativo"/>
      <sheetName val="Actividades Por Debajo 70%"/>
      <sheetName val="Cálculos"/>
      <sheetName val="Resumen"/>
    </sheetNames>
    <sheetDataSet>
      <sheetData sheetId="0">
        <row r="1">
          <cell r="A1" t="str">
            <v xml:space="preserve">PLANILLA PLAN OPERATIVO ANUAL </v>
          </cell>
        </row>
        <row r="3">
          <cell r="B3" t="str">
            <v>DIRECCIÓN DE GRANDES CLIENTES Y AYUNTAMIENTO</v>
          </cell>
        </row>
        <row r="5">
          <cell r="B5">
            <v>2024</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MUCUHTC7T2XRGIGQS4G4IQ4RSV">
      <xxl21:absoluteUrl r:id="rId2"/>
    </xxl21:alternateUrls>
    <sheetNames>
      <sheetName val="Control"/>
      <sheetName val="Plan Operativo"/>
      <sheetName val="Actividades Por Debajo 70%"/>
      <sheetName val="Cálculos"/>
      <sheetName val="Resumen"/>
    </sheetNames>
    <sheetDataSet>
      <sheetData sheetId="0">
        <row r="1">
          <cell r="A1" t="str">
            <v xml:space="preserve">PLANILLA PLAN OPERATIVO ANUAL </v>
          </cell>
        </row>
        <row r="3">
          <cell r="B3" t="str">
            <v>DIRECCIÓN DE PROYECTOS FINANCIADOS</v>
          </cell>
        </row>
        <row r="5">
          <cell r="B5">
            <v>2024</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KEI37AATWD4JC2TOFSJDDNGBFX">
      <xxl21:absoluteUrl r:id="rId2"/>
    </xxl21:alternateUrls>
    <sheetNames>
      <sheetName val="Control"/>
      <sheetName val="Actividades Por Debajo 70%"/>
      <sheetName val="Cálculos"/>
      <sheetName val="resumen"/>
      <sheetName val="Plan Operativo"/>
    </sheetNames>
    <sheetDataSet>
      <sheetData sheetId="0">
        <row r="1">
          <cell r="A1" t="str">
            <v xml:space="preserve">PLAN OPERATIVO ANUAL </v>
          </cell>
        </row>
        <row r="3">
          <cell r="B3" t="str">
            <v>DIRECCIÓN DE GESTIÓN HUMANA</v>
          </cell>
        </row>
        <row r="5">
          <cell r="B5">
            <v>2024</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IQ7PXERX7DQBHLKA556LKIQ5TV">
      <xxl21:absoluteUrl r:id="rId2"/>
    </xxl21:alternateUrls>
    <sheetNames>
      <sheetName val="Control"/>
      <sheetName val="Plan Operativo"/>
      <sheetName val="Actividades Por Debajo 70%"/>
      <sheetName val="Cálculos"/>
      <sheetName val="Resumen"/>
    </sheetNames>
    <sheetDataSet>
      <sheetData sheetId="0">
        <row r="1">
          <cell r="A1" t="str">
            <v xml:space="preserve">PLANILLA PLAN OPERATIVO ANUAL </v>
          </cell>
        </row>
        <row r="3">
          <cell r="B3" t="str">
            <v>DIRECCIÓN COMUNICACIÓN ESTRATEGICA</v>
          </cell>
        </row>
        <row r="5">
          <cell r="B5">
            <v>2024</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CTD7uAxfEmJJ328Fe0sbI5-M8BAmVxJhmFcYHUBxUrjgH2biACoTb94HIPvIMj4" itemId="01JMMUUMMBBMYZV2KWCFFZKOOLBHPR2KCT">
      <xxl21:absoluteUrl r:id="rId2"/>
    </xxl21:alternateUrls>
    <sheetNames>
      <sheetName val="Control"/>
      <sheetName val="Plan Operativo"/>
      <sheetName val="Actividades Por Debajo 70%"/>
      <sheetName val="Cálculos"/>
      <sheetName val="Resumen"/>
    </sheetNames>
    <sheetDataSet>
      <sheetData sheetId="0">
        <row r="1">
          <cell r="A1" t="str">
            <v xml:space="preserve">PLANILLA PLAN OPERATIVO ANUAL </v>
          </cell>
        </row>
        <row r="3">
          <cell r="B3" t="str">
            <v>DIRECCIÓN COMPRA DE ENERGÍA Y REGULACIÓN</v>
          </cell>
        </row>
        <row r="5">
          <cell r="B5">
            <v>2024</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Saul Antonio Medina Fernandez" id="{0ACA7BB1-4085-40C7-B9F4-5B492BCDC22A}" userId="S::SMedinaF@edenorte.com.do::061fbd0c-e43e-4537-8d05-9262e5bc9a78" providerId="AD"/>
  <person displayName="Marielis Joselina Cabrera Siri" id="{0253E9BC-A169-4918-838E-8D45715D988A}" userId="S::MCabreraS@edenorte.com.do::13e672e5-f0c0-4cf1-ad54-d9bdc43c9191"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 xr10:uid="{E6780289-8293-4732-AEC6-0C77D26FD9D9}" sourceName="Departamento / Unidad">
  <extLst>
    <x:ext xmlns:x15="http://schemas.microsoft.com/office/spreadsheetml/2010/11/main" uri="{2F2917AC-EB37-4324-AD4E-5DD8C200BD13}">
      <x15:tableSlicerCache tableId="3" column="1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8" xr10:uid="{506F6A36-216F-4384-92F1-6E2AC3F64A12}" sourceName="Gerencia">
  <extLst>
    <x:ext xmlns:x15="http://schemas.microsoft.com/office/spreadsheetml/2010/11/main" uri="{2F2917AC-EB37-4324-AD4E-5DD8C200BD13}">
      <x15:tableSlicerCache tableId="1" column="14"/>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9" xr10:uid="{7904A929-E815-4E1E-BFAD-864E5B282185}" sourceName="Gerencia">
  <extLst>
    <x:ext xmlns:x15="http://schemas.microsoft.com/office/spreadsheetml/2010/11/main" uri="{2F2917AC-EB37-4324-AD4E-5DD8C200BD13}">
      <x15:tableSlicerCache tableId="11" column="14"/>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10" xr10:uid="{30F8B76B-1249-4AB0-AA7D-9659562579BF}" sourceName="Gerencia">
  <extLst>
    <x:ext xmlns:x15="http://schemas.microsoft.com/office/spreadsheetml/2010/11/main" uri="{2F2917AC-EB37-4324-AD4E-5DD8C200BD13}">
      <x15:tableSlicerCache tableId="12" column="1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12" xr10:uid="{0B33C511-6A27-43B7-B51B-1DABC693F5A4}" sourceName="Gerencia">
  <extLst>
    <x:ext xmlns:x15="http://schemas.microsoft.com/office/spreadsheetml/2010/11/main" uri="{2F2917AC-EB37-4324-AD4E-5DD8C200BD13}">
      <x15:tableSlicerCache tableId="14" column="1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13" xr10:uid="{F74080D6-F2DB-466B-B813-897275F28648}" sourceName="Gerencia">
  <extLst>
    <x:ext xmlns:x15="http://schemas.microsoft.com/office/spreadsheetml/2010/11/main" uri="{2F2917AC-EB37-4324-AD4E-5DD8C200BD13}">
      <x15:tableSlicerCache tableId="15" column="14"/>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14" xr10:uid="{BA6C4E1D-F00B-4133-94C6-4A28FE700D17}" sourceName="Gerencia">
  <extLst>
    <x:ext xmlns:x15="http://schemas.microsoft.com/office/spreadsheetml/2010/11/main" uri="{2F2917AC-EB37-4324-AD4E-5DD8C200BD13}">
      <x15:tableSlicerCache tableId="16" column="14"/>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15" xr10:uid="{90C87558-92AF-4EB8-9FAC-1A0BDB918C05}" sourceName="Gerencia">
  <extLst>
    <x:ext xmlns:x15="http://schemas.microsoft.com/office/spreadsheetml/2010/11/main" uri="{2F2917AC-EB37-4324-AD4E-5DD8C200BD13}">
      <x15:tableSlicerCache tableId="19" column="1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1" xr10:uid="{DDDCE377-0EF4-4736-A528-474C879B65E8}" sourceName="Gerencia">
  <extLst>
    <x:ext xmlns:x15="http://schemas.microsoft.com/office/spreadsheetml/2010/11/main" uri="{2F2917AC-EB37-4324-AD4E-5DD8C200BD13}">
      <x15:tableSlicerCache tableId="2" column="1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2" xr10:uid="{EA55E547-57A7-4630-9E59-90170A4A689B}" sourceName="Gerencia">
  <extLst>
    <x:ext xmlns:x15="http://schemas.microsoft.com/office/spreadsheetml/2010/11/main" uri="{2F2917AC-EB37-4324-AD4E-5DD8C200BD13}">
      <x15:tableSlicerCache tableId="6" column="1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3" xr10:uid="{D17D90B1-C8AA-4629-9811-F73ABF1359CE}" sourceName="Departamento / Unidad">
  <extLst>
    <x:ext xmlns:x15="http://schemas.microsoft.com/office/spreadsheetml/2010/11/main" uri="{2F2917AC-EB37-4324-AD4E-5DD8C200BD13}">
      <x15:tableSlicerCache tableId="4" column="15"/>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11" xr10:uid="{FD575BF4-8D2D-40EF-84D2-653C2C53971A}" sourceName="Gerencia">
  <extLst>
    <x:ext xmlns:x15="http://schemas.microsoft.com/office/spreadsheetml/2010/11/main" uri="{2F2917AC-EB37-4324-AD4E-5DD8C200BD13}">
      <x15:tableSlicerCache tableId="4" column="1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4" xr10:uid="{4F5ADD83-8DA2-4510-837C-0A4B12FE39A2}" sourceName="Gerencia">
  <extLst>
    <x:ext xmlns:x15="http://schemas.microsoft.com/office/spreadsheetml/2010/11/main" uri="{2F2917AC-EB37-4324-AD4E-5DD8C200BD13}">
      <x15:tableSlicerCache tableId="7" column="1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5" xr10:uid="{A8182937-D3F7-4689-B6E7-94EE2E7B4FDD}" sourceName="Gerencia">
  <extLst>
    <x:ext xmlns:x15="http://schemas.microsoft.com/office/spreadsheetml/2010/11/main" uri="{2F2917AC-EB37-4324-AD4E-5DD8C200BD13}">
      <x15:tableSlicerCache tableId="8" column="14"/>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6" xr10:uid="{8DE0C7F3-9BB1-4EA7-A89C-D256ECC7EF35}" sourceName="Gerencia">
  <extLst>
    <x:ext xmlns:x15="http://schemas.microsoft.com/office/spreadsheetml/2010/11/main" uri="{2F2917AC-EB37-4324-AD4E-5DD8C200BD13}">
      <x15:tableSlicerCache tableId="9" column="15"/>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rencia7" xr10:uid="{8DAC1378-A379-46DE-9DB4-0F0D9CFCDF06}" sourceName="Gerencia">
  <extLst>
    <x:ext xmlns:x15="http://schemas.microsoft.com/office/spreadsheetml/2010/11/main" uri="{2F2917AC-EB37-4324-AD4E-5DD8C200BD13}">
      <x15:tableSlicerCache tableId="10"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15" xr10:uid="{9D8E0953-D680-406C-9ACD-77667DB44927}" cache="SegmentaciónDeDatos_Gerencia15" caption="Gerencia" columnCount="4" rowHeight="21600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10" xr10:uid="{282E08B7-5FC1-420E-AF8E-04B8AB85F335}" cache="SegmentaciónDeDatos_Gerencia9" caption="Gerencia" columnCount="2" rowHeight="257175"/>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14" xr10:uid="{94AC3199-F80E-4021-818D-060FDCDA7A4D}" cache="SegmentaciónDeDatos_Gerencia14" caption="Gerencia" columnCount="3" rowHeight="21600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1" xr10:uid="{665E485C-187D-4E13-9BD2-0A1CFB84F097}" cache="SegmentaciónDeDatos_Gerencia1" caption="Gerencia" rowHeight="257175"/>
</slicers>
</file>

<file path=xl/slicers/slicer1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3" xr10:uid="{1A265163-F06C-4C2C-BDF8-7DE84E644094}" cache="SegmentaciónDeDatos_Gerencia3" caption="Departamento / Unidad" rowHeight="257175"/>
  <slicer name="Gerencia 4" xr10:uid="{19CDA419-5321-4987-B828-B3BECE63D74A}" cache="SegmentaciónDeDatos_Gerencia11" caption="Gerencia" rowHeight="257175"/>
</slicers>
</file>

<file path=xl/slicers/slicer1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7" xr10:uid="{61010884-0F5A-4C7D-8BF8-5218159944D3}" cache="SegmentaciónDeDatos_Gerencia6" caption="Gerencia" rowHeight="257175"/>
</slicers>
</file>

<file path=xl/slicers/slicer1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11" xr10:uid="{A5F028F3-A1D9-4762-9016-FCC19FBE2DE1}" cache="SegmentaciónDeDatos_Gerencia10" caption="Gerencia" rowHeight="180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12" xr10:uid="{6EC0A218-0ED4-45F8-BABB-D09EF42B437D}" cache="SegmentaciónDeDatos_Gerencia12" caption="Gerencia" columnCount="3" rowHeight="180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13" xr10:uid="{EA410143-B2A1-4B49-8ABF-CB3101C8C167}" cache="SegmentaciónDeDatos_Gerencia13" caption="Gerencia" columnCount="3" rowHeight="2160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9" xr10:uid="{5F1E67A4-704F-4225-9C8E-DA34681DE3C8}" cache="SegmentaciónDeDatos_Gerencia8" caption="Gerencia" columnCount="3"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6" xr10:uid="{4ABBC64C-636F-4243-A023-71D7D0C45719}" cache="SegmentaciónDeDatos_Gerencia5" caption="Gerencia" columnCount="2" rowHeight="1800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5" xr10:uid="{FD1009EA-86CB-4ECC-B1C6-4BED2A92BA45}" cache="SegmentaciónDeDatos_Gerencia4" caption="Gerencia" columnCount="3" rowHeight="18000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xr10:uid="{92762710-C85A-4F3C-A38C-E819F3A2E367}" cache="SegmentaciónDeDatos_Gerencia" caption="Departamento / Unidad" columnCount="4" rowHeight="25200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2" xr10:uid="{7D268D92-4462-4B77-8AF3-0889AF502E9A}" cache="SegmentaciónDeDatos_Gerencia2" caption="Gerencia" rowHeight="257175"/>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rencia 8" xr10:uid="{9010491A-8F88-47DB-8127-49FE6E30A3C0}" cache="SegmentaciónDeDatos_Gerencia7" caption="Gerencia"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49BB095-8697-42E9-96C6-D41D7F8147E7}" name="POA_20" displayName="POA_20" ref="A7:AR191" totalsRowShown="0" headerRowDxfId="781" dataDxfId="780" headerRowCellStyle="Encabezados Tablas">
  <autoFilter ref="A7:AR191" xr:uid="{00000000-0009-0000-0100-000001000000}"/>
  <tableColumns count="44">
    <tableColumn id="1" xr3:uid="{C05B2231-5495-49CD-B47A-617FDDDF2528}" name="ID POA" dataDxfId="779"/>
    <tableColumn id="2" xr3:uid="{98AAEA77-5C85-48EE-9AAD-37A0F6226290}" name="Objetivo Estratégico" dataDxfId="778"/>
    <tableColumn id="3" xr3:uid="{6E03FD31-354F-41C4-A86A-6665DF80D0EA}" name="Estrategia" dataDxfId="777"/>
    <tableColumn id="4" xr3:uid="{77F78E72-E48D-46D2-944B-7AF1A8B00CB3}" name="Proyecto " dataDxfId="776"/>
    <tableColumn id="5" xr3:uid="{7EC5C55B-7B11-4872-998C-F513AE07B9E9}" name="Actividad" dataDxfId="775"/>
    <tableColumn id="6" xr3:uid="{C34AF7D0-D48F-4D3B-8F6A-EB761BEA277D}" name="Descripción" dataDxfId="774"/>
    <tableColumn id="7" xr3:uid="{44243D2B-F5B2-49F6-AE41-48C14C030588}" name="Valoración" dataDxfId="773"/>
    <tableColumn id="9" xr3:uid="{46AF3B1E-C1CA-4494-B2C5-ED54321F83F3}" name="Riesgo que Mitiga" dataDxfId="772"/>
    <tableColumn id="8" xr3:uid="{E7F91608-385E-4B92-8A76-0B998CCFDD09}" name="Indicador de Desempeño" dataDxfId="771"/>
    <tableColumn id="10" xr3:uid="{496D87EC-3B5B-4CB0-9B52-B794693CD075}" name="Unidad de Medida" dataDxfId="770"/>
    <tableColumn id="11" xr3:uid="{27783B3D-4997-4F90-BD52-296B61E1DB4A}" name="Línea Base" dataDxfId="769"/>
    <tableColumn id="12" xr3:uid="{07646168-C876-4140-AE6E-0D2BB0D7868C}" name="Tipo de Actividad" dataDxfId="768"/>
    <tableColumn id="13" xr3:uid="{1792378C-81C0-4616-B95C-43DB9BF15EC2}" name="Medios de Verificación" dataDxfId="767"/>
    <tableColumn id="14" xr3:uid="{3AE68131-B463-4677-B542-77ACF594CB10}" name="Gerencia" dataDxfId="766"/>
    <tableColumn id="15" xr3:uid="{4F5D91CB-C049-43FB-A538-E63A2193BD02}" name="Departamento / Unidad" dataDxfId="765"/>
    <tableColumn id="16" xr3:uid="{67ED74AE-3C6D-495E-B0DC-B2BC158534EF}" name="Responsable" dataDxfId="764"/>
    <tableColumn id="17" xr3:uid="{DA037D3B-D831-455F-A4CB-A748EA59B85E}" name="Área Soporte" dataDxfId="763"/>
    <tableColumn id="18" xr3:uid="{3358D557-0417-4E60-84A7-5C1295B64186}" name="Requiere Proceso de Compras" dataDxfId="762"/>
    <tableColumn id="19" xr3:uid="{368CD99C-7D8E-406F-8E4D-3A101FB0872E}" name="Presupuesto " dataDxfId="761" dataCellStyle="Millares"/>
    <tableColumn id="45" xr3:uid="{F9FFF11D-FBEE-44F8-8E25-58F27BDBCC1D}" name="Moneda" dataDxfId="760" dataCellStyle="Millares"/>
    <tableColumn id="20" xr3:uid="{3ED372F5-F3D9-48E6-A95F-D17411A18506}" name="Meta Mes 01" dataDxfId="759"/>
    <tableColumn id="21" xr3:uid="{4F661CDF-6333-49EB-87A3-850721A41791}" name="Meta Mes 02" dataDxfId="758"/>
    <tableColumn id="22" xr3:uid="{061403A3-6E30-4435-9464-4B2A4FD13ED6}" name="Meta Mes 03" dataDxfId="757"/>
    <tableColumn id="23" xr3:uid="{27928894-DD1D-4DE4-B15E-09D4D5D226BA}" name="Meta Mes 04" dataDxfId="756"/>
    <tableColumn id="24" xr3:uid="{AF51610B-6913-4A9F-807F-2BD651ABB87A}" name="Meta Mes 05" dataDxfId="755"/>
    <tableColumn id="25" xr3:uid="{577D2761-789F-4758-9494-024E4ED222D0}" name="Meta Mes 06" dataDxfId="754"/>
    <tableColumn id="26" xr3:uid="{98778F51-195E-42AB-8A47-33C8BAD6797A}" name="Meta Mes 07" dataDxfId="753"/>
    <tableColumn id="27" xr3:uid="{93BBA1ED-EBF3-4CDE-8E0F-2816616BFCB2}" name="Meta Mes 08" dataDxfId="752"/>
    <tableColumn id="28" xr3:uid="{EF112F2B-1B55-443D-A104-60F7FA407BB2}" name="Meta Mes 09" dataDxfId="751"/>
    <tableColumn id="29" xr3:uid="{B8358129-6D49-405D-8832-2332E2858B5A}" name="Meta Mes 10" dataDxfId="750"/>
    <tableColumn id="30" xr3:uid="{5EB4A837-929B-4815-9A93-F11C94421C61}" name="Meta Mes 11" dataDxfId="749"/>
    <tableColumn id="31" xr3:uid="{F8B2344E-75EE-4FBC-9D95-C0DDFC7BA311}" name="Meta Mes 12" dataDxfId="748"/>
    <tableColumn id="32" xr3:uid="{0B8B7550-354E-49F5-BEEB-6F9FFC77AC73}" name="Resultados Mes 01" dataDxfId="747"/>
    <tableColumn id="33" xr3:uid="{87074D20-C85D-4C3A-B253-CED8B0D27314}" name="Resultados Mes 02" dataDxfId="746"/>
    <tableColumn id="34" xr3:uid="{8C6BD07B-6C9E-41F5-99A9-5EC922DF0C6D}" name="Resultados Mes 03" dataDxfId="745"/>
    <tableColumn id="35" xr3:uid="{CE114CDB-9515-4980-B1B0-45A8DDF20C25}" name="Resultados Mes 04" dataDxfId="744"/>
    <tableColumn id="36" xr3:uid="{B6BED452-D1E8-4A2B-8491-4A957F2B9037}" name="Resultados Mes 05" dataDxfId="743"/>
    <tableColumn id="37" xr3:uid="{6F248FBE-9B88-4272-867A-CF4A5E2F32E9}" name="Resultados Mes 06" dataDxfId="742"/>
    <tableColumn id="38" xr3:uid="{88200238-714E-4B86-A7BB-67E4AE3BE0D6}" name="Resultados Mes 07" dataDxfId="741"/>
    <tableColumn id="39" xr3:uid="{CA39CDF5-A658-4DDD-9F0D-94E8078BFC3C}" name="Resultados Mes 08" dataDxfId="740"/>
    <tableColumn id="40" xr3:uid="{0E62765A-6BF8-4D0B-B5BD-A35DDDA256F4}" name="Resultados Mes 09" dataDxfId="739"/>
    <tableColumn id="41" xr3:uid="{37C56BFD-04F4-4090-9726-656A76CE883D}" name="Resultados Mes 10" dataDxfId="738"/>
    <tableColumn id="42" xr3:uid="{D8176FFD-9D4B-4FBB-97B9-E8C04C1AC90B}" name="Resultados Mes 11" dataDxfId="737"/>
    <tableColumn id="43" xr3:uid="{3B61BBC7-352C-4276-9763-7D2C1CA0A1EE}" name="Resultados Mes 12" dataDxfId="736"/>
  </tableColumns>
  <tableStyleInfo name="Planill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E117622-F366-4026-9DC5-E2F4C75DA649}" name="POA_12" displayName="POA_12" ref="A8:AR32" totalsRowShown="0" headerRowDxfId="367" dataDxfId="366" headerRowCellStyle="Encabezados Tablas">
  <autoFilter ref="A8:AR32" xr:uid="{7E117622-F366-4026-9DC5-E2F4C75DA649}"/>
  <tableColumns count="44">
    <tableColumn id="1" xr3:uid="{0595C58F-1663-4242-9DBF-2ACCAF18EB4D}" name="ID POA" dataDxfId="365"/>
    <tableColumn id="2" xr3:uid="{452FF94F-C0F4-473C-A938-EFC004D443F5}" name="Objetivo Estratégico" dataDxfId="364"/>
    <tableColumn id="3" xr3:uid="{5FD2740B-111C-4499-BEBA-0B6FBE1DEE58}" name="Estrategia" dataDxfId="363"/>
    <tableColumn id="4" xr3:uid="{A33D1159-12B4-41AF-93BD-76F36C08C89E}" name="Proyecto " dataDxfId="362"/>
    <tableColumn id="5" xr3:uid="{75D0A9F2-BBFD-40B8-B205-74220E24878D}" name="Actividad" dataDxfId="361"/>
    <tableColumn id="6" xr3:uid="{3DB18BA5-46CB-4187-A4DF-BD25AAC16C3D}" name="Descripción" dataDxfId="360"/>
    <tableColumn id="7" xr3:uid="{243F7938-ED3E-4FAF-9B5B-26639E410ACE}" name="Valoración" dataDxfId="359"/>
    <tableColumn id="9" xr3:uid="{A5985BD9-39E1-4930-B6C1-688F875B7A9B}" name="Riesgo que Mitiga" dataDxfId="358"/>
    <tableColumn id="8" xr3:uid="{D1D59777-7277-4F32-9BB3-4C9670DDCFB1}" name="Indicador de Desempeño" dataDxfId="357"/>
    <tableColumn id="10" xr3:uid="{CB03E551-6682-4059-90E2-B6FDECB0DD39}" name="Unidad de Medida" dataDxfId="356"/>
    <tableColumn id="11" xr3:uid="{EF599B09-8761-420D-AAFC-753D6A301598}" name="Línea Base" dataDxfId="355"/>
    <tableColumn id="12" xr3:uid="{D68AF1BC-02CE-416E-97FE-31C5B721F56C}" name="Tipo de Actividad" dataDxfId="354"/>
    <tableColumn id="13" xr3:uid="{C8A1E9A0-D184-404C-BCF1-9D49750BAB3F}" name="Medios de Verificación" dataDxfId="353"/>
    <tableColumn id="14" xr3:uid="{C05909DB-E5AB-4868-BB24-B5F4AE58E441}" name="Gerencia" dataDxfId="352"/>
    <tableColumn id="15" xr3:uid="{4A1683E5-B258-4612-9CB3-285EB9D073F6}" name="Departamento / Unidad" dataDxfId="351"/>
    <tableColumn id="16" xr3:uid="{FE78F9BD-7463-4513-B5BD-65B510EB1792}" name="Responsable" dataDxfId="350"/>
    <tableColumn id="17" xr3:uid="{C4AEFBB0-6559-4192-8DB6-0F858F4D3696}" name="Área Soporte" dataDxfId="349"/>
    <tableColumn id="18" xr3:uid="{342F927D-A7CA-4E99-84A1-9BB8DED0DFE3}" name="Requiere Proceso de Compras" dataDxfId="348"/>
    <tableColumn id="19" xr3:uid="{883A6E4C-E966-4323-B05D-B339EC2D4497}" name="Presupuesto " dataDxfId="347" dataCellStyle="Millares"/>
    <tableColumn id="45" xr3:uid="{DC50E63B-CF1F-47A4-9010-A5C06126E5C5}" name="Moneda" dataDxfId="346" dataCellStyle="Millares"/>
    <tableColumn id="20" xr3:uid="{7479BD6C-2C32-44A6-B77A-6CD30081A195}" name="Meta Mes 01" dataDxfId="345"/>
    <tableColumn id="21" xr3:uid="{1924BA55-F78F-4DE0-8A57-1E2988C7E355}" name="Meta Mes 02" dataDxfId="344"/>
    <tableColumn id="22" xr3:uid="{4E20DECF-12A2-43B4-A47A-A889FBA63413}" name="Meta Mes 03" dataDxfId="343"/>
    <tableColumn id="23" xr3:uid="{49615871-ADB2-4195-9855-9ADD03CB85A1}" name="Meta Mes 04" dataDxfId="342"/>
    <tableColumn id="24" xr3:uid="{041E59BB-AB21-4122-A9C8-9623F5868E76}" name="Meta Mes 05" dataDxfId="341"/>
    <tableColumn id="25" xr3:uid="{8CB9094C-1163-424A-A2F8-77B0F5B82405}" name="Meta Mes 06" dataDxfId="340"/>
    <tableColumn id="26" xr3:uid="{F930E89C-7C50-4578-AE63-FD8819341610}" name="Meta Mes 07" dataDxfId="339"/>
    <tableColumn id="27" xr3:uid="{F648569A-FE07-4951-B909-5C357421CD24}" name="Meta Mes 08" dataDxfId="338"/>
    <tableColumn id="28" xr3:uid="{6C4282C4-C9B1-49E4-8281-58E752B9A43D}" name="Meta Mes 09" dataDxfId="337"/>
    <tableColumn id="29" xr3:uid="{07DF6838-DF7D-4169-B99B-3759978B4E8E}" name="Meta Mes 10" dataDxfId="336"/>
    <tableColumn id="30" xr3:uid="{F5F28636-2FE9-440E-ACF2-4D9536F41679}" name="Meta Mes 11" dataDxfId="335"/>
    <tableColumn id="31" xr3:uid="{F497956D-3F48-4A2C-BB78-648EE6FA9B98}" name="Meta Mes 12" dataDxfId="334"/>
    <tableColumn id="32" xr3:uid="{8B6BD64D-8E5C-4D48-94B1-0A9925A22F55}" name="Resultados Mes 01" dataDxfId="333"/>
    <tableColumn id="33" xr3:uid="{8FDE660E-A330-45F6-BB03-BEEEBE43B234}" name="Resultados Mes 02" dataDxfId="332"/>
    <tableColumn id="34" xr3:uid="{BB296F81-8F2B-49C6-BBB3-7D8E2F85EE46}" name="Resultados Mes 03" dataDxfId="331"/>
    <tableColumn id="35" xr3:uid="{8FB59F08-D2FF-4D07-B8B1-3C39C31C9682}" name="Resultados Mes 04" dataDxfId="330"/>
    <tableColumn id="36" xr3:uid="{86090403-C8AB-4FB3-BCDD-80FEB8AB3451}" name="Resultados Mes 05" dataDxfId="329"/>
    <tableColumn id="37" xr3:uid="{65B0E96B-9BCF-46E2-9142-42B804E834B4}" name="Resultados Mes 06" dataDxfId="328"/>
    <tableColumn id="38" xr3:uid="{7F8C247D-6EB7-45FC-84A4-47644AF725AC}" name="Resultados Mes 07" dataDxfId="327"/>
    <tableColumn id="39" xr3:uid="{082E2260-8B50-457A-8A00-C130293013E9}" name="Resultados Mes 08" dataDxfId="326"/>
    <tableColumn id="40" xr3:uid="{3CC91095-EC77-47E0-8BF3-D6EFDA3C82F3}" name="Resultados Mes 09" dataDxfId="325"/>
    <tableColumn id="41" xr3:uid="{0DF4179F-9EFB-4934-ACD2-242FA7A8672B}" name="Resultados Mes 10" dataDxfId="324"/>
    <tableColumn id="42" xr3:uid="{08151C9D-EE8A-4568-A7E3-5BA307DBFA91}" name="Resultados Mes 11" dataDxfId="323"/>
    <tableColumn id="43" xr3:uid="{4AF74494-A4CD-4C4F-9BB2-A2CC241019E2}" name="Resultados Mes 12" dataDxfId="322"/>
  </tableColumns>
  <tableStyleInfo name="Planill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FD00FFE-9579-42FF-985A-CCAF2382BE17}" name="POA_14" displayName="POA_14" ref="A6:AR22" totalsRowShown="0" headerRowDxfId="321" dataDxfId="320" headerRowCellStyle="Encabezados Tablas">
  <autoFilter ref="A6:AR22" xr:uid="{CFD00FFE-9579-42FF-985A-CCAF2382BE17}"/>
  <tableColumns count="44">
    <tableColumn id="1" xr3:uid="{8846E6F9-AD44-4A24-9726-435EF24481C3}" name="ID POA" dataDxfId="319"/>
    <tableColumn id="2" xr3:uid="{409EA4AE-DE16-4323-91BC-FAAFEF4FE24D}" name="Objetivo Estratégico" dataDxfId="318"/>
    <tableColumn id="3" xr3:uid="{269C8BED-4559-4F36-A632-31903ED32650}" name="Estrategia" dataDxfId="317"/>
    <tableColumn id="4" xr3:uid="{6A9EA4B4-C24C-44C0-B8F7-8EC3900288AB}" name="Proyecto " dataDxfId="316"/>
    <tableColumn id="5" xr3:uid="{E5202614-D2D6-476D-933B-60DBA6C6CCF7}" name="Actividad" dataDxfId="315"/>
    <tableColumn id="6" xr3:uid="{CD3F58C3-3516-443E-A243-ECEF08469D49}" name="Descripción" dataDxfId="314"/>
    <tableColumn id="7" xr3:uid="{F8E8227A-1611-4BCF-B716-5E6C88A0EFE3}" name="Valoración" dataDxfId="313"/>
    <tableColumn id="9" xr3:uid="{4D5BFC1F-1CEE-435D-A06B-F4C85E29D44C}" name="Riesgo que Mitiga" dataDxfId="312"/>
    <tableColumn id="8" xr3:uid="{D78C7B0F-D63E-4090-9552-61E90450B8D2}" name="Indicador de Desempeño" dataDxfId="311"/>
    <tableColumn id="10" xr3:uid="{37F42D85-E68F-4AF1-9FB3-D84485FCC9F2}" name="Unidad de Medida" dataDxfId="310"/>
    <tableColumn id="11" xr3:uid="{CCDD6CB4-460A-4959-9BFB-A95CF0F4E9B2}" name="Línea Base" dataDxfId="309"/>
    <tableColumn id="12" xr3:uid="{70A005DD-C0B6-452C-9814-90CA4FBA20C0}" name="Tipo de Actividad" dataDxfId="308"/>
    <tableColumn id="13" xr3:uid="{EE132073-47E6-4F47-AD02-9FD1351AEF9C}" name="Medios de Verificación" dataDxfId="307"/>
    <tableColumn id="14" xr3:uid="{9D96D4F9-56D7-4663-AB33-F57457C32509}" name="Gerencia" dataDxfId="306"/>
    <tableColumn id="15" xr3:uid="{4E5FF08D-4074-42A1-9C5A-48482B6B92DD}" name="Departamento / Unidad" dataDxfId="305"/>
    <tableColumn id="16" xr3:uid="{3B3F1C12-A2CF-41AB-B129-BBA5AF07A878}" name="Responsable" dataDxfId="304"/>
    <tableColumn id="17" xr3:uid="{4A4E0E6E-26C0-4E2B-B1DD-B21B77EAA471}" name="Área Soporte" dataDxfId="303"/>
    <tableColumn id="18" xr3:uid="{5D7518A4-B060-419A-9DD7-38C104D8B0DD}" name="Requiere Proceso de Compras" dataDxfId="302"/>
    <tableColumn id="19" xr3:uid="{BF4D6BD4-08C2-459D-A862-78017325FA59}" name="Presupuesto " dataDxfId="301" dataCellStyle="Millares"/>
    <tableColumn id="45" xr3:uid="{081CA822-95BE-4CDA-85D8-7D3814527C79}" name="Moneda" dataDxfId="300" dataCellStyle="Millares"/>
    <tableColumn id="20" xr3:uid="{BB9C32F1-63F7-4588-9D56-732F196CA199}" name="Meta Mes 01" dataDxfId="299"/>
    <tableColumn id="21" xr3:uid="{380EFF8A-719D-479F-B565-719D5DD33D54}" name="Meta Mes 02" dataDxfId="298"/>
    <tableColumn id="22" xr3:uid="{ABDD1AF7-6929-4A67-8C65-834482927A68}" name="Meta Mes 03" dataDxfId="297"/>
    <tableColumn id="23" xr3:uid="{44AD9019-4E79-4163-90DE-0B2CB470AFCA}" name="Meta Mes 04" dataDxfId="296"/>
    <tableColumn id="24" xr3:uid="{6A7A00E9-1E72-428C-9886-2D9EFA84F365}" name="Meta Mes 05" dataDxfId="295"/>
    <tableColumn id="25" xr3:uid="{46F68504-C10B-4CDE-902B-326330516895}" name="Meta Mes 06" dataDxfId="294"/>
    <tableColumn id="26" xr3:uid="{6AA9E6F4-3943-4DDA-8F96-706F180D49ED}" name="Meta Mes 07" dataDxfId="293"/>
    <tableColumn id="27" xr3:uid="{F2DD4426-8069-4738-900F-E02B5ABCDE76}" name="Meta Mes 08" dataDxfId="292"/>
    <tableColumn id="28" xr3:uid="{989EC157-75FD-47EF-8202-DF54B0E0939C}" name="Meta Mes 09" dataDxfId="291"/>
    <tableColumn id="29" xr3:uid="{CE41DD7D-6C7B-4680-A92E-A21900C8ECA7}" name="Meta Mes 10" dataDxfId="290"/>
    <tableColumn id="30" xr3:uid="{8E851658-B18A-4FF8-A372-4ACC09767B78}" name="Meta Mes 11" dataDxfId="289"/>
    <tableColumn id="31" xr3:uid="{E5127667-80B4-4F83-95D6-09BC1C3013B2}" name="Meta Mes 12" dataDxfId="288"/>
    <tableColumn id="32" xr3:uid="{BB395861-90FB-44F0-BB70-E6875A2C9ED2}" name="Resultados Mes 01" dataDxfId="287"/>
    <tableColumn id="33" xr3:uid="{FD209CBA-FE56-4CE2-BC92-70AC07E56FE3}" name="Resultados Mes 02" dataDxfId="286"/>
    <tableColumn id="34" xr3:uid="{E75E8C44-A7CC-471A-865C-03C4C234D910}" name="Resultados Mes 03" dataDxfId="285"/>
    <tableColumn id="35" xr3:uid="{4E948DAB-3213-4419-8A50-57BC53F7B3BE}" name="Resultados Mes 04" dataDxfId="284"/>
    <tableColumn id="36" xr3:uid="{494BB255-E1C8-443D-B15F-28FF5C4679BE}" name="Resultados Mes 05" dataDxfId="283"/>
    <tableColumn id="37" xr3:uid="{EF165263-63CB-4A31-8A9D-19FDE359DC68}" name="Resultados Mes 06" dataDxfId="282"/>
    <tableColumn id="38" xr3:uid="{EB031420-1155-4AD9-8C54-E5B62A9522AB}" name="Resultados Mes 07" dataDxfId="281"/>
    <tableColumn id="39" xr3:uid="{C0A15888-33CF-486F-87FD-AFCE52911C95}" name="Resultados Mes 08" dataDxfId="280"/>
    <tableColumn id="40" xr3:uid="{BB9E6A49-1F0B-42C1-9EC2-923A6A5EFEF9}" name="Resultados Mes 09" dataDxfId="279"/>
    <tableColumn id="41" xr3:uid="{2921160F-5A8A-4DAC-B065-D71C7997A577}" name="Resultados Mes 10" dataDxfId="278"/>
    <tableColumn id="42" xr3:uid="{A17C312F-96E1-4A09-B65F-53D716E5BCF6}" name="Resultados Mes 11" dataDxfId="277"/>
    <tableColumn id="43" xr3:uid="{9FD2D321-54C7-4998-B5D1-906FAB7FA8B0}" name="Resultados Mes 12" dataDxfId="276"/>
  </tableColumns>
  <tableStyleInfo name="Planilla"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C42F975-642F-4003-B859-691A75833F2C}" name="POA_17" displayName="POA_17" ref="A6:AR71" totalsRowShown="0" headerRowDxfId="275" dataDxfId="274" headerRowCellStyle="Encabezados Tablas">
  <autoFilter ref="A6:AR71" xr:uid="{9C42F975-642F-4003-B859-691A75833F2C}"/>
  <tableColumns count="44">
    <tableColumn id="1" xr3:uid="{D5220E31-4831-4E35-AF41-B4B6CDEACDB8}" name="ID POA" dataDxfId="273"/>
    <tableColumn id="2" xr3:uid="{ACD42856-9F80-44F4-91B8-F4098B487D18}" name="Objetivo Estratégico" dataDxfId="272"/>
    <tableColumn id="3" xr3:uid="{2E24B34E-5AD7-4204-84F9-247D0966D03A}" name="Estrategia" dataDxfId="271"/>
    <tableColumn id="4" xr3:uid="{C0B8F1B3-7D52-4042-8FFF-2305162E14B0}" name="Proyecto " dataDxfId="270"/>
    <tableColumn id="5" xr3:uid="{37610956-242F-4D44-AF89-6623A3B666E4}" name="Actividad" dataDxfId="269"/>
    <tableColumn id="6" xr3:uid="{B56F2A2E-E850-47C0-8785-C8F4DD64597E}" name="Descripción" dataDxfId="268"/>
    <tableColumn id="7" xr3:uid="{EB97C921-D562-4345-8A41-E8BE9D1A8AAF}" name="Valoración" dataDxfId="267"/>
    <tableColumn id="9" xr3:uid="{10D377C8-E2F0-453E-9E3F-63F734937EA1}" name="Riesgo que Mitiga" dataDxfId="266"/>
    <tableColumn id="8" xr3:uid="{98ECC3FF-2EBA-4A50-AE92-E3CD7F3E92B9}" name="Indicador de Desempeño" dataDxfId="265"/>
    <tableColumn id="10" xr3:uid="{5ECFC008-489D-4BFD-A9F6-79BA4515238E}" name="Unidad de Medida" dataDxfId="264"/>
    <tableColumn id="11" xr3:uid="{80BA1009-3EED-4F58-AA51-EDFC8A2D359C}" name="Línea Base" dataDxfId="263"/>
    <tableColumn id="12" xr3:uid="{C67A5CDB-F0DB-4F6A-9A97-6D7B2D84C422}" name="Tipo de Actividad" dataDxfId="262"/>
    <tableColumn id="13" xr3:uid="{3DB69022-B817-4204-828B-0C4F4CFDF6A8}" name="Medios de Verificación" dataDxfId="261"/>
    <tableColumn id="14" xr3:uid="{F8FF6A51-1949-4D79-83DC-F54664F313B5}" name="Gerencia" dataDxfId="260"/>
    <tableColumn id="15" xr3:uid="{F974F85F-3C47-49A8-8109-FD1DFF6E7E60}" name="Departamento / Unidad" dataDxfId="259"/>
    <tableColumn id="16" xr3:uid="{990645C9-8D31-4DAC-88B4-B847733A02D6}" name="Responsable" dataDxfId="258"/>
    <tableColumn id="17" xr3:uid="{0BD37CEA-11A6-498B-BB09-AD27FC194CA6}" name="Área Soporte" dataDxfId="257"/>
    <tableColumn id="18" xr3:uid="{2B759938-924A-42E5-88A8-5B8A5CB1A2EE}" name="Requiere Proceso de Compras" dataDxfId="256"/>
    <tableColumn id="19" xr3:uid="{A450F277-AE53-4B1C-9A50-5CF8FEAAF8F7}" name="Presupuesto " dataDxfId="255"/>
    <tableColumn id="45" xr3:uid="{DDF25854-4721-4E00-98D0-5858D01D4412}" name="Moneda" dataDxfId="254"/>
    <tableColumn id="20" xr3:uid="{736EE600-4EA9-4930-AD65-AA3CE74B40F6}" name="Meta Mes 01" dataDxfId="253"/>
    <tableColumn id="21" xr3:uid="{20500D32-4724-4D05-A61F-DB070211FAC3}" name="Meta Mes 02" dataDxfId="252"/>
    <tableColumn id="22" xr3:uid="{0876CF01-E15A-4970-B69E-024BA8609D7D}" name="Meta Mes 03" dataDxfId="251"/>
    <tableColumn id="23" xr3:uid="{EA471FC8-17FB-4D3D-992C-05A2259D3D32}" name="Meta Mes 04" dataDxfId="250"/>
    <tableColumn id="24" xr3:uid="{3A905CE1-F118-4278-B9E8-8E6393657C67}" name="Meta Mes 05" dataDxfId="249"/>
    <tableColumn id="25" xr3:uid="{3B3C877F-B191-4BA6-B17D-F7E2C0C81DB7}" name="Meta Mes 06" dataDxfId="248"/>
    <tableColumn id="26" xr3:uid="{7E51532B-0A8F-450C-8339-0CE4610B2AD5}" name="Meta Mes 07" dataDxfId="247"/>
    <tableColumn id="27" xr3:uid="{15127FE8-0C24-4BEF-88ED-0C84A2EAACB1}" name="Meta Mes 08" dataDxfId="246"/>
    <tableColumn id="28" xr3:uid="{00A599A7-0A00-4620-99F2-743900303727}" name="Meta Mes 09" dataDxfId="245"/>
    <tableColumn id="29" xr3:uid="{8F3B403E-B5EA-48BD-A579-BDFCBE28343D}" name="Meta Mes 10" dataDxfId="244"/>
    <tableColumn id="30" xr3:uid="{9AA9525E-D73C-48E4-B503-8F6624FBFEA9}" name="Meta Mes 11" dataDxfId="243"/>
    <tableColumn id="31" xr3:uid="{099AF93E-DA2E-4AE3-AE40-1D640F1F0BB7}" name="Meta Mes 12" dataDxfId="242"/>
    <tableColumn id="32" xr3:uid="{BD73BB8B-8642-45F9-84C6-014A85FD15B7}" name="Resultados Mes 01" dataDxfId="241"/>
    <tableColumn id="33" xr3:uid="{9130F524-2BCC-4A9B-8C1F-4F03B7B248C2}" name="Resultados Mes 02" dataDxfId="240"/>
    <tableColumn id="34" xr3:uid="{7E19AEAA-F981-47AD-88EF-16FA3ADDCF60}" name="Resultados Mes 03" dataDxfId="239"/>
    <tableColumn id="35" xr3:uid="{CAC4E261-ACB4-45D1-927F-29B90E1EE4E4}" name="Resultados Mes 04" dataDxfId="238"/>
    <tableColumn id="36" xr3:uid="{2E04DBD9-AD30-4510-9A32-76E4D9B3C0D1}" name="Resultados Mes 05" dataDxfId="237"/>
    <tableColumn id="37" xr3:uid="{9CC80636-453E-40CF-9EE4-ADEA6A4AE5ED}" name="Resultados Mes 06" dataDxfId="236"/>
    <tableColumn id="38" xr3:uid="{2551B1C7-FAB3-468C-983E-316995FAE898}" name="Resultados Mes 07" dataDxfId="235"/>
    <tableColumn id="39" xr3:uid="{86B951A9-48D1-4120-ABD3-F24EA3442CA7}" name="Resultados Mes 08" dataDxfId="234"/>
    <tableColumn id="40" xr3:uid="{102E7ECD-CC4D-41BC-9913-6FA9F2B5927C}" name="Resultados Mes 09" dataDxfId="233"/>
    <tableColumn id="41" xr3:uid="{823F0879-8C4C-4999-A317-9017788DFF73}" name="Resultados Mes 10" dataDxfId="232"/>
    <tableColumn id="42" xr3:uid="{A3917108-2367-448A-B531-793DC1AAFB0E}" name="Resultados Mes 11" dataDxfId="231"/>
    <tableColumn id="43" xr3:uid="{EA2DCCEB-A33A-4C6B-901B-A4CFBBFB607F}" name="Resultados Mes 12" dataDxfId="230"/>
  </tableColumns>
  <tableStyleInfo name="Planill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95B6D8-E8A4-4D78-A8A3-6537912811E2}" name="POA_3" displayName="POA_3" ref="A6:AR53" totalsRowShown="0" headerRowDxfId="229" dataDxfId="228" headerRowCellStyle="Encabezados Tablas">
  <autoFilter ref="A6:AR53" xr:uid="{B795B6D8-E8A4-4D78-A8A3-6537912811E2}"/>
  <tableColumns count="44">
    <tableColumn id="1" xr3:uid="{B17A03E3-6870-4D23-8AE6-B16970B40EBB}" name="ID POA" dataDxfId="227"/>
    <tableColumn id="2" xr3:uid="{FBDC45FC-466A-47BD-A2F9-1F6D065959E4}" name="Objetivo Estratégico" dataDxfId="226"/>
    <tableColumn id="3" xr3:uid="{7CF0CA4D-76AC-48C6-94E4-EBD77A9BB9A5}" name="Estrategia" dataDxfId="225"/>
    <tableColumn id="4" xr3:uid="{245BA75A-2701-4230-A72F-FDEBF3072EAC}" name="Proyecto " dataDxfId="224"/>
    <tableColumn id="5" xr3:uid="{1D05CC9D-16DE-481C-BF3E-26F6E2B4BB1C}" name="Actividad" dataDxfId="223"/>
    <tableColumn id="6" xr3:uid="{8694671D-70AE-44D2-B560-100A53D6557B}" name="Descripción" dataDxfId="222"/>
    <tableColumn id="7" xr3:uid="{47520F33-8D1D-4C12-9E06-4403A1DC6EC2}" name="Valoración" dataDxfId="221"/>
    <tableColumn id="9" xr3:uid="{C15C0221-99C2-4A9A-A454-13878DFED926}" name="Riesgo que Mitiga" dataDxfId="220"/>
    <tableColumn id="8" xr3:uid="{09858FD5-C20F-4BDF-A284-47E8197EE21A}" name="Indicador de Desempeño" dataDxfId="219"/>
    <tableColumn id="10" xr3:uid="{BDB6B55B-4529-4CBC-84FD-A09B0C1FA383}" name="Unidad de Medida" dataDxfId="218"/>
    <tableColumn id="11" xr3:uid="{5E9CCA7F-5389-42FE-ABB6-65B7AF76D182}" name="Línea Base" dataDxfId="217"/>
    <tableColumn id="12" xr3:uid="{DAB83943-D2F8-43CF-AA8D-198E64FF7269}" name="Tipo de Actividad" dataDxfId="216"/>
    <tableColumn id="13" xr3:uid="{82CDE1E0-7AB4-4232-ACE1-824F9C0AD50B}" name="Medios de Verificación" dataDxfId="215"/>
    <tableColumn id="14" xr3:uid="{D5C5A996-D822-42AF-908E-AD38C3623168}" name="Gerencia" dataDxfId="214"/>
    <tableColumn id="15" xr3:uid="{D213DA07-6441-4B1F-B9FC-C6805F518992}" name="Departamento / Unidad" dataDxfId="213"/>
    <tableColumn id="16" xr3:uid="{28B8DA8F-F79F-4B4E-9502-C6452EAC57A3}" name="Responsable" dataDxfId="212"/>
    <tableColumn id="17" xr3:uid="{37DC3015-5DD3-44FA-82D4-867E906EF2DB}" name="Área Soporte" dataDxfId="211"/>
    <tableColumn id="18" xr3:uid="{C83441E3-FABD-4171-A192-A41CC8828A55}" name="Requiere Proceso de Compras" dataDxfId="210"/>
    <tableColumn id="19" xr3:uid="{6BFC6040-AA78-4AAA-A602-FAED09ECD223}" name="Presupuesto " dataDxfId="209" dataCellStyle="Millares"/>
    <tableColumn id="45" xr3:uid="{110E00A9-9D60-49DD-AC06-94538AECF759}" name="Moneda" dataDxfId="208" dataCellStyle="Millares"/>
    <tableColumn id="20" xr3:uid="{2BC42453-7B24-460E-893C-FDFEDA760EEB}" name="Meta Mes 01" dataDxfId="207"/>
    <tableColumn id="21" xr3:uid="{D2A61E98-AE59-4B3D-8F6D-E3C29F56965B}" name="Meta Mes 02" dataDxfId="206"/>
    <tableColumn id="22" xr3:uid="{AE0CA9A3-5CCD-4E98-949C-41ADF4416165}" name="Meta Mes 03" dataDxfId="205"/>
    <tableColumn id="23" xr3:uid="{92F6C474-A4D2-4B08-A263-60AD229E1725}" name="Meta Mes 04" dataDxfId="204"/>
    <tableColumn id="24" xr3:uid="{4407A702-AD1E-4ED0-BB95-8E234EA48E83}" name="Meta Mes 05" dataDxfId="203"/>
    <tableColumn id="25" xr3:uid="{CF5FBE25-7D29-4667-9ADD-93945FB9CDC4}" name="Meta Mes 06" dataDxfId="202"/>
    <tableColumn id="26" xr3:uid="{3D0F9085-844B-4882-921C-59336CFD40F3}" name="Meta Mes 07" dataDxfId="201"/>
    <tableColumn id="27" xr3:uid="{A513033C-636D-4CC2-ACF4-52EFC1D10D2A}" name="Meta Mes 08" dataDxfId="200"/>
    <tableColumn id="28" xr3:uid="{F944C9E5-6680-48F7-A12F-49F0774984BF}" name="Meta Mes 09" dataDxfId="199"/>
    <tableColumn id="29" xr3:uid="{8D9E36C6-AABA-4C40-8E70-02FB48049EDB}" name="Meta Mes 10" dataDxfId="198"/>
    <tableColumn id="30" xr3:uid="{472D7256-1AA4-4C8C-86FC-3033A3560E97}" name="Meta Mes 11" dataDxfId="197"/>
    <tableColumn id="31" xr3:uid="{8EE98ACA-C1E3-4139-A687-B1244439A4BE}" name="Meta Mes 12" dataDxfId="196"/>
    <tableColumn id="32" xr3:uid="{9AE4DE6A-2BD6-475C-80F1-89CD007064CC}" name="Resultados Mes 01" dataDxfId="195"/>
    <tableColumn id="33" xr3:uid="{CCBF6322-2535-4F9D-863C-2A59BD73566B}" name="Resultados Mes 02" dataDxfId="194"/>
    <tableColumn id="34" xr3:uid="{4E5D6AE3-23D6-47B6-9C53-CEE685DD3479}" name="Resultados Mes 03" dataDxfId="193"/>
    <tableColumn id="35" xr3:uid="{17C2D5C8-675A-425C-9AA9-D3B87366403D}" name="Resultados Mes 04" dataDxfId="192"/>
    <tableColumn id="36" xr3:uid="{0B2634D4-4B91-449F-A29E-38C76A757758}" name="Resultados Mes 05" dataDxfId="191"/>
    <tableColumn id="37" xr3:uid="{7245AD25-5CC8-4391-9A1A-DFEF8525A5D8}" name="Resultados Mes 06" dataDxfId="190"/>
    <tableColumn id="38" xr3:uid="{94345D74-EC6A-4BD5-910A-88800B3F5DAB}" name="Resultados Mes 07" dataDxfId="189"/>
    <tableColumn id="39" xr3:uid="{AEC1F3AE-BD5E-4BA4-9D92-B9BC4FA6F9FF}" name="Resultados Mes 08" dataDxfId="188"/>
    <tableColumn id="40" xr3:uid="{256AE5E1-60BD-46E8-8DEB-CD5BF7BF35CF}" name="Resultados Mes 09" dataDxfId="187"/>
    <tableColumn id="41" xr3:uid="{E7BADDE4-652B-4DF7-B26B-7496EE3B63E8}" name="Resultados Mes 10" dataDxfId="186"/>
    <tableColumn id="42" xr3:uid="{D0AA5AFD-2FFC-48EF-BB46-7AE8DC08787C}" name="Resultados Mes 11" dataDxfId="185"/>
    <tableColumn id="43" xr3:uid="{EA9FD7D0-B0B2-46D5-A24D-4DE6ED0B5C84}" name="Resultados Mes 12" dataDxfId="184"/>
  </tableColumns>
  <tableStyleInfo name="Planill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669152-3488-4CBB-BD03-5C62D68C2F27}" name="POA_5" displayName="POA_5" ref="A7:AR40" totalsRowShown="0" headerRowDxfId="183" dataDxfId="182" headerRowCellStyle="Encabezados Tablas">
  <autoFilter ref="A7:AR40" xr:uid="{D9669152-3488-4CBB-BD03-5C62D68C2F27}"/>
  <tableColumns count="44">
    <tableColumn id="1" xr3:uid="{75CF3534-55B3-433D-98AB-E63ABB5A0E8E}" name="ID POA" dataDxfId="181"/>
    <tableColumn id="2" xr3:uid="{ADEE5F32-5091-4DD6-8DBA-3F00FB71D5FF}" name="Objetivo Estratégico" dataDxfId="180"/>
    <tableColumn id="3" xr3:uid="{DF1A7248-6605-48B1-A46B-C90F7C0CE8D6}" name="Estrategia" dataDxfId="179"/>
    <tableColumn id="4" xr3:uid="{F41D1F83-8A30-42C4-8841-C3F928903A93}" name="Proyecto " dataDxfId="178"/>
    <tableColumn id="5" xr3:uid="{1E5799DE-3400-42CF-A557-CC2E9A521BF1}" name="Actividad" dataDxfId="177"/>
    <tableColumn id="6" xr3:uid="{9780F93B-4081-420A-9A4C-6F94D6E7B9EF}" name="Descripción" dataDxfId="176"/>
    <tableColumn id="7" xr3:uid="{EB1F0772-D650-431C-AABC-BA359FD8D3B4}" name="Valoración" dataDxfId="175"/>
    <tableColumn id="9" xr3:uid="{AD665435-2F79-4BBD-917A-3CB1B0EBA753}" name="Riesgo que Mitiga" dataDxfId="174"/>
    <tableColumn id="8" xr3:uid="{61DF3514-6FB0-4ECA-8204-2F270CD8D608}" name="Indicador de Desempeño" dataDxfId="173"/>
    <tableColumn id="10" xr3:uid="{088AD82E-A8C0-4848-94CC-71043745EAD3}" name="Unidad de Medida" dataDxfId="172"/>
    <tableColumn id="11" xr3:uid="{C269140B-C638-44BB-8A19-AFC5A51F866C}" name="Línea Base" dataDxfId="171"/>
    <tableColumn id="12" xr3:uid="{960F8DBF-261D-4EDF-A82B-429FAE73C94B}" name="Tipo de Actividad" dataDxfId="170"/>
    <tableColumn id="13" xr3:uid="{00047329-605B-49CF-A67D-8ED2B33BA73A}" name="Medios de Verificación" dataDxfId="169"/>
    <tableColumn id="14" xr3:uid="{19D6254B-DE38-472E-A4D7-84607FE2A090}" name="Gerencia" dataDxfId="168"/>
    <tableColumn id="15" xr3:uid="{71A893B4-D68C-4A84-9E28-DA5B2AFCA6A8}" name="Departamento / Unidad" dataDxfId="167"/>
    <tableColumn id="16" xr3:uid="{75D27D6C-0C3A-4A42-ADFC-2DA121DCF5D7}" name="Responsable" dataDxfId="166"/>
    <tableColumn id="17" xr3:uid="{85494E23-2463-494D-A600-EB25066456FA}" name="Área Soporte" dataDxfId="165"/>
    <tableColumn id="18" xr3:uid="{DDAEE817-B56F-4250-8FB8-E6D89E5C5301}" name="Requiere Proceso de Compras" dataDxfId="164"/>
    <tableColumn id="19" xr3:uid="{D8A5A245-DF88-4531-AA00-6C7A789E7F32}" name="Presupuesto " dataDxfId="163" dataCellStyle="Millares"/>
    <tableColumn id="45" xr3:uid="{AE595B80-C2D4-46B8-9CDD-21B9B93FCE68}" name="Moneda" dataDxfId="162" dataCellStyle="Millares"/>
    <tableColumn id="20" xr3:uid="{3EA43869-366B-4937-A099-D6BF40158A99}" name="Meta Mes 01" dataDxfId="161"/>
    <tableColumn id="21" xr3:uid="{01E5629C-9509-4D16-9B47-3A83F201942B}" name="Meta Mes 02" dataDxfId="160"/>
    <tableColumn id="22" xr3:uid="{92F6B2D2-8A34-4CC5-A830-636F85A8CF9F}" name="Meta Mes 03" dataDxfId="159"/>
    <tableColumn id="23" xr3:uid="{EDAD56FA-C393-4F79-BE81-8616FE2FA73A}" name="Meta Mes 04" dataDxfId="158"/>
    <tableColumn id="24" xr3:uid="{DB33C750-093E-4463-8E9F-CB44F91DA872}" name="Meta Mes 05" dataDxfId="157"/>
    <tableColumn id="25" xr3:uid="{40CB2107-F383-451B-905D-812748E4F33B}" name="Meta Mes 06" dataDxfId="156"/>
    <tableColumn id="26" xr3:uid="{F23D761C-AB4A-4638-B84C-25F32CEA98AB}" name="Meta Mes 07" dataDxfId="155"/>
    <tableColumn id="27" xr3:uid="{4B266643-0C56-460F-849C-9A99845A908B}" name="Meta Mes 08" dataDxfId="154"/>
    <tableColumn id="28" xr3:uid="{038C6A8E-AC50-4620-9C28-09C50689C039}" name="Meta Mes 09" dataDxfId="153"/>
    <tableColumn id="29" xr3:uid="{D4C34778-8863-4C92-B370-7126BF23F022}" name="Meta Mes 10" dataDxfId="152"/>
    <tableColumn id="30" xr3:uid="{EF5E54E1-51A8-4EB1-9B10-BFB351D816EC}" name="Meta Mes 11" dataDxfId="151"/>
    <tableColumn id="31" xr3:uid="{0801229B-3B86-4A7D-9328-A4F4EBCDE2A9}" name="Meta Mes 12" dataDxfId="150"/>
    <tableColumn id="32" xr3:uid="{9FB1B4D3-6125-4AC1-A20B-3B2C7E6BAD0C}" name="Resultados Mes 01" dataDxfId="149"/>
    <tableColumn id="33" xr3:uid="{1F22196D-C177-49BC-9F80-D269B9680E4F}" name="Resultados Mes 02" dataDxfId="148"/>
    <tableColumn id="34" xr3:uid="{7037722D-AAB7-432C-A93C-C2BED9786763}" name="Resultados Mes 03" dataDxfId="147"/>
    <tableColumn id="35" xr3:uid="{971D4657-A996-42CB-92DF-5199DA4E03F1}" name="Resultados Mes 04" dataDxfId="146"/>
    <tableColumn id="36" xr3:uid="{03FBB461-037B-4D9D-B365-4CB4BE21A736}" name="Resultados Mes 05" dataDxfId="145"/>
    <tableColumn id="37" xr3:uid="{FFF383BB-A5F2-4FE6-8EAE-DD7E7BF38DB0}" name="Resultados Mes 06" dataDxfId="144"/>
    <tableColumn id="38" xr3:uid="{9B9E4176-0D7A-409D-809A-5D7685D0E482}" name="Resultados Mes 07" dataDxfId="143"/>
    <tableColumn id="39" xr3:uid="{293A7564-8113-4526-B0A7-F8F215E720FE}" name="Resultados Mes 08" dataDxfId="142"/>
    <tableColumn id="40" xr3:uid="{23989BAC-A67F-467F-8B41-62D4B6C82CD4}" name="Resultados Mes 09" dataDxfId="141"/>
    <tableColumn id="41" xr3:uid="{1D09BADB-EB3F-46F4-ABF5-4000607A32A3}" name="Resultados Mes 10" dataDxfId="140"/>
    <tableColumn id="42" xr3:uid="{3C22BEA2-A82B-4D62-865F-D83D3CD07323}" name="Resultados Mes 11" dataDxfId="139"/>
    <tableColumn id="43" xr3:uid="{FF170F22-FA54-4575-98C1-2F9ABF9656E5}" name="Resultados Mes 12" dataDxfId="138"/>
  </tableColumns>
  <tableStyleInfo name="Planill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429A84B-417F-40BC-80B2-967329F2F1D4}" name="POA_6" displayName="POA_6" ref="A4:AR15" totalsRowShown="0" headerRowDxfId="137" dataDxfId="136" headerRowCellStyle="Encabezados Tablas">
  <autoFilter ref="A4:AR15" xr:uid="{7429A84B-417F-40BC-80B2-967329F2F1D4}"/>
  <tableColumns count="44">
    <tableColumn id="1" xr3:uid="{F92F85FC-53A1-4A1F-B560-7C2AEEF9EA3D}" name="ID POA" dataDxfId="135"/>
    <tableColumn id="2" xr3:uid="{59344C97-44D4-437C-80FE-CBB513455BFF}" name="Objetivo Estratégico" dataDxfId="134"/>
    <tableColumn id="3" xr3:uid="{63AA4EC2-8C9C-4069-91F0-3FCDDD0BF7E2}" name="Estrategia" dataDxfId="133"/>
    <tableColumn id="4" xr3:uid="{8E22F7CA-CF5A-45B3-998F-89C2EC972CA5}" name="Proyecto " dataDxfId="132"/>
    <tableColumn id="5" xr3:uid="{DB2C4D45-C231-439E-A354-461E31C8745C}" name="Actividad" dataDxfId="131"/>
    <tableColumn id="6" xr3:uid="{1E2E7CAF-8593-4E22-80C6-B94AD6921083}" name="Descripción" dataDxfId="130"/>
    <tableColumn id="7" xr3:uid="{8E66D995-C917-4591-AB74-4EC2F73C5EC7}" name="Valoración" dataDxfId="129"/>
    <tableColumn id="9" xr3:uid="{E4535780-978C-4EFA-9F5D-E72DC75D4DF6}" name="Riesgo que Mitiga" dataDxfId="128"/>
    <tableColumn id="8" xr3:uid="{8E94E3E1-F61A-451E-B52A-CFAD6C4D2CC4}" name="Indicador de Desempeño" dataDxfId="127"/>
    <tableColumn id="10" xr3:uid="{8D95D01E-F4B3-4675-8923-82B3B1DD3125}" name="Unidad de Medida" dataDxfId="126"/>
    <tableColumn id="11" xr3:uid="{A74C7EEB-E771-44C8-BE23-FF1925364D62}" name="Línea Base" dataDxfId="125"/>
    <tableColumn id="12" xr3:uid="{7B34DD58-81A1-43CF-A811-42EE0CC01494}" name="Tipo de Actividad" dataDxfId="124"/>
    <tableColumn id="13" xr3:uid="{11A51B6C-B4AF-417B-9195-5AAACDE235C1}" name="Medios de Verificación" dataDxfId="123"/>
    <tableColumn id="14" xr3:uid="{0794C561-38D4-47A2-9D4F-0ED0EA954176}" name="Gerencia" dataDxfId="122"/>
    <tableColumn id="15" xr3:uid="{09FF460D-5960-4CBC-8689-2C4A1CA17A70}" name="Departamento / Unidad" dataDxfId="121"/>
    <tableColumn id="16" xr3:uid="{CEAEC94E-E87E-4B59-979D-B950DC9BDB90}" name="Responsable" dataDxfId="120"/>
    <tableColumn id="17" xr3:uid="{07B683F7-BFFA-4DFB-AAD4-423103232404}" name="Área Soporte" dataDxfId="119"/>
    <tableColumn id="18" xr3:uid="{54691794-7435-4A0A-A5B5-7FD4BA966D73}" name="Requiere Proceso de Compras" dataDxfId="118"/>
    <tableColumn id="19" xr3:uid="{F44CCF5E-561C-40E5-B527-AC4E3AE0D4FD}" name="Presupuesto " dataDxfId="117" dataCellStyle="Millares"/>
    <tableColumn id="45" xr3:uid="{795A22EC-001A-499A-B702-FFBE5E7BCF74}" name="Moneda" dataDxfId="116" dataCellStyle="Millares"/>
    <tableColumn id="20" xr3:uid="{976D19E9-2BC6-4F5B-B96D-4CF8F00E8ADE}" name="Meta Mes 01" dataDxfId="115"/>
    <tableColumn id="21" xr3:uid="{78B1E029-B244-474E-88EF-405526A127F1}" name="Meta Mes 02" dataDxfId="114"/>
    <tableColumn id="22" xr3:uid="{C5DD072D-82A1-493F-86C1-48771DD47B7D}" name="Meta Mes 03" dataDxfId="113"/>
    <tableColumn id="23" xr3:uid="{36FF9BCF-DAE0-45F4-82E4-073AFCBD86F1}" name="Meta Mes 04" dataDxfId="112"/>
    <tableColumn id="24" xr3:uid="{32591120-87DD-4850-AF2F-7BF9F69270F5}" name="Meta Mes 05" dataDxfId="111"/>
    <tableColumn id="25" xr3:uid="{3744096A-15FB-4EE9-8351-CD088BD684E6}" name="Meta Mes 06" dataDxfId="110"/>
    <tableColumn id="26" xr3:uid="{3FD3620A-9C45-4CEF-BD1D-3593C8F5285A}" name="Meta Mes 07" dataDxfId="109"/>
    <tableColumn id="27" xr3:uid="{5C8B68C6-EB89-4723-A98A-B680FD738BC1}" name="Meta Mes 08" dataDxfId="108"/>
    <tableColumn id="28" xr3:uid="{D5AA71AA-F634-4DCD-BC0E-604B75D44A00}" name="Meta Mes 09" dataDxfId="107"/>
    <tableColumn id="29" xr3:uid="{2B0A0F09-B776-4EB0-9B09-3ED14A5E8A88}" name="Meta Mes 10" dataDxfId="106"/>
    <tableColumn id="30" xr3:uid="{DA431E78-210F-4F1A-907E-11B7CB2C53F2}" name="Meta Mes 11" dataDxfId="105"/>
    <tableColumn id="31" xr3:uid="{1EFBD815-8D4C-42A7-A003-FFBBF4357E15}" name="Meta Mes 12" dataDxfId="104"/>
    <tableColumn id="32" xr3:uid="{0DA3DEE6-1EB0-4D5F-8FA4-151C89D87484}" name="Resultados Mes 01" dataDxfId="103"/>
    <tableColumn id="33" xr3:uid="{DC7E2EEE-C967-432B-B9FC-4E3177584F75}" name="Resultados Mes 02" dataDxfId="102"/>
    <tableColumn id="34" xr3:uid="{095105DF-554D-4C8D-95CE-7ACE640A273D}" name="Resultados Mes 03" dataDxfId="101"/>
    <tableColumn id="35" xr3:uid="{96137E48-1E0B-4921-AD2C-FEE8BF50512E}" name="Resultados Mes 04" dataDxfId="100"/>
    <tableColumn id="36" xr3:uid="{E7BAC68F-846D-43FF-8000-BFCA073E841F}" name="Resultados Mes 05" dataDxfId="99"/>
    <tableColumn id="37" xr3:uid="{1055CD29-5410-400D-A952-67100DC51DA9}" name="Resultados Mes 06" dataDxfId="98"/>
    <tableColumn id="38" xr3:uid="{807068CB-017E-4E1D-88D3-6A790DC477E4}" name="Resultados Mes 07" dataDxfId="97"/>
    <tableColumn id="39" xr3:uid="{1E8B7A5C-B8ED-4037-9552-4CCC514E3D89}" name="Resultados Mes 08" dataDxfId="96"/>
    <tableColumn id="40" xr3:uid="{4ED3FA00-5869-4AF1-BE52-819B194CB705}" name="Resultados Mes 09" dataDxfId="95"/>
    <tableColumn id="41" xr3:uid="{351886C6-68F0-4EEC-B8FA-DD17436B8AF3}" name="Resultados Mes 10" dataDxfId="94"/>
    <tableColumn id="42" xr3:uid="{0F3DEF14-F600-4B49-AD0D-11B5DCF282CC}" name="Resultados Mes 11" dataDxfId="93"/>
    <tableColumn id="43" xr3:uid="{F037EA41-9601-4DF2-ACB3-36B67BDA7A83}" name="Resultados Mes 12" dataDxfId="92"/>
  </tableColumns>
  <tableStyleInfo name="Planill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6F65FDA-D58B-41BA-B7E3-92924C7432BB}" name="POA_10" displayName="POA_10" ref="A5:AR38" totalsRowShown="0" headerRowDxfId="91" dataDxfId="90" headerRowCellStyle="Encabezados Tablas">
  <autoFilter ref="A5:AR38" xr:uid="{E6F65FDA-D58B-41BA-B7E3-92924C7432BB}"/>
  <tableColumns count="44">
    <tableColumn id="1" xr3:uid="{522F9EA4-7E24-44BD-857A-30F681A23640}" name="ID POA" dataDxfId="89"/>
    <tableColumn id="2" xr3:uid="{5C19BD7C-6195-463E-A1D6-B57DA467AFA9}" name="Objetivo Estratégico" dataDxfId="88"/>
    <tableColumn id="3" xr3:uid="{99ACFC1C-1386-4366-B93C-4546DF2A1FFA}" name="Estrategia" dataDxfId="87"/>
    <tableColumn id="4" xr3:uid="{BAF6AD1C-3D33-4339-8679-5A799F3CE88B}" name="Proyecto " dataDxfId="86"/>
    <tableColumn id="5" xr3:uid="{836EF752-45BA-49E7-B19C-D13358770E53}" name="Actividad" dataDxfId="85"/>
    <tableColumn id="6" xr3:uid="{624CC7EF-3EBF-4197-8B59-710AA1830197}" name="Descripción" dataDxfId="84"/>
    <tableColumn id="7" xr3:uid="{56CC8FAA-D7C1-4B36-9256-3C9753A6C0DF}" name="Valoración" dataDxfId="83"/>
    <tableColumn id="9" xr3:uid="{B58B3F1F-6CF3-4908-9079-2834BAEF7FE1}" name="Riesgo que Mitiga" dataDxfId="82"/>
    <tableColumn id="8" xr3:uid="{3F8EBFD8-C28E-406D-B675-6C46844526BC}" name="Indicador de Desempeño" dataDxfId="81"/>
    <tableColumn id="10" xr3:uid="{EFDCCEF1-1778-47E1-AEDE-49DC58120320}" name="Unidad de Medida" dataDxfId="80"/>
    <tableColumn id="11" xr3:uid="{22A4F581-340E-4385-9EDD-2BE7E22484A1}" name="Línea Base" dataDxfId="79"/>
    <tableColumn id="12" xr3:uid="{F490BAD8-AEA8-49B4-857F-2EC86E7DF96A}" name="Tipo de Actividad" dataDxfId="78"/>
    <tableColumn id="14" xr3:uid="{CAFBEA32-204B-4909-BB62-F17AAABFC94A}" name="Medios de Verificación" dataDxfId="77"/>
    <tableColumn id="15" xr3:uid="{F8891482-BC3B-4F25-9F1B-5CCAC8211CD3}" name="Gerencia" dataDxfId="76"/>
    <tableColumn id="16" xr3:uid="{079FF0D6-5066-4785-9808-DC3F080B5012}" name="Departamento / Unidad" dataDxfId="75"/>
    <tableColumn id="17" xr3:uid="{3D3ABD42-7548-4684-882A-C83C12705C6D}" name="Responsable" dataDxfId="74"/>
    <tableColumn id="18" xr3:uid="{7F02174D-2E9A-4EA9-BB61-66677918FB9B}" name="Área Soporte" dataDxfId="73"/>
    <tableColumn id="47" xr3:uid="{AFA9DFCB-BC7D-49BE-9FE2-3D440106F7FE}" name="Requiere Proceso de Compras" dataDxfId="72"/>
    <tableColumn id="19" xr3:uid="{E4049359-F904-4F8B-9C88-9702BC34E62A}" name="Presupuesto " dataDxfId="71"/>
    <tableColumn id="45" xr3:uid="{760456A1-49EB-428B-B3E2-AED8068B90CA}" name="Moneda" dataDxfId="70"/>
    <tableColumn id="20" xr3:uid="{D578772E-FDE6-464D-9A18-D7AB7FF20517}" name="Meta Mes 01" dataDxfId="69"/>
    <tableColumn id="21" xr3:uid="{978BE643-F0BB-4190-95B3-B1F28BC2DB41}" name="Meta Mes 02" dataDxfId="68"/>
    <tableColumn id="22" xr3:uid="{39BBE7D5-6836-47A4-9692-EB77F7312049}" name="Meta Mes 03" dataDxfId="67"/>
    <tableColumn id="23" xr3:uid="{A2FA49FE-C4A7-4E1C-A4AC-3965F5AA87EA}" name="Meta Mes 04" dataDxfId="66"/>
    <tableColumn id="24" xr3:uid="{8595BD55-866B-46F9-8412-C247303272BD}" name="Meta Mes 05" dataDxfId="65"/>
    <tableColumn id="25" xr3:uid="{EE8546F0-345A-46D7-B27C-BDA7ADCE616D}" name="Meta Mes 06" dataDxfId="64"/>
    <tableColumn id="26" xr3:uid="{11AD215F-2003-4859-BAB3-A4DC72ECB36C}" name="Meta Mes 07" dataDxfId="63"/>
    <tableColumn id="27" xr3:uid="{6D52A388-9146-4988-9B8A-12A02B54C745}" name="Meta Mes 08" dataDxfId="62"/>
    <tableColumn id="28" xr3:uid="{A79CC449-C722-4BA6-AD33-E70F7CB67BEF}" name="Meta Mes 09" dataDxfId="61"/>
    <tableColumn id="29" xr3:uid="{AB58C96D-547B-49E8-A1A0-5ED3F12634CB}" name="Meta Mes 10" dataDxfId="60"/>
    <tableColumn id="30" xr3:uid="{BB0801B2-7B24-4C15-9724-99C11FC18F86}" name="Meta Mes 11" dataDxfId="59"/>
    <tableColumn id="31" xr3:uid="{0CEFEA0D-F9C2-4AAD-BD60-66E82CD2F23E}" name="Meta Mes 12" dataDxfId="58"/>
    <tableColumn id="32" xr3:uid="{77B334D4-FC44-4D08-A6DD-7258E3882FFC}" name="Resultados Mes 01" dataDxfId="57"/>
    <tableColumn id="33" xr3:uid="{BB42055C-B1B9-45A7-A4A9-4175B449368C}" name="Resultados Mes 02" dataDxfId="56"/>
    <tableColumn id="34" xr3:uid="{2EE35429-96AE-410F-8E41-1A38A5B05DB1}" name="Resultados Mes 03" dataDxfId="55"/>
    <tableColumn id="35" xr3:uid="{446E0D7D-7011-40CB-B0D5-AF9AB8E48DAA}" name="Resultados Mes 04" dataDxfId="54"/>
    <tableColumn id="36" xr3:uid="{67465382-AFC2-43AC-932B-764EE2F6EFC5}" name="Resultados Mes 05" dataDxfId="53"/>
    <tableColumn id="37" xr3:uid="{50D23606-63B5-45DC-BC14-9A1C30136FC1}" name="Resultados Mes 06" dataDxfId="52"/>
    <tableColumn id="38" xr3:uid="{E6595613-181B-4396-A0D2-7016E9177811}" name="Resultados Mes 07" dataDxfId="51"/>
    <tableColumn id="39" xr3:uid="{C9BE4514-DC2D-4CAD-8440-AFFA26B205AA}" name="Resultados Mes 08" dataDxfId="50"/>
    <tableColumn id="40" xr3:uid="{547B5BEF-42DC-4292-9E1A-B962F7C77B51}" name="Resultados Mes 09" dataDxfId="49"/>
    <tableColumn id="41" xr3:uid="{C7BF7E67-2F8A-4FD6-8BD4-74F94ECCBDE9}" name="Resultados Mes 10" dataDxfId="48"/>
    <tableColumn id="42" xr3:uid="{24D4350C-44B8-455F-9522-62FCD857A6B1}" name="Resultados Mes 11" dataDxfId="47"/>
    <tableColumn id="43" xr3:uid="{7BC07204-7B9F-48EE-871B-F240A53678F8}" name="Resultados Mes 12" dataDxfId="46"/>
  </tableColumns>
  <tableStyleInfo name="Planilla"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346CC83-D965-433D-ADDA-E1F512778E4E}" name="POA_13" displayName="POA_13" ref="A6:AR14" totalsRowShown="0" headerRowDxfId="45" dataDxfId="44" headerRowCellStyle="Encabezados Tablas">
  <autoFilter ref="A6:AR14" xr:uid="{9346CC83-D965-433D-ADDA-E1F512778E4E}"/>
  <tableColumns count="44">
    <tableColumn id="1" xr3:uid="{8933D832-939E-4CE8-9083-C33E9400EAE8}" name="ID POA" dataDxfId="43"/>
    <tableColumn id="2" xr3:uid="{14DD8D7D-B9C3-4C31-A0FA-195B5B05BC58}" name="Objetivo Estratégico" dataDxfId="42"/>
    <tableColumn id="3" xr3:uid="{B11964D8-E6EB-481F-B63D-D4FB3749F927}" name="Estrategia" dataDxfId="41"/>
    <tableColumn id="4" xr3:uid="{DE3E0C16-5A63-4981-89EF-F8AD64C4FA5A}" name="Proyecto " dataDxfId="40"/>
    <tableColumn id="5" xr3:uid="{A0FDD053-7E43-4A4C-B39F-3FC73A527992}" name="Actividad" dataDxfId="39"/>
    <tableColumn id="6" xr3:uid="{CD81AFB8-0157-47AC-A826-0D4F773DB00B}" name="Descripción" dataDxfId="38"/>
    <tableColumn id="7" xr3:uid="{094C077C-A0C8-4A54-86E0-C58E6B15DC5B}" name="Valoración" dataDxfId="37"/>
    <tableColumn id="9" xr3:uid="{03E21580-6956-4528-90AE-69673F09E1EC}" name="Riesgo que Mitiga" dataDxfId="36"/>
    <tableColumn id="8" xr3:uid="{C7FC5275-3A33-4347-93B2-417188D7AD32}" name="Indicador de Desempeño" dataDxfId="35"/>
    <tableColumn id="10" xr3:uid="{937E1EB4-615C-402A-B406-F30E795BBB67}" name="Unidad de Medida" dataDxfId="34"/>
    <tableColumn id="11" xr3:uid="{4E558CFC-0D25-4D7B-9A96-2A4967B49F26}" name="Línea Base" dataDxfId="33"/>
    <tableColumn id="12" xr3:uid="{DE448BBB-C1B1-4559-98A6-4B52101BFE20}" name="Tipo de Actividad" dataDxfId="32"/>
    <tableColumn id="13" xr3:uid="{1EF4361E-9B19-4861-9ECD-3A352F994E92}" name="Medios de Verificación" dataDxfId="31"/>
    <tableColumn id="14" xr3:uid="{384844ED-683A-43C9-AAD0-BED667530E31}" name="Gerencia" dataDxfId="30"/>
    <tableColumn id="15" xr3:uid="{4DA22934-1EA7-44B4-B197-5494801A74F4}" name="Departamento / Unidad" dataDxfId="29"/>
    <tableColumn id="16" xr3:uid="{C5A2B143-D3A9-4DFF-83CC-CAC5B37AF353}" name="Responsable" dataDxfId="28"/>
    <tableColumn id="17" xr3:uid="{0822BACD-566E-499E-B259-17838E09B80E}" name="Área Soporte" dataDxfId="27"/>
    <tableColumn id="18" xr3:uid="{71AC5B4F-3C0B-4B40-B23E-8A468557B0AE}" name="Requiere Proceso de Compras" dataDxfId="26"/>
    <tableColumn id="19" xr3:uid="{BFF32FBA-D06E-4A94-9517-8947122FD4B0}" name="Presupuesto " dataDxfId="25" dataCellStyle="Millares"/>
    <tableColumn id="45" xr3:uid="{26209B4F-BA78-43C1-AB5D-43662C9421D5}" name="Moneda" dataDxfId="24" dataCellStyle="Millares"/>
    <tableColumn id="20" xr3:uid="{1EB36BBF-B64C-4B52-828F-6F1995394989}" name="Meta Mes 01" dataDxfId="23"/>
    <tableColumn id="21" xr3:uid="{1B93F187-4452-434E-812F-DC2A95F1686F}" name="Meta Mes 02" dataDxfId="22"/>
    <tableColumn id="22" xr3:uid="{C1A5849B-5670-4FFA-B7C0-B949ADBACD57}" name="Meta Mes 03" dataDxfId="21"/>
    <tableColumn id="23" xr3:uid="{EBD15BE0-3B29-4799-9692-24E6CD26C503}" name="Meta Mes 04" dataDxfId="20"/>
    <tableColumn id="24" xr3:uid="{C3DB0648-5B84-4E00-BF7C-0E03CF3E7227}" name="Meta Mes 05" dataDxfId="19"/>
    <tableColumn id="25" xr3:uid="{E5D9D145-36AB-4843-B37F-4A7F1B7367D3}" name="Meta Mes 06" dataDxfId="18"/>
    <tableColumn id="26" xr3:uid="{CD8FA0C1-F78B-46B9-BEBB-62BA2DBC052C}" name="Meta Mes 07" dataDxfId="17"/>
    <tableColumn id="27" xr3:uid="{A0E8D719-D198-41F9-BAA0-1AF276B9F287}" name="Meta Mes 08" dataDxfId="16"/>
    <tableColumn id="28" xr3:uid="{B7500A89-520A-46C5-9E1E-B5F8F0804135}" name="Meta Mes 09" dataDxfId="15"/>
    <tableColumn id="29" xr3:uid="{029FE114-43EE-47AB-82EA-9C5F992401BE}" name="Meta Mes 10" dataDxfId="14"/>
    <tableColumn id="30" xr3:uid="{9E185EA3-4D8E-4BA3-B691-C41AEDE9C785}" name="Meta Mes 11" dataDxfId="13"/>
    <tableColumn id="31" xr3:uid="{ABDE1ABF-C160-4F3C-A148-3BF735FE3E76}" name="Meta Mes 12" dataDxfId="12"/>
    <tableColumn id="32" xr3:uid="{544EFB12-91C0-4ED7-B91A-28E94D5E3607}" name="Resultados Mes 01" dataDxfId="11"/>
    <tableColumn id="33" xr3:uid="{0062CA86-C45F-465B-A45F-C18F2892C896}" name="Resultados Mes 02" dataDxfId="10"/>
    <tableColumn id="34" xr3:uid="{7F54BB58-52C9-485F-9878-946C54E98920}" name="Resultados Mes 03" dataDxfId="9"/>
    <tableColumn id="35" xr3:uid="{9F52AAA2-4048-40EC-8461-E027AAA3837C}" name="Resultados Mes 04" dataDxfId="8"/>
    <tableColumn id="36" xr3:uid="{0E0E1CE1-1271-492E-A30D-EF4809A71279}" name="Resultados Mes 05" dataDxfId="7"/>
    <tableColumn id="37" xr3:uid="{2FE8FEF0-D680-4B55-ABA9-41273788265A}" name="Resultados Mes 06" dataDxfId="6"/>
    <tableColumn id="38" xr3:uid="{8AD7F931-3E6A-42E8-AAFB-673EA8BBBFE2}" name="Resultados Mes 07" dataDxfId="5"/>
    <tableColumn id="39" xr3:uid="{ECFF9060-2B38-4A18-A751-FDBAF10969C6}" name="Resultados Mes 08" dataDxfId="4"/>
    <tableColumn id="40" xr3:uid="{C40FB9CC-02EE-41A4-A091-9E3BCF1E9684}" name="Resultados Mes 09" dataDxfId="3"/>
    <tableColumn id="41" xr3:uid="{2533F84D-37D1-4A50-9993-5709097C8720}" name="Resultados Mes 10" dataDxfId="2"/>
    <tableColumn id="42" xr3:uid="{A7AE1383-A0A6-417A-B596-2A6E643004B1}" name="Resultados Mes 11" dataDxfId="1"/>
    <tableColumn id="43" xr3:uid="{29855B7F-040B-4ECE-8551-C8784F39B789}" name="Resultados Mes 12" dataDxfId="0"/>
  </tableColumns>
  <tableStyleInfo name="Planill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4617A32-2BC6-4783-AA0F-1BEA78545A3E}" name="POA_15" displayName="POA_15" ref="A6:AR175" totalsRowShown="0" headerRowDxfId="735" dataDxfId="734" headerRowCellStyle="Encabezados Tablas">
  <autoFilter ref="A6:AR175" xr:uid="{94617A32-2BC6-4783-AA0F-1BEA78545A3E}"/>
  <tableColumns count="44">
    <tableColumn id="1" xr3:uid="{F8A3475B-88CC-4B91-879B-1A76C90671EC}" name="ID POA" dataDxfId="733"/>
    <tableColumn id="2" xr3:uid="{056D3A56-C80B-4D2C-BB51-8734AC88DD1B}" name="Objetivo Estratégico" dataDxfId="732"/>
    <tableColumn id="3" xr3:uid="{F8313AFE-B33A-45A6-A301-4DD8EB0A85C2}" name="Estrategia" dataDxfId="731"/>
    <tableColumn id="4" xr3:uid="{F17426D3-7302-42DD-A8BB-5083541EBC54}" name="Proyecto " dataDxfId="730"/>
    <tableColumn id="5" xr3:uid="{B068B96D-04FD-4E49-AE09-90CC36117BBE}" name="Actividad" dataDxfId="729"/>
    <tableColumn id="6" xr3:uid="{7880D05A-D43C-438E-947B-7FA4A9B25D59}" name="Descripción" dataDxfId="728"/>
    <tableColumn id="7" xr3:uid="{1F770547-FA5C-4551-B157-5AF3EA7FCFD5}" name="Valoración" dataDxfId="727"/>
    <tableColumn id="9" xr3:uid="{72BD3FA3-13C3-4254-8E04-5F9CB2F3536A}" name="Riesgo que Mitiga" dataDxfId="726"/>
    <tableColumn id="8" xr3:uid="{9E6550CD-E405-4B81-9252-9D875C493332}" name="Indicador de Desempeño" dataDxfId="725"/>
    <tableColumn id="10" xr3:uid="{4C07AFB6-9146-432A-99B1-E75C0421BF06}" name="Unidad de Medida" dataDxfId="724"/>
    <tableColumn id="11" xr3:uid="{5F08F98F-1244-41B9-83D5-5283B282EF75}" name="Línea Base" dataDxfId="723"/>
    <tableColumn id="12" xr3:uid="{2DEC91F3-9E7F-4689-A2C6-057A2D029A73}" name="Tipo de Actividad" dataDxfId="722"/>
    <tableColumn id="13" xr3:uid="{71193D63-B6CB-442E-8AAC-D6E8005D7B1F}" name="Medios de Verificación" dataDxfId="721"/>
    <tableColumn id="14" xr3:uid="{C23F20D9-F636-471D-B087-962B33B3A0A9}" name="Gerencia" dataDxfId="720"/>
    <tableColumn id="15" xr3:uid="{A7D67001-9238-468C-90B7-18BDAB6D8BB9}" name="Departamento / Unidad" dataDxfId="719"/>
    <tableColumn id="16" xr3:uid="{6864141C-AB1E-4237-AD80-2569910AE12D}" name="Responsable" dataDxfId="718"/>
    <tableColumn id="17" xr3:uid="{D1D50A18-7F69-4A45-BD3C-E2337A5A1F9A}" name="Área Soporte" dataDxfId="717"/>
    <tableColumn id="18" xr3:uid="{CEE716C5-E15F-4883-9FC1-E37AD33AEB75}" name="Requiere Proceso de Compras" dataDxfId="716"/>
    <tableColumn id="19" xr3:uid="{551CC13F-4E32-4F29-8F78-768EBDA97349}" name="Presupuesto " dataDxfId="715"/>
    <tableColumn id="45" xr3:uid="{EB30FC87-D322-4A20-B48D-E7D40A2FE302}" name="Moneda" dataDxfId="714"/>
    <tableColumn id="20" xr3:uid="{08020441-9DCE-4A75-9365-C696D9BB7864}" name="Meta Mes 01" dataDxfId="713"/>
    <tableColumn id="21" xr3:uid="{E09789F3-5827-4EE0-96FA-9FEDB7B784AD}" name="Meta Mes 02" dataDxfId="712"/>
    <tableColumn id="22" xr3:uid="{10972AD6-15F2-4C97-A0AA-8129F6E3FAD7}" name="Meta Mes 03" dataDxfId="711"/>
    <tableColumn id="23" xr3:uid="{59F8B270-B8F2-4F9F-A7D7-9061AA538169}" name="Meta Mes 04" dataDxfId="710"/>
    <tableColumn id="24" xr3:uid="{0BE98F30-13E4-4325-8D67-535D9C42BC5B}" name="Meta Mes 05" dataDxfId="709"/>
    <tableColumn id="25" xr3:uid="{14B7EA9B-AFF1-4ACD-8550-E60CD0A9A60A}" name="Meta Mes 06" dataDxfId="708"/>
    <tableColumn id="26" xr3:uid="{AE66AFAE-7060-46BA-948D-2D95396EF4EA}" name="Meta Mes 07" dataDxfId="707"/>
    <tableColumn id="27" xr3:uid="{27D8F328-5817-4495-9524-C060881C6C6F}" name="Meta Mes 08" dataDxfId="706"/>
    <tableColumn id="28" xr3:uid="{E37BA230-F0BD-4000-B092-CAE72805A8C4}" name="Meta Mes 09" dataDxfId="705"/>
    <tableColumn id="29" xr3:uid="{75D86C11-998F-443B-9E02-32D59BD7E5C5}" name="Meta Mes 10" dataDxfId="704"/>
    <tableColumn id="30" xr3:uid="{29FB65DD-9252-45CA-BB21-26EE6B0D4C35}" name="Meta Mes 11" dataDxfId="703"/>
    <tableColumn id="31" xr3:uid="{FC6850E8-2CF0-4FBD-B59E-59D371E9CE4A}" name="Meta Mes 12" dataDxfId="702"/>
    <tableColumn id="32" xr3:uid="{8034050E-4A31-4ED2-982C-8C90604EA41F}" name="Resultados Mes 01" dataDxfId="701"/>
    <tableColumn id="33" xr3:uid="{9FB14F4F-31C7-435B-9007-C69E71A45FF0}" name="Resultados Mes 02" dataDxfId="700"/>
    <tableColumn id="34" xr3:uid="{8F42A883-0F37-4E10-B7C7-73AC392E6B13}" name="Resultados Mes 03" dataDxfId="699"/>
    <tableColumn id="35" xr3:uid="{6B8079ED-1FA0-4388-81F4-673563881D06}" name="Resultados Mes 04" dataDxfId="698"/>
    <tableColumn id="36" xr3:uid="{1588D93D-83BE-4938-A0EF-4553329CD958}" name="Resultados Mes 05" dataDxfId="697"/>
    <tableColumn id="37" xr3:uid="{BE2727D3-D68C-4708-9317-2981BCCE3B34}" name="Resultados Mes 06" dataDxfId="696"/>
    <tableColumn id="38" xr3:uid="{97D26676-8423-42E9-BA66-21B6901FC533}" name="Resultados Mes 07" dataDxfId="695"/>
    <tableColumn id="39" xr3:uid="{109A17DB-BDEF-46DF-BC3D-7EC270D511EF}" name="Resultados Mes 08" dataDxfId="694"/>
    <tableColumn id="40" xr3:uid="{1F31A9B9-2076-45F4-91B8-9256958CF2A5}" name="Resultados Mes 09" dataDxfId="693"/>
    <tableColumn id="41" xr3:uid="{860B2F99-4A96-4678-A125-A35C70A7DB1E}" name="Resultados Mes 10" dataDxfId="692"/>
    <tableColumn id="42" xr3:uid="{BFCAF695-F99B-4BC0-8E8D-2B6981395046}" name="Resultados Mes 11" dataDxfId="691"/>
    <tableColumn id="43" xr3:uid="{922BBAB7-6F20-49D2-BD04-2F2F34A5B74C}" name="Resultados Mes 12" dataDxfId="690"/>
  </tableColumns>
  <tableStyleInfo name="Planilla"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27925CB-986D-47E8-A66A-D0FBEDCD40CC}" name="POA_16" displayName="POA_16" ref="A7:AR42" totalsRowShown="0" headerRowDxfId="689" dataDxfId="688" headerRowCellStyle="Encabezados Tablas">
  <autoFilter ref="A7:AR42" xr:uid="{427925CB-986D-47E8-A66A-D0FBEDCD40CC}"/>
  <tableColumns count="44">
    <tableColumn id="1" xr3:uid="{A64D1C18-12EE-49B2-A59F-A61F0286353A}" name="ID POA" dataDxfId="687"/>
    <tableColumn id="2" xr3:uid="{F253558C-B886-435D-804F-8CB3930BD095}" name="Objetivo Estratégico" dataDxfId="686"/>
    <tableColumn id="3" xr3:uid="{FBDD82F6-8190-4DBB-A3EE-2F269EFC1AE6}" name="Estrategia" dataDxfId="685"/>
    <tableColumn id="4" xr3:uid="{2B053B85-B6DB-4EBE-B559-47FD323DAA8D}" name="Proyecto " dataDxfId="684"/>
    <tableColumn id="5" xr3:uid="{8691D577-BCB1-4E83-B428-CD099A4D8124}" name="Actividad" dataDxfId="683"/>
    <tableColumn id="6" xr3:uid="{931E70F6-7F38-4D00-B7AC-629C113C4473}" name="Descripción" dataDxfId="682"/>
    <tableColumn id="7" xr3:uid="{0E12969C-EA67-470F-A9D8-B33E62381686}" name="Valoración" dataDxfId="681"/>
    <tableColumn id="9" xr3:uid="{53CBCA20-21E8-4F74-8C50-441D1CC2628B}" name="Riesgo que Mitiga" dataDxfId="680"/>
    <tableColumn id="8" xr3:uid="{54CBBF17-2ADE-43E9-8210-E4043E36ABF5}" name="Indicador de Desempeño" dataDxfId="679"/>
    <tableColumn id="10" xr3:uid="{EB06D7A1-681B-4E1B-8908-3C33DB2F2ECD}" name="Unidad de Medida" dataDxfId="678"/>
    <tableColumn id="11" xr3:uid="{E68B194A-9AFF-45F2-A07A-FE288092DDC6}" name="Línea Base" dataDxfId="677"/>
    <tableColumn id="12" xr3:uid="{54EC6DAF-7BA9-4182-AEDD-FCCDB7905BE4}" name="Tipo de Actividad" dataDxfId="676"/>
    <tableColumn id="13" xr3:uid="{40070969-4293-4EBC-AC1E-2A18C274A44E}" name="Medios de Verificación" dataDxfId="675"/>
    <tableColumn id="14" xr3:uid="{4B975B5B-365D-49A7-B230-BA58502FACB0}" name="Gerencia" dataDxfId="674"/>
    <tableColumn id="15" xr3:uid="{AD79F910-28FB-4D93-9BD1-0E9D15F4541A}" name="Departamento / Unidad" dataDxfId="673"/>
    <tableColumn id="16" xr3:uid="{160FC78B-7864-4DA6-B0E7-8413078889DF}" name="Responsable" dataDxfId="672"/>
    <tableColumn id="17" xr3:uid="{CA3370BE-1FF3-4E0D-BCEE-EECF326B155E}" name="Área Soporte" dataDxfId="671"/>
    <tableColumn id="18" xr3:uid="{CDA9A184-C797-40D3-B825-336FFC79FEAB}" name="Requiere Proceso de Compras" dataDxfId="670"/>
    <tableColumn id="19" xr3:uid="{B884F8B8-159A-451D-88AE-195C57857ABA}" name="Presupuesto " dataDxfId="669"/>
    <tableColumn id="45" xr3:uid="{344D01F5-AC07-4E6D-B561-EC1A7C6B9549}" name="Moneda" dataDxfId="668"/>
    <tableColumn id="20" xr3:uid="{76D7331C-BFEB-49DC-9F10-4EC61405F79C}" name="Meta Mes 01" dataDxfId="667"/>
    <tableColumn id="21" xr3:uid="{52C4C400-F62D-4F9E-B50F-EBFD070A643A}" name="Meta Mes 02" dataDxfId="666"/>
    <tableColumn id="22" xr3:uid="{B85787A9-4739-42D1-88AC-AA27B7A2CEA4}" name="Meta Mes 03" dataDxfId="665"/>
    <tableColumn id="23" xr3:uid="{8C6BFEAE-5424-4A35-ABB4-82707E8BA912}" name="Meta Mes 04" dataDxfId="664"/>
    <tableColumn id="24" xr3:uid="{664C66D8-1601-4519-AF49-9E58EB5E109D}" name="Meta Mes 05" dataDxfId="663"/>
    <tableColumn id="25" xr3:uid="{2E2A1B25-72CC-4D8A-A480-DA70E1A2C940}" name="Meta Mes 06" dataDxfId="662"/>
    <tableColumn id="26" xr3:uid="{4894C0B4-098B-4D4B-A2FA-FAAB73BA443E}" name="Meta Mes 07" dataDxfId="661"/>
    <tableColumn id="27" xr3:uid="{834E9A8D-2849-4FCD-8A4E-1CC1006A5291}" name="Meta Mes 08" dataDxfId="660"/>
    <tableColumn id="28" xr3:uid="{48260990-3D61-4045-AF93-1A9326AE8106}" name="Meta Mes 09" dataDxfId="659"/>
    <tableColumn id="29" xr3:uid="{99087694-FE61-4C6B-8579-797CEB689C29}" name="Meta Mes 10" dataDxfId="658"/>
    <tableColumn id="30" xr3:uid="{7C7B17C2-8190-4001-B8BC-830E62A0A8D5}" name="Meta Mes 11" dataDxfId="657"/>
    <tableColumn id="31" xr3:uid="{D276A466-C35A-4EF3-8B4E-74B69596C91C}" name="Meta Mes 12" dataDxfId="656"/>
    <tableColumn id="32" xr3:uid="{D8B1E98E-0CE3-49FB-B7FB-7A7DF574E67A}" name="Resultados Mes 01" dataDxfId="655"/>
    <tableColumn id="33" xr3:uid="{929F7A41-AFF6-4030-A38B-39AED5C65526}" name="Resultados Mes 02" dataDxfId="654"/>
    <tableColumn id="34" xr3:uid="{F2A3C92C-52D2-44B9-BF46-A61186FA4B47}" name="Resultados Mes 03" dataDxfId="653"/>
    <tableColumn id="35" xr3:uid="{40490186-7938-401B-B782-A023419B4874}" name="Resultados Mes 04" dataDxfId="652"/>
    <tableColumn id="36" xr3:uid="{7010CD71-1C9C-484E-8828-C73C360BB33A}" name="Resultados Mes 05" dataDxfId="651"/>
    <tableColumn id="37" xr3:uid="{ABEA4CAF-67EC-4937-A7D9-C5A49C82F324}" name="Resultados Mes 06" dataDxfId="650"/>
    <tableColumn id="38" xr3:uid="{79E1F18D-C866-4730-8F03-8E8A271D30D9}" name="Resultados Mes 07" dataDxfId="649"/>
    <tableColumn id="39" xr3:uid="{72019324-11D8-49E2-A312-2198716929DE}" name="Resultados Mes 08" dataDxfId="648"/>
    <tableColumn id="40" xr3:uid="{CCEEA412-1082-44CB-8DE3-AE681742DED0}" name="Resultados Mes 09" dataDxfId="647"/>
    <tableColumn id="41" xr3:uid="{9E825E0B-7F88-4F49-9CA1-281C73CA10D5}" name="Resultados Mes 10" dataDxfId="646"/>
    <tableColumn id="42" xr3:uid="{FC5E53EB-3135-42E7-A402-72DB53C08F09}" name="Resultados Mes 11" dataDxfId="645"/>
    <tableColumn id="43" xr3:uid="{C510065C-97B8-4C00-95DE-B72336C21816}" name="Resultados Mes 12" dataDxfId="644"/>
  </tableColumns>
  <tableStyleInfo name="Planilla"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609134-AB8A-4005-AABC-E27F1D29F8E1}" name="POA_2" displayName="POA_2" ref="A6:AR41" totalsRowShown="0" headerRowDxfId="643" dataDxfId="642" headerRowCellStyle="Encabezados Tablas">
  <autoFilter ref="A6:AR41" xr:uid="{60609134-AB8A-4005-AABC-E27F1D29F8E1}"/>
  <tableColumns count="44">
    <tableColumn id="1" xr3:uid="{4F388CD7-429E-4F7B-8FD8-EEBFE76A14D3}" name="ID POA" dataDxfId="641"/>
    <tableColumn id="2" xr3:uid="{257B7CCB-4D5A-4873-B688-2366338462EF}" name="Objetivo Estratégico" dataDxfId="640"/>
    <tableColumn id="3" xr3:uid="{C64D5D1C-C5A8-49A1-A4B9-E0518D5056F0}" name="Estrategia" dataDxfId="639"/>
    <tableColumn id="4" xr3:uid="{8018A063-CEED-4CBE-B264-6ED45501F300}" name="Proyecto " dataDxfId="638"/>
    <tableColumn id="5" xr3:uid="{2E7B730F-E826-44FD-91C7-E9BA65675B62}" name="Actividad" dataDxfId="637"/>
    <tableColumn id="6" xr3:uid="{420CB786-3AFA-48F5-A35F-93E5B8C9747B}" name="Descripción" dataDxfId="636"/>
    <tableColumn id="7" xr3:uid="{6481F133-F5B8-4113-9F31-D383B8E083BE}" name="Valoración" dataDxfId="635"/>
    <tableColumn id="9" xr3:uid="{13A229E9-5FF9-4443-817C-93A12510DC69}" name="Riesgo que Mitiga" dataDxfId="634"/>
    <tableColumn id="8" xr3:uid="{A77B4254-F047-40A9-9DD1-7D8CE2957315}" name="Indicador de Desempeño" dataDxfId="633"/>
    <tableColumn id="10" xr3:uid="{BD2E29B6-576E-47DF-A161-E3CA4A6C9FA9}" name="Unidad de Medida" dataDxfId="632"/>
    <tableColumn id="11" xr3:uid="{523B3308-0C97-4CD7-A643-0D9C288348FF}" name="Línea Base" dataDxfId="631"/>
    <tableColumn id="12" xr3:uid="{3A46B37B-F380-4ACB-B66E-DAF3A88C101C}" name="Tipo de Actividad" dataDxfId="630"/>
    <tableColumn id="13" xr3:uid="{062F1208-0CC0-426A-BA2C-DB4B6AA7ADD9}" name="Medios de Verificación" dataDxfId="629"/>
    <tableColumn id="14" xr3:uid="{4C3B2A40-F771-49CC-8371-DF18DF39598B}" name="Gerencia" dataDxfId="628"/>
    <tableColumn id="15" xr3:uid="{20F3F950-6D9D-4B5D-AFD9-B2FBB7BAEA9B}" name="Departamento / Unidad" dataDxfId="627"/>
    <tableColumn id="16" xr3:uid="{59AD97CD-6CD2-4C6A-A652-6D406F8A834A}" name="Responsable" dataDxfId="626"/>
    <tableColumn id="17" xr3:uid="{E0B44431-4A3C-4C71-AB13-5216CD638AB6}" name="Área Soporte" dataDxfId="625"/>
    <tableColumn id="18" xr3:uid="{97D1057B-8554-44AE-9A25-BA3D78437772}" name="Requiere Proceso de Compras" dataDxfId="624"/>
    <tableColumn id="19" xr3:uid="{1A49BB93-FF6B-4B5F-BED2-5C1E212C03D5}" name="Presupuesto " dataDxfId="623" dataCellStyle="Millares"/>
    <tableColumn id="45" xr3:uid="{BB2F0F60-D641-4278-8FF2-130D64A638F5}" name="Moneda" dataDxfId="622" dataCellStyle="Millares"/>
    <tableColumn id="20" xr3:uid="{02B7394C-0D2A-41BB-8E81-F4DCBC3A43A0}" name="Meta Mes 01" dataDxfId="621"/>
    <tableColumn id="21" xr3:uid="{EDAF88CB-FE01-4E7A-B611-B603D70C5C1C}" name="Meta Mes 02" dataDxfId="620"/>
    <tableColumn id="22" xr3:uid="{9A9039FA-17C4-4A6F-ADF5-EC8C5BB81227}" name="Meta Mes 03" dataDxfId="619"/>
    <tableColumn id="23" xr3:uid="{0C2E2F5F-8CC8-4FA2-B83A-C6CD6A000FA9}" name="Meta Mes 04" dataDxfId="618"/>
    <tableColumn id="24" xr3:uid="{AD9B6EF3-A5B2-46A8-8E43-79BF949D84F4}" name="Meta Mes 05" dataDxfId="617"/>
    <tableColumn id="25" xr3:uid="{BE3D25D8-82BD-4EFB-B902-C12DCF919901}" name="Meta Mes 06" dataDxfId="616"/>
    <tableColumn id="26" xr3:uid="{BD9DFE57-9904-4EDC-934E-026E7C28AA06}" name="Meta Mes 07" dataDxfId="615"/>
    <tableColumn id="27" xr3:uid="{2F09DC01-BD72-4560-9D01-74AD705265BC}" name="Meta Mes 08" dataDxfId="614"/>
    <tableColumn id="28" xr3:uid="{35A2FCB1-BEB5-4D4F-B42E-641C1945F0F0}" name="Meta Mes 09" dataDxfId="613"/>
    <tableColumn id="29" xr3:uid="{06A0A6F3-7526-4A9B-81EF-CA43A4FAD586}" name="Meta Mes 10" dataDxfId="612"/>
    <tableColumn id="30" xr3:uid="{B04C0494-3F94-4172-96E0-37BB16A7D69E}" name="Meta Mes 11" dataDxfId="611"/>
    <tableColumn id="31" xr3:uid="{563E15FD-75E5-4771-A747-81F6934F9DAD}" name="Meta Mes 12" dataDxfId="610"/>
    <tableColumn id="32" xr3:uid="{8ACB409F-90D2-4285-AFDD-A49DEB3E3753}" name="Resultados Mes 01" dataDxfId="609"/>
    <tableColumn id="33" xr3:uid="{6725CD13-E1F1-4D29-A234-F8ABF6153CC3}" name="Resultados Mes 02" dataDxfId="608"/>
    <tableColumn id="34" xr3:uid="{56A1688F-1178-49C5-B248-503D8B51B136}" name="Resultados Mes 03" dataDxfId="607"/>
    <tableColumn id="35" xr3:uid="{06F1C22C-8A9A-4D90-9DDF-5E97101648C7}" name="Resultados Mes 04" dataDxfId="606"/>
    <tableColumn id="36" xr3:uid="{A095FAA0-1421-48EE-86BF-9EC96BFC56B9}" name="Resultados Mes 05" dataDxfId="605"/>
    <tableColumn id="37" xr3:uid="{6546C6C8-2BE5-4BAC-AE9F-E18B643736BF}" name="Resultados Mes 06" dataDxfId="604"/>
    <tableColumn id="38" xr3:uid="{A4EAD1B1-3482-431C-92E6-C804136FA230}" name="Resultados Mes 07" dataDxfId="603"/>
    <tableColumn id="39" xr3:uid="{2AA4DF72-94C5-4A4A-95B0-7023CB50C9BE}" name="Resultados Mes 08" dataDxfId="602"/>
    <tableColumn id="40" xr3:uid="{57B8E129-F61A-43A7-8024-8203B3917DBA}" name="Resultados Mes 09" dataDxfId="601"/>
    <tableColumn id="41" xr3:uid="{E82344B5-40D1-450A-B3FF-16BAAB18778D}" name="Resultados Mes 10" dataDxfId="600"/>
    <tableColumn id="42" xr3:uid="{78A7E9B2-9AFB-4D55-A299-F0E3A5803145}" name="Resultados Mes 11" dataDxfId="599"/>
    <tableColumn id="43" xr3:uid="{A1925D21-1E7C-44E9-AE02-B8B761C0FD60}" name="Resultados Mes 12" dataDxfId="598"/>
  </tableColumns>
  <tableStyleInfo name="Planill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175409F-94BB-41DB-BB9B-11EAB92A0CA3}" name="POA" displayName="POA" ref="A6:AR51" totalsRowShown="0" headerRowDxfId="597" dataDxfId="596" headerRowCellStyle="Encabezados Tablas">
  <autoFilter ref="A6:AR51" xr:uid="{5175409F-94BB-41DB-BB9B-11EAB92A0CA3}"/>
  <tableColumns count="44">
    <tableColumn id="1" xr3:uid="{B548BDAF-12D6-4912-A35E-6BE2EDABF6A3}" name="ID POA" dataDxfId="595"/>
    <tableColumn id="2" xr3:uid="{B5A1402E-2254-4D70-9345-9D66AE3E98B0}" name="Objetivo Estratégico" dataDxfId="594"/>
    <tableColumn id="3" xr3:uid="{32009775-4862-4D0B-B849-7B42A5B43BC4}" name="Estrategia" dataDxfId="593"/>
    <tableColumn id="4" xr3:uid="{F2A394B3-E9C8-486C-B7AF-8F30D9B1B9FB}" name="Proyecto " dataDxfId="592"/>
    <tableColumn id="5" xr3:uid="{D52296D1-80C8-4D5D-BB7E-532E6FBB196E}" name="Actividad" dataDxfId="591"/>
    <tableColumn id="6" xr3:uid="{8CD434D9-2D2E-4E89-B9B5-E1DF8E9FCF43}" name="Descripción" dataDxfId="590"/>
    <tableColumn id="7" xr3:uid="{47E895A5-7665-462E-AEA4-CD7EE55318CF}" name="Valoración" dataDxfId="589"/>
    <tableColumn id="9" xr3:uid="{9F3867B9-0DB7-4C65-9F2D-AEC972C05423}" name="Riesgo que Mitiga" dataDxfId="588"/>
    <tableColumn id="8" xr3:uid="{EE2BC4A1-34B9-483F-891A-FC5867E21EB1}" name="Indicador de Desempeño" dataDxfId="587"/>
    <tableColumn id="10" xr3:uid="{A47B1757-6742-4B79-9CDF-1CF4F365A304}" name="Unidad de Medida" dataDxfId="586"/>
    <tableColumn id="11" xr3:uid="{009E2D8E-032F-42C4-BC96-E85CB04BC81D}" name="Línea Base" dataDxfId="585"/>
    <tableColumn id="12" xr3:uid="{BD27FFF7-B93D-42CA-BCAA-17E0AB4DF60E}" name="Tipo de Actividad" dataDxfId="584"/>
    <tableColumn id="13" xr3:uid="{0578A30D-6215-4BBA-B86F-A5D4FB8CE7C5}" name="Medios de Verificación" dataDxfId="583"/>
    <tableColumn id="14" xr3:uid="{2F32803A-D6CB-4F78-9AEA-9F8D677D1998}" name="Gerencia" dataDxfId="582"/>
    <tableColumn id="15" xr3:uid="{789D990F-39CC-44DE-9A55-508B863DC46D}" name="Departamento / Unidad" dataDxfId="581"/>
    <tableColumn id="16" xr3:uid="{8C626563-C3E3-4DDD-A5C8-713CA0548F01}" name="Responsable" dataDxfId="580"/>
    <tableColumn id="17" xr3:uid="{57178725-28B7-4587-86DA-4907C4113E23}" name="Área Soporte" dataDxfId="579"/>
    <tableColumn id="18" xr3:uid="{5A982377-46B3-4B96-B87A-2085BF3A04B5}" name="Requiere Proceso de Compras" dataDxfId="578"/>
    <tableColumn id="19" xr3:uid="{D38FF9F9-E0AE-40FD-8B33-5C0AA801F259}" name="Presupuesto " dataDxfId="577" dataCellStyle="Millares"/>
    <tableColumn id="45" xr3:uid="{3AFDA529-0717-4EDC-88EB-F6A839D88DE9}" name="Moneda" dataDxfId="576" dataCellStyle="Millares"/>
    <tableColumn id="20" xr3:uid="{0863031B-F996-402C-B926-2AC4FBA3F1FD}" name="Meta Mes 01" dataDxfId="575"/>
    <tableColumn id="21" xr3:uid="{F9A0402A-7E48-4DDF-9C06-5182FEEF46AC}" name="Meta Mes 02" dataDxfId="574"/>
    <tableColumn id="22" xr3:uid="{AB3FC670-6D79-46F0-BA42-545E94E098A0}" name="Meta Mes 03" dataDxfId="573"/>
    <tableColumn id="23" xr3:uid="{BA2FBA31-2910-427E-8602-91BA35D51FA5}" name="Meta Mes 04" dataDxfId="572"/>
    <tableColumn id="24" xr3:uid="{B27FC60B-13FE-466B-9243-9CE6E3C83DDE}" name="Meta Mes 05" dataDxfId="571"/>
    <tableColumn id="25" xr3:uid="{7C667973-8C68-41F7-B1AB-1BE46881D0EE}" name="Meta Mes 06" dataDxfId="570"/>
    <tableColumn id="26" xr3:uid="{03F67C11-C885-43A3-861F-023F0265E834}" name="Meta Mes 07" dataDxfId="569"/>
    <tableColumn id="27" xr3:uid="{75FF5019-6F41-44AF-81C9-6E1E167D4E23}" name="Meta Mes 08" dataDxfId="568"/>
    <tableColumn id="28" xr3:uid="{2C89369A-13B8-4FB9-81AC-BC8E539703B5}" name="Meta Mes 09" dataDxfId="567"/>
    <tableColumn id="29" xr3:uid="{40A1D34A-199E-4B7A-8780-796A6DE1B21A}" name="Meta Mes 10" dataDxfId="566"/>
    <tableColumn id="30" xr3:uid="{B630003A-00C2-46A7-8847-1E6B99BF2E9C}" name="Meta Mes 11" dataDxfId="565"/>
    <tableColumn id="31" xr3:uid="{F05D306A-A63C-4242-B31E-14CB6CA41058}" name="Meta Mes 12" dataDxfId="564"/>
    <tableColumn id="32" xr3:uid="{EED71C0E-6517-40B2-BE02-BB0EB527CB48}" name="Resultados Mes 01" dataDxfId="563"/>
    <tableColumn id="33" xr3:uid="{FF210AE6-0AD9-4D19-A0EE-660BD85C02D1}" name="Resultados Mes 02" dataDxfId="562"/>
    <tableColumn id="34" xr3:uid="{2E1CB7F1-6225-49BD-BC9E-6127AF1A766C}" name="Resultados Mes 03" dataDxfId="561"/>
    <tableColumn id="35" xr3:uid="{B152B947-28BE-4714-9394-73F1FC78C48C}" name="Resultados Mes 04" dataDxfId="560"/>
    <tableColumn id="36" xr3:uid="{6DCEF0C1-A93B-4CB7-9D2A-436CC08B8E04}" name="Resultados Mes 05" dataDxfId="559"/>
    <tableColumn id="37" xr3:uid="{0D7EAA37-E627-4880-8E62-EDE0103FE5C5}" name="Resultados Mes 06" dataDxfId="558"/>
    <tableColumn id="38" xr3:uid="{9054A685-A6BB-4BB3-B6B3-792EA68DD9C1}" name="Resultados Mes 07" dataDxfId="557"/>
    <tableColumn id="39" xr3:uid="{3FBCEC5D-432B-4BC4-A484-EA3325A5D5B9}" name="Resultados Mes 08" dataDxfId="556"/>
    <tableColumn id="40" xr3:uid="{F2065E39-D7E8-402F-89F7-5E0A958D8F79}" name="Resultados Mes 09" dataDxfId="555"/>
    <tableColumn id="41" xr3:uid="{79560435-B1E8-4BCA-BDFF-7528D97CC1DA}" name="Resultados Mes 10" dataDxfId="554"/>
    <tableColumn id="42" xr3:uid="{9F98F40A-53C3-480D-8CC3-AE915296588A}" name="Resultados Mes 11" dataDxfId="553"/>
    <tableColumn id="43" xr3:uid="{AD5A6D22-01B3-4458-BDA6-10B507AE207E}" name="Resultados Mes 12" dataDxfId="552"/>
  </tableColumns>
  <tableStyleInfo name="Planilla"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71366DA-6E86-45E9-B9EA-32D64015CEAF}" name="POA_8" displayName="POA_8" ref="A6:AR99" totalsRowShown="0" headerRowDxfId="551" dataDxfId="550" headerRowCellStyle="Encabezados Tablas">
  <autoFilter ref="A6:AR99" xr:uid="{A71366DA-6E86-45E9-B9EA-32D64015CEAF}"/>
  <tableColumns count="44">
    <tableColumn id="1" xr3:uid="{8D709B18-602F-41AB-BB04-19333F7092D6}" name="ID POA" dataDxfId="549"/>
    <tableColumn id="2" xr3:uid="{88F8E568-26E6-478E-9EA1-8130758503E2}" name="Objetivo Estratégico" dataDxfId="548"/>
    <tableColumn id="3" xr3:uid="{D57F289C-560A-4899-BC4D-F43A0F7CEB1E}" name="Estrategia" dataDxfId="547"/>
    <tableColumn id="4" xr3:uid="{8B066410-E16F-47E7-A1FA-0D486C4DB581}" name="Proyecto " dataDxfId="546"/>
    <tableColumn id="5" xr3:uid="{0C5034EC-99C7-4AD0-8C50-557E37DC63B5}" name="Actividad" dataDxfId="545"/>
    <tableColumn id="6" xr3:uid="{98B7C932-6AFF-40DA-9995-D0717740F28C}" name="Descripción" dataDxfId="544"/>
    <tableColumn id="7" xr3:uid="{3705F4A5-C484-41A9-9139-5EC6630E368C}" name="Valoración" dataDxfId="543"/>
    <tableColumn id="9" xr3:uid="{CD35A130-3622-4AEA-A849-3015EE1E24C6}" name="Riesgo que Mitiga" dataDxfId="542"/>
    <tableColumn id="8" xr3:uid="{286E9061-FE14-452C-8C32-528434740274}" name="Indicador de Desempeño" dataDxfId="541"/>
    <tableColumn id="10" xr3:uid="{3EC9F399-8B5C-44C2-A9C6-6B9A3E74F720}" name="Unidad de Medida" dataDxfId="540"/>
    <tableColumn id="11" xr3:uid="{4A4622D9-934C-4B7D-89C7-2DA159D1E510}" name="Línea Base" dataDxfId="539"/>
    <tableColumn id="12" xr3:uid="{B2CAA212-DAD2-49C7-BC61-00131F600F55}" name="Tipo de Actividad" dataDxfId="538"/>
    <tableColumn id="13" xr3:uid="{559CFF8C-302D-42AD-AF8B-70DDA24F4246}" name="Medios de Verificación" dataDxfId="537"/>
    <tableColumn id="14" xr3:uid="{270F41F7-8D22-4544-A1B5-699C17503951}" name="Gerencia" dataDxfId="536"/>
    <tableColumn id="15" xr3:uid="{D52104D7-DE95-4F4E-B0D0-CBA6E76CADC2}" name="Departamento / Unidad" dataDxfId="535"/>
    <tableColumn id="16" xr3:uid="{F91CD832-A5D1-4095-AC3F-195EF49559DF}" name="Responsable" dataDxfId="534"/>
    <tableColumn id="17" xr3:uid="{7C7A8AA7-9FE3-49AD-AB56-AEDE0893E91B}" name="Área Soporte" dataDxfId="533"/>
    <tableColumn id="18" xr3:uid="{94B5EA94-BCAE-4D7C-9090-306563AA708A}" name="Requiere Proceso de Compras" dataDxfId="532"/>
    <tableColumn id="19" xr3:uid="{1ECB3ECD-6C31-4088-96CD-4BD2B314ECE7}" name="Presupuesto " dataDxfId="531"/>
    <tableColumn id="45" xr3:uid="{6D01F1AE-C667-4F83-81D2-5016F597BF2D}" name="Moneda" dataDxfId="530"/>
    <tableColumn id="20" xr3:uid="{3A700B4F-4FB5-4D4A-9373-6C07FB35C72F}" name="Meta Mes 01" dataDxfId="529"/>
    <tableColumn id="21" xr3:uid="{71EC5401-4CF1-4E74-BC5B-A3B8AB55C4F4}" name="Meta Mes 02" dataDxfId="528"/>
    <tableColumn id="22" xr3:uid="{ABDF7107-2CC5-45B8-AF97-2DFE6AAC8BCE}" name="Meta Mes 03" dataDxfId="527"/>
    <tableColumn id="23" xr3:uid="{9F68B277-3A51-4410-87B4-D7071DF28035}" name="Meta Mes 04" dataDxfId="526"/>
    <tableColumn id="24" xr3:uid="{1C161DAF-B5FE-4C55-8BBD-D85EEEAF85EB}" name="Meta Mes 05" dataDxfId="525"/>
    <tableColumn id="25" xr3:uid="{6731AA5C-355A-4194-B9F7-4540F6DDF3BF}" name="Meta Mes 06" dataDxfId="524"/>
    <tableColumn id="26" xr3:uid="{3C366247-DF4E-4E7C-B121-148F7EF318B2}" name="Meta Mes 07" dataDxfId="523"/>
    <tableColumn id="27" xr3:uid="{619179DD-C432-499F-A4B6-5EBBD899C48D}" name="Meta Mes 08" dataDxfId="522"/>
    <tableColumn id="28" xr3:uid="{00A51F21-895B-41F1-9047-D93F1096F86E}" name="Meta Mes 09" dataDxfId="521"/>
    <tableColumn id="29" xr3:uid="{94239DFC-208C-4DBC-AB9E-9C3D0A9D40E6}" name="Meta Mes 10" dataDxfId="520"/>
    <tableColumn id="30" xr3:uid="{876FD2FE-D0D4-4300-9FF4-0CC07F9F8A2B}" name="Meta Mes 11" dataDxfId="519"/>
    <tableColumn id="31" xr3:uid="{21D55277-3052-4D60-8E68-BDD41D796A80}" name="Meta Mes 12" dataDxfId="518"/>
    <tableColumn id="32" xr3:uid="{FBBF0921-0818-4FB6-A46B-C4E549BEAE7E}" name="Resultados Mes 01" dataDxfId="517"/>
    <tableColumn id="33" xr3:uid="{E18199CE-DF84-4A39-807F-61FA427BB354}" name="Resultados Mes 02" dataDxfId="516"/>
    <tableColumn id="34" xr3:uid="{EF7C5876-528D-4920-BC47-61379F20306E}" name="Resultados Mes 03" dataDxfId="515"/>
    <tableColumn id="35" xr3:uid="{CA6EEA46-6A6B-4633-BC0A-CB1D37DF8B07}" name="Resultados Mes 04" dataDxfId="514"/>
    <tableColumn id="36" xr3:uid="{C07C3BC0-B5A7-461D-9CA2-F5DEA0E87ACE}" name="Resultados Mes 05" dataDxfId="513"/>
    <tableColumn id="37" xr3:uid="{E4B9503A-6D3E-4492-9884-4853A67C43EE}" name="Resultados Mes 06" dataDxfId="512"/>
    <tableColumn id="38" xr3:uid="{09F23EE4-44BF-45A1-A87B-8D9466C218BC}" name="Resultados Mes 07" dataDxfId="511"/>
    <tableColumn id="39" xr3:uid="{5E24BD54-EB0E-4677-A3C5-E64A7B97758A}" name="Resultados Mes 08" dataDxfId="510"/>
    <tableColumn id="40" xr3:uid="{CB959B63-BA67-4880-B314-77AA2108E0D1}" name="Resultados Mes 09" dataDxfId="509"/>
    <tableColumn id="41" xr3:uid="{6987F904-C814-4CD0-AC48-EC2697DFBD18}" name="Resultados Mes 10" dataDxfId="508"/>
    <tableColumn id="42" xr3:uid="{43DC6103-23F2-4B0E-B1B6-0F7F10C06551}" name="Resultados Mes 11" dataDxfId="507"/>
    <tableColumn id="43" xr3:uid="{9D1893DE-65BC-4E38-A7A2-114934D5AF2E}" name="Resultados Mes 12" dataDxfId="506"/>
  </tableColumns>
  <tableStyleInfo name="Planilla"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59CFF7-1BA8-44E6-A21F-6C7BFA16E6A6}" name="POA_4" displayName="POA_4" ref="A6:AR59" totalsRowShown="0" headerRowDxfId="505" dataDxfId="504" headerRowCellStyle="Encabezados Tablas">
  <autoFilter ref="A6:AR59" xr:uid="{EC59CFF7-1BA8-44E6-A21F-6C7BFA16E6A6}"/>
  <tableColumns count="44">
    <tableColumn id="1" xr3:uid="{C3F7D9C6-D5E4-43D4-B6EB-645D5BC0BD17}" name="ID POA" dataDxfId="503"/>
    <tableColumn id="2" xr3:uid="{6C1C9894-3220-45EC-B313-64D1A4A0ED1D}" name="Objetivo Estratégico" dataDxfId="502"/>
    <tableColumn id="3" xr3:uid="{B67471AE-95E2-4E44-90CD-DDA9A0CBAD7D}" name="Estrategia" dataDxfId="501"/>
    <tableColumn id="4" xr3:uid="{D5EEC160-35ED-4230-82F5-D0D16F596AE9}" name="Proyecto " dataDxfId="500"/>
    <tableColumn id="5" xr3:uid="{BB5811FB-114A-4F2A-AF23-F0B3AB7FB833}" name="Actividad" dataDxfId="499"/>
    <tableColumn id="6" xr3:uid="{965804FB-8869-494A-87A7-6E761022C73E}" name="Descripción" dataDxfId="498"/>
    <tableColumn id="7" xr3:uid="{8BC4B1A9-ED14-4F50-85FE-B782EE018E99}" name="Valoración" dataDxfId="497"/>
    <tableColumn id="9" xr3:uid="{92D0139C-41FB-490C-A34D-5864F6974EC2}" name="Riesgo que Mitiga" dataDxfId="496"/>
    <tableColumn id="8" xr3:uid="{7F21BC45-9BBA-410D-B1B7-3F6E2B2040FF}" name="Indicador de Desempeño" dataDxfId="495"/>
    <tableColumn id="10" xr3:uid="{38CDDEC7-2C54-4F74-B66F-789AB7192D5A}" name="Unidad de Medida" dataDxfId="494"/>
    <tableColumn id="11" xr3:uid="{47EF35FE-7051-4F04-9D33-140DB7FA7257}" name="Línea Base" dataDxfId="493"/>
    <tableColumn id="12" xr3:uid="{39F19230-2E9C-462C-AC59-5B323CCB58ED}" name="Tipo de Actividad" dataDxfId="492"/>
    <tableColumn id="13" xr3:uid="{50EEA93C-2A04-424F-9DB5-23A9A51A1276}" name="Medios de Verificación" dataDxfId="491"/>
    <tableColumn id="14" xr3:uid="{91898F27-0303-4A9D-906E-2735D903F7F3}" name="Gerencia" dataDxfId="490"/>
    <tableColumn id="15" xr3:uid="{DDFBF315-2F6A-43EA-8697-6707525AB2BF}" name="Departamento / Unidad" dataDxfId="489"/>
    <tableColumn id="16" xr3:uid="{130556C6-56D6-4A4C-88AC-1A2640766BE1}" name="Responsable" dataDxfId="488"/>
    <tableColumn id="17" xr3:uid="{C4F63DA3-0D1E-4893-8D25-EEB8132D3B38}" name="Área Soporte" dataDxfId="487"/>
    <tableColumn id="18" xr3:uid="{EF573518-905B-4088-AF6A-9421DA57DB66}" name="Requiere Proceso de Compras" dataDxfId="486"/>
    <tableColumn id="19" xr3:uid="{6F667401-B10B-4D38-A4FB-FD90CA7DBB0D}" name="Presupuesto " dataDxfId="485" dataCellStyle="Millares"/>
    <tableColumn id="45" xr3:uid="{1E656374-6C39-432A-BD90-30DA64E2F50F}" name="Moneda" dataDxfId="484" dataCellStyle="Millares"/>
    <tableColumn id="20" xr3:uid="{8B441660-84D7-4DCE-BBC7-3ED1A527D0ED}" name="Meta Mes 01" dataDxfId="483"/>
    <tableColumn id="21" xr3:uid="{7296EB09-912D-4969-AABE-1343D34FF363}" name="Meta Mes 02" dataDxfId="482"/>
    <tableColumn id="22" xr3:uid="{CBD97DA6-53DD-4A9D-862C-4E2152CB3067}" name="Meta Mes 03" dataDxfId="481"/>
    <tableColumn id="23" xr3:uid="{201BB1CB-2B77-4DE4-BA39-DCAD12F48F21}" name="Meta Mes 04" dataDxfId="480"/>
    <tableColumn id="24" xr3:uid="{6D0B4CFC-2B9B-4689-AA4F-04C12D5F035E}" name="Meta Mes 05" dataDxfId="479"/>
    <tableColumn id="25" xr3:uid="{252EF490-D919-4BF2-BA8E-206E62D127A9}" name="Meta Mes 06" dataDxfId="478"/>
    <tableColumn id="26" xr3:uid="{AFBE44DF-67E9-484F-85DA-C5E2F4B13318}" name="Meta Mes 07" dataDxfId="477"/>
    <tableColumn id="27" xr3:uid="{9671FE0D-9F5A-4D0B-B738-23FD4AEB4DEE}" name="Meta Mes 08" dataDxfId="476"/>
    <tableColumn id="28" xr3:uid="{BC03E11A-B4CD-4FE3-87A1-131D0C3C9765}" name="Meta Mes 09" dataDxfId="475"/>
    <tableColumn id="29" xr3:uid="{C0F94316-79DF-4BA5-80FA-0B264A66EBE1}" name="Meta Mes 10" dataDxfId="474"/>
    <tableColumn id="30" xr3:uid="{11868639-9A3B-4CC9-93DE-184889B9A3AE}" name="Meta Mes 11" dataDxfId="473"/>
    <tableColumn id="31" xr3:uid="{F9FFA493-195B-4A20-9D78-1F9E6E9C48E1}" name="Meta Mes 12" dataDxfId="472"/>
    <tableColumn id="32" xr3:uid="{560D8D6A-977F-4C0F-A0E0-A323CC71D4CA}" name="Resultados Mes 01" dataDxfId="471"/>
    <tableColumn id="33" xr3:uid="{B0E155FA-60B1-48B8-BF53-2F69923747B6}" name="Resultados Mes 02" dataDxfId="470"/>
    <tableColumn id="34" xr3:uid="{B08AE75F-06A7-4497-988B-9199DE85F253}" name="Resultados Mes 03" dataDxfId="469"/>
    <tableColumn id="35" xr3:uid="{BF3C0BC1-0FA3-436A-A403-5D4CB6BFEF96}" name="Resultados Mes 04" dataDxfId="468"/>
    <tableColumn id="36" xr3:uid="{04B29369-510B-46BE-A22D-594F02A5DF10}" name="Resultados Mes 05" dataDxfId="467"/>
    <tableColumn id="37" xr3:uid="{6C92EB79-344A-4F89-8A25-B54B6D60F56F}" name="Resultados Mes 06" dataDxfId="466"/>
    <tableColumn id="38" xr3:uid="{79D2A138-C64F-4C96-A28B-408666E537AD}" name="Resultados Mes 07" dataDxfId="465"/>
    <tableColumn id="39" xr3:uid="{071E92F1-4935-42C3-BA2A-69398572E6F1}" name="Resultados Mes 08" dataDxfId="464"/>
    <tableColumn id="40" xr3:uid="{9FFB8CD7-B3C4-472D-8827-F19662407B96}" name="Resultados Mes 09" dataDxfId="463"/>
    <tableColumn id="41" xr3:uid="{65961041-F128-4C08-9A19-CF3845384584}" name="Resultados Mes 10" dataDxfId="462"/>
    <tableColumn id="42" xr3:uid="{20F64622-A2B2-42C4-87EA-63F66FF5F9F8}" name="Resultados Mes 11" dataDxfId="461"/>
    <tableColumn id="43" xr3:uid="{706AE32C-1E47-4AF8-AF73-8A7B2189713A}" name="Resultados Mes 12" dataDxfId="460"/>
  </tableColumns>
  <tableStyleInfo name="Planilla"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D95714-95A7-4AAB-AFBC-BCC26B885BB7}" name="POA_7" displayName="POA_7" ref="A7:AR20" totalsRowShown="0" headerRowDxfId="459" dataDxfId="458" headerRowCellStyle="Encabezados Tablas">
  <autoFilter ref="A7:AR20" xr:uid="{02D95714-95A7-4AAB-AFBC-BCC26B885BB7}"/>
  <tableColumns count="44">
    <tableColumn id="1" xr3:uid="{A363C409-F0D2-439C-844C-34E69ED2DB6A}" name="ID POA" dataDxfId="457"/>
    <tableColumn id="2" xr3:uid="{67986952-A503-428F-90A1-1DAF75652668}" name="Objetivo Estratégico" dataDxfId="456"/>
    <tableColumn id="3" xr3:uid="{348946F0-8ADB-4C02-AE80-29BA48E06FDA}" name="Estrategia" dataDxfId="455"/>
    <tableColumn id="4" xr3:uid="{29F14ED4-883A-46D4-BC76-C8576891E825}" name="Proyecto " dataDxfId="454"/>
    <tableColumn id="5" xr3:uid="{DE69AE23-8154-4FF6-B5AE-8C69446F2BF6}" name="Actividad" dataDxfId="453"/>
    <tableColumn id="6" xr3:uid="{5536ABC4-A3EB-4E20-92C8-E63A22DC0AEB}" name="Descripción" dataDxfId="452"/>
    <tableColumn id="7" xr3:uid="{35070B17-7459-4370-9E59-607BDCC9FBB1}" name="Valoración" dataDxfId="451"/>
    <tableColumn id="9" xr3:uid="{F290CF22-1460-405D-9DB2-EF3A18880605}" name="Riesgo que Mitiga" dataDxfId="450"/>
    <tableColumn id="8" xr3:uid="{E3019198-E59F-4B27-AECB-58241D82EBD2}" name="Indicador de Desempeño" dataDxfId="449"/>
    <tableColumn id="10" xr3:uid="{6155372C-FAD5-4BC0-A484-EE280EE8C872}" name="Unidad de Medida" dataDxfId="448"/>
    <tableColumn id="11" xr3:uid="{EDAA2050-1323-4E6A-9E56-D827C7C593CC}" name="Línea Base" dataDxfId="447"/>
    <tableColumn id="12" xr3:uid="{6B8B8654-0082-4115-9AA8-D385EEAC8A4C}" name="Tipo de Actividad" dataDxfId="446"/>
    <tableColumn id="13" xr3:uid="{21F13D0E-9BAA-49B0-932F-E394075512FC}" name="Medios de Verificación" dataDxfId="445"/>
    <tableColumn id="14" xr3:uid="{0DECAC72-7EBA-41B7-B6DC-4F383FD37DC2}" name="Gerencia" dataDxfId="444"/>
    <tableColumn id="15" xr3:uid="{AACAFA95-5601-4C1E-8007-63943B67B5FF}" name="Departamento / Unidad" dataDxfId="443"/>
    <tableColumn id="16" xr3:uid="{2778E522-5DEA-416D-B489-2A2758E8E39F}" name="Responsable" dataDxfId="442"/>
    <tableColumn id="17" xr3:uid="{8477407C-238F-427E-A47F-5F5A352A5BF3}" name="Área Soporte" dataDxfId="441"/>
    <tableColumn id="18" xr3:uid="{C11AC66E-AA55-40AC-BCAC-836CE9111E94}" name="Requiere Proceso de Compras" dataDxfId="440"/>
    <tableColumn id="19" xr3:uid="{32D78ED6-4E63-4532-9C5B-E42C75F12A81}" name="Presupuesto " dataDxfId="439" dataCellStyle="Millares"/>
    <tableColumn id="45" xr3:uid="{986F16F2-FC88-4D72-9D94-6CF15783D3A8}" name="Moneda" dataDxfId="438" dataCellStyle="Millares"/>
    <tableColumn id="20" xr3:uid="{2042F00F-0FAD-4C48-93A2-173F1093B407}" name="Meta Mes 01" dataDxfId="437"/>
    <tableColumn id="21" xr3:uid="{E85F3C91-DDAC-471A-8B7E-AE25F9A8CF87}" name="Meta Mes 02" dataDxfId="436"/>
    <tableColumn id="22" xr3:uid="{7DDEAE46-69EC-4F4E-B80E-E1A6E0E2CAC4}" name="Meta Mes 03" dataDxfId="435"/>
    <tableColumn id="23" xr3:uid="{1F359327-5C62-4CA5-848E-60C144942A8E}" name="Meta Mes 04" dataDxfId="434"/>
    <tableColumn id="24" xr3:uid="{DB6A069E-4A2F-4CE5-B1DC-BA28D094C055}" name="Meta Mes 05" dataDxfId="433"/>
    <tableColumn id="25" xr3:uid="{E4BC59F9-0D86-4A7D-A00A-B0FA72743AF7}" name="Meta Mes 06" dataDxfId="432"/>
    <tableColumn id="26" xr3:uid="{6F171F9E-42C2-423E-9E13-6F81922DCFC4}" name="Meta Mes 07" dataDxfId="431"/>
    <tableColumn id="27" xr3:uid="{C2C49284-09FA-4796-9FC1-66A3FC2D3DA4}" name="Meta Mes 08" dataDxfId="430"/>
    <tableColumn id="28" xr3:uid="{72611199-5183-46EF-9070-FC596C2FA00B}" name="Meta Mes 09" dataDxfId="429"/>
    <tableColumn id="29" xr3:uid="{A86746DF-5698-4751-A019-DE45B2775678}" name="Meta Mes 10" dataDxfId="428"/>
    <tableColumn id="30" xr3:uid="{A0B05E63-755C-4C7C-A1AF-4778137F4041}" name="Meta Mes 11" dataDxfId="427"/>
    <tableColumn id="31" xr3:uid="{64423DB7-44EE-453C-AEF1-B54CBF6F0A53}" name="Meta Mes 12" dataDxfId="426"/>
    <tableColumn id="32" xr3:uid="{F425A5CE-EE7C-4F4C-9A52-84D92335ABF9}" name="Resultados Mes 01" dataDxfId="425"/>
    <tableColumn id="33" xr3:uid="{D2DD02C7-D238-4392-8FAE-D1D7F86190F6}" name="Resultados Mes 02" dataDxfId="424"/>
    <tableColumn id="34" xr3:uid="{8FA8331E-EC18-4660-8C50-616A7EFF6B95}" name="Resultados Mes 03" dataDxfId="423"/>
    <tableColumn id="35" xr3:uid="{12DA0AC7-D6AA-4C4B-9CFD-2E9C53278054}" name="Resultados Mes 04" dataDxfId="422"/>
    <tableColumn id="36" xr3:uid="{EF503CB8-1E94-4626-89F4-F23F2D3202C0}" name="Resultados Mes 05" dataDxfId="421"/>
    <tableColumn id="37" xr3:uid="{4B901EA3-3D26-470B-B027-DE8D3D595A4E}" name="Resultados Mes 06" dataDxfId="420"/>
    <tableColumn id="38" xr3:uid="{5EFC3404-692E-4B0E-8938-578443A8F016}" name="Resultados Mes 07" dataDxfId="419"/>
    <tableColumn id="39" xr3:uid="{2B1D80F2-9F6D-4C96-AB3B-AEA10C41D023}" name="Resultados Mes 08" dataDxfId="418"/>
    <tableColumn id="40" xr3:uid="{84D26091-E485-47A8-A85B-2323465E0F35}" name="Resultados Mes 09" dataDxfId="417"/>
    <tableColumn id="41" xr3:uid="{64C4A1BE-3D5C-4ECD-9443-70A9DC412D7B}" name="Resultados Mes 10" dataDxfId="416"/>
    <tableColumn id="42" xr3:uid="{BC43FE59-B9AE-4402-9D4A-222BEF0C0A6B}" name="Resultados Mes 11" dataDxfId="415"/>
    <tableColumn id="43" xr3:uid="{4BC8FC1C-25F7-4036-B85A-4F471D6DB03D}" name="Resultados Mes 12" dataDxfId="414"/>
  </tableColumns>
  <tableStyleInfo name="Planill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0FCD17C-0B98-4881-AA64-B84A765F0CBB}" name="POA_11" displayName="POA_11" ref="A7:AR49" totalsRowShown="0" headerRowDxfId="413" dataDxfId="412" headerRowCellStyle="Encabezados Tablas">
  <autoFilter ref="A7:AR49" xr:uid="{10FCD17C-0B98-4881-AA64-B84A765F0CBB}"/>
  <tableColumns count="44">
    <tableColumn id="1" xr3:uid="{D85E4055-96D0-4819-B6B9-4DDB68F96AAF}" name="ID POA" dataDxfId="411"/>
    <tableColumn id="2" xr3:uid="{26ABC2EA-FD12-4868-A036-1A5CABD12C31}" name="Objetivo Estratégico" dataDxfId="410"/>
    <tableColumn id="3" xr3:uid="{04450F83-1A1A-402B-80B8-61EA6851AEA9}" name="Estrategia" dataDxfId="409"/>
    <tableColumn id="4" xr3:uid="{882FC246-C7CC-440D-9A7E-3CC3B616F13C}" name="Proyecto " dataDxfId="408"/>
    <tableColumn id="5" xr3:uid="{3C62D8D6-0023-4D47-9860-EA555D196B01}" name="Actividad" dataDxfId="407"/>
    <tableColumn id="6" xr3:uid="{91C95427-996C-4BA8-8200-D6FBBD42EBA8}" name="Descripción" dataDxfId="406"/>
    <tableColumn id="7" xr3:uid="{8DEC08EC-6C1E-401D-AF4F-F05D06D7C73D}" name="Valoración" dataDxfId="405"/>
    <tableColumn id="9" xr3:uid="{043E27CE-3304-4648-A9E4-5A542FE2FF95}" name="Riesgo que Mitiga" dataDxfId="404"/>
    <tableColumn id="8" xr3:uid="{C44C74CC-6978-47E7-9B26-6F9A0143136E}" name="Indicador de Desempeño" dataDxfId="403"/>
    <tableColumn id="10" xr3:uid="{9F711806-0C62-4A4F-B6FF-53B534F43694}" name="Unidad de Medida" dataDxfId="402"/>
    <tableColumn id="11" xr3:uid="{748FA5F7-011B-4AB1-9E0D-70548834390A}" name="Línea Base" dataDxfId="401"/>
    <tableColumn id="12" xr3:uid="{426B6FC0-166B-494C-9C8C-BB2DBD50531B}" name="Tipo de Actividad" dataDxfId="400"/>
    <tableColumn id="13" xr3:uid="{234290FB-A7ED-4B2B-A57A-E1C310A589A1}" name="Medios de Verificación" dataDxfId="399"/>
    <tableColumn id="14" xr3:uid="{A94D5C1E-EECE-41DD-B0C7-B9DF904EA44E}" name="Gerencia" dataDxfId="398"/>
    <tableColumn id="15" xr3:uid="{263393B5-D6B1-4C59-817C-25A6804D09B7}" name="Departamento / Unidad" dataDxfId="397"/>
    <tableColumn id="16" xr3:uid="{2129B027-6A40-442D-9C14-5DA87E417899}" name="Responsable" dataDxfId="396"/>
    <tableColumn id="17" xr3:uid="{88D5B6A9-7D5B-4887-AD59-77EEF35DCE2D}" name="Área Soporte" dataDxfId="395"/>
    <tableColumn id="18" xr3:uid="{2694C8A4-FFF6-432F-BAE0-CA3E21F5981A}" name="Requiere Proceso de Compras" dataDxfId="394"/>
    <tableColumn id="19" xr3:uid="{AD911C10-4CA7-4038-BCED-655AB22A8046}" name="Presupuesto " dataDxfId="393" dataCellStyle="Millares"/>
    <tableColumn id="45" xr3:uid="{26E4B982-18DC-46EF-B806-8AB4852D2F2D}" name="Moneda" dataDxfId="392" dataCellStyle="Millares"/>
    <tableColumn id="20" xr3:uid="{6AA6709F-585C-4F97-9C34-FF9BE1412DF5}" name="Meta Mes 01" dataDxfId="391"/>
    <tableColumn id="21" xr3:uid="{99A9E0D2-860D-4CB0-A7AD-BB82E8547556}" name="Meta Mes 02" dataDxfId="390"/>
    <tableColumn id="22" xr3:uid="{23B0A303-3C15-406C-88A7-8715B9A9AB54}" name="Meta Mes 03" dataDxfId="389"/>
    <tableColumn id="23" xr3:uid="{FC4B9240-DD55-4A01-90F8-B8476E0F4DA8}" name="Meta Mes 04" dataDxfId="388"/>
    <tableColumn id="24" xr3:uid="{44C9632E-3536-4D2B-A88F-A000C3198538}" name="Meta Mes 05" dataDxfId="387"/>
    <tableColumn id="25" xr3:uid="{4195AC7F-D740-4E72-8189-8B26ABA1BE3E}" name="Meta Mes 06" dataDxfId="386"/>
    <tableColumn id="26" xr3:uid="{00CDD18F-7BBC-4C74-83F6-E1E8A4570494}" name="Meta Mes 07" dataDxfId="385"/>
    <tableColumn id="27" xr3:uid="{8A95B6AB-6E15-4275-B37E-140D61DEA50B}" name="Meta Mes 08" dataDxfId="384"/>
    <tableColumn id="28" xr3:uid="{51F8A631-D2DE-46FA-87B6-8F05A65259EB}" name="Meta Mes 09" dataDxfId="383"/>
    <tableColumn id="29" xr3:uid="{7551AB1E-9E92-485C-946B-4EA94A495DCF}" name="Meta Mes 10" dataDxfId="382"/>
    <tableColumn id="30" xr3:uid="{0DB7C0BA-6B24-4231-B23B-AC43FECFAF39}" name="Meta Mes 11" dataDxfId="381"/>
    <tableColumn id="31" xr3:uid="{733DBC63-C5D2-41FB-B44B-D88F4DAB7FB5}" name="Meta Mes 12" dataDxfId="380"/>
    <tableColumn id="32" xr3:uid="{88251EDB-A2C6-4C82-B92F-36BACB1399F9}" name="Resultados Mes 01" dataDxfId="379"/>
    <tableColumn id="33" xr3:uid="{56FA11A6-2E07-42CF-9754-F5D6CB0B932D}" name="Resultados Mes 02" dataDxfId="378"/>
    <tableColumn id="34" xr3:uid="{1FE2F488-3746-49F7-8E3B-1445949FF746}" name="Resultados Mes 03" dataDxfId="377"/>
    <tableColumn id="35" xr3:uid="{04B6E3B2-455D-4ECD-AD43-1DC9008E03C7}" name="Resultados Mes 04" dataDxfId="376"/>
    <tableColumn id="36" xr3:uid="{16BE962F-682B-46D3-8197-E2209E62744F}" name="Resultados Mes 05" dataDxfId="375"/>
    <tableColumn id="37" xr3:uid="{BA9E37EE-B73D-4032-92DC-ED7FEBFCB32D}" name="Resultados Mes 06" dataDxfId="374"/>
    <tableColumn id="38" xr3:uid="{67A4E0AF-E98E-46F3-A682-7AA376B6FF6A}" name="Resultados Mes 07" dataDxfId="373"/>
    <tableColumn id="39" xr3:uid="{0CA15D70-16BF-4611-9E9E-83AE2344E924}" name="Resultados Mes 08" dataDxfId="372"/>
    <tableColumn id="40" xr3:uid="{BC394BB4-C647-4359-8D47-4AC9EE7FC545}" name="Resultados Mes 09" dataDxfId="371"/>
    <tableColumn id="41" xr3:uid="{C0C6DC3D-67FF-4021-9A06-D2C513BB8565}" name="Resultados Mes 10" dataDxfId="370"/>
    <tableColumn id="42" xr3:uid="{9F0CD6D9-2227-4118-89D4-5547E5FAE610}" name="Resultados Mes 11" dataDxfId="369"/>
    <tableColumn id="43" xr3:uid="{AE4417C8-69D7-40B7-89AE-9D176223C50B}" name="Resultados Mes 12" dataDxfId="368"/>
  </tableColumns>
  <tableStyleInfo name="Planilla"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99" dT="2024-01-18T13:03:19.49" personId="{0ACA7BB1-4085-40C7-B9F4-5B492BCDC22A}" id="{14D8E88F-1034-4B93-8F75-26390A3C3E2F}">
    <text>Falta definir actividades</text>
  </threadedComment>
</ThreadedComments>
</file>

<file path=xl/threadedComments/threadedComment2.xml><?xml version="1.0" encoding="utf-8"?>
<ThreadedComments xmlns="http://schemas.microsoft.com/office/spreadsheetml/2018/threadedcomments" xmlns:x="http://schemas.openxmlformats.org/spreadsheetml/2006/main">
  <threadedComment ref="X31" dT="2024-02-06T19:03:37.90" personId="{0253E9BC-A169-4918-838E-8D45715D988A}" id="{DD823194-F04C-41BE-B51F-22AA36F7D8D7}">
    <text>Confirmar con el área si realmente son 2</text>
  </threadedComment>
</ThreadedComments>
</file>

<file path=xl/threadedComments/threadedComment3.xml><?xml version="1.0" encoding="utf-8"?>
<ThreadedComments xmlns="http://schemas.microsoft.com/office/spreadsheetml/2018/threadedcomments" xmlns:x="http://schemas.openxmlformats.org/spreadsheetml/2006/main">
  <threadedComment ref="F9" dT="2024-02-05T20:01:41.68" personId="{0253E9BC-A169-4918-838E-8D45715D988A}" id="{C11A89A5-E4D1-442A-AA99-23B52059C4CC}">
    <text>Se le applio una mejora a la descripcion de esta actividad</text>
  </threadedComment>
</ThreadedComments>
</file>

<file path=xl/threadedComments/threadedComment4.xml><?xml version="1.0" encoding="utf-8"?>
<ThreadedComments xmlns="http://schemas.microsoft.com/office/spreadsheetml/2018/threadedcomments" xmlns:x="http://schemas.openxmlformats.org/spreadsheetml/2006/main">
  <threadedComment ref="C1" personId="{00000000-0000-0000-0000-000000000000}" id="{B6A59328-31ED-48DB-AA51-5F4348EB79B4}">
    <text xml:space="preserve">Autor:
Debemos revisar los riesgos.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enortedo.sharepoint.com/:w:/s/POA/EfXC3jkSFwFLgnjiWLmP7C0BjuHcrXzpcFWoujx_lBEuxA?e=Y5T9Zs" TargetMode="External"/><Relationship Id="rId1" Type="http://schemas.openxmlformats.org/officeDocument/2006/relationships/hyperlink" Target="../../../../:w:/s/POA/EfXC3jkSFwFLgnjiWLmP7C0BtLjiDWWwXv1seiQlVRBCEg?e=MywEY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table" Target="../tables/table9.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5.vml"/><Relationship Id="rId1" Type="http://schemas.openxmlformats.org/officeDocument/2006/relationships/drawing" Target="../drawings/drawing11.xml"/><Relationship Id="rId5" Type="http://schemas.openxmlformats.org/officeDocument/2006/relationships/comments" Target="../comments5.xml"/><Relationship Id="rId4" Type="http://schemas.microsoft.com/office/2007/relationships/slicer" Target="../slicers/slicer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6.vml"/><Relationship Id="rId1" Type="http://schemas.openxmlformats.org/officeDocument/2006/relationships/drawing" Target="../drawings/drawing12.xml"/><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drawing" Target="../drawings/drawing13.xml"/><Relationship Id="rId5" Type="http://schemas.openxmlformats.org/officeDocument/2006/relationships/comments" Target="../comments7.xml"/><Relationship Id="rId4" Type="http://schemas.microsoft.com/office/2007/relationships/slicer" Target="../slicers/slicer11.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8.vml"/><Relationship Id="rId1" Type="http://schemas.openxmlformats.org/officeDocument/2006/relationships/drawing" Target="../drawings/drawing14.xml"/><Relationship Id="rId5" Type="http://schemas.openxmlformats.org/officeDocument/2006/relationships/comments" Target="../comments8.xml"/><Relationship Id="rId4" Type="http://schemas.microsoft.com/office/2007/relationships/slicer" Target="../slicers/slicer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9.vml"/><Relationship Id="rId1" Type="http://schemas.openxmlformats.org/officeDocument/2006/relationships/drawing" Target="../drawings/drawing15.xml"/><Relationship Id="rId5" Type="http://schemas.openxmlformats.org/officeDocument/2006/relationships/comments" Target="../comments9.xml"/><Relationship Id="rId4" Type="http://schemas.microsoft.com/office/2007/relationships/slicer" Target="../slicers/slicer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0.vml"/><Relationship Id="rId1" Type="http://schemas.openxmlformats.org/officeDocument/2006/relationships/drawing" Target="../drawings/drawing17.xml"/><Relationship Id="rId6" Type="http://schemas.microsoft.com/office/2017/10/relationships/threadedComment" Target="../threadedComments/threadedComment3.xml"/><Relationship Id="rId5" Type="http://schemas.openxmlformats.org/officeDocument/2006/relationships/comments" Target="../comments10.xml"/><Relationship Id="rId4" Type="http://schemas.microsoft.com/office/2007/relationships/slicer" Target="../slicers/slicer14.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11.vml"/><Relationship Id="rId1" Type="http://schemas.openxmlformats.org/officeDocument/2006/relationships/drawing" Target="../drawings/drawing18.xml"/><Relationship Id="rId5" Type="http://schemas.openxmlformats.org/officeDocument/2006/relationships/comments" Target="../comments11.xml"/><Relationship Id="rId4" Type="http://schemas.microsoft.com/office/2007/relationships/slicer" Target="../slicers/slicer1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drawing" Target="../drawings/drawing4.xml"/><Relationship Id="rId5" Type="http://schemas.openxmlformats.org/officeDocument/2006/relationships/comments" Target="../comments1.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2.vml"/><Relationship Id="rId1" Type="http://schemas.openxmlformats.org/officeDocument/2006/relationships/drawing" Target="../drawings/drawing7.xml"/><Relationship Id="rId6" Type="http://schemas.microsoft.com/office/2017/10/relationships/threadedComment" Target="../threadedComments/threadedComment1.xml"/><Relationship Id="rId5" Type="http://schemas.openxmlformats.org/officeDocument/2006/relationships/comments" Target="../comments2.xml"/><Relationship Id="rId4" Type="http://schemas.microsoft.com/office/2007/relationships/slicer" Target="../slicers/slicer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drawing" Target="../drawings/drawing8.xml"/><Relationship Id="rId6" Type="http://schemas.microsoft.com/office/2017/10/relationships/threadedComment" Target="../threadedComments/threadedComment2.xml"/><Relationship Id="rId5" Type="http://schemas.openxmlformats.org/officeDocument/2006/relationships/comments" Target="../comments3.xml"/><Relationship Id="rId4" Type="http://schemas.microsoft.com/office/2007/relationships/slicer" Target="../slicers/slicer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4.vml"/><Relationship Id="rId1" Type="http://schemas.openxmlformats.org/officeDocument/2006/relationships/drawing" Target="../drawings/drawing9.xml"/><Relationship Id="rId5" Type="http://schemas.openxmlformats.org/officeDocument/2006/relationships/comments" Target="../comments4.xml"/><Relationship Id="rId4" Type="http://schemas.microsoft.com/office/2007/relationships/slicer" Target="../slicers/slicer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CED4-D3F8-463A-B4A4-93B2453A80BE}">
  <sheetPr codeName="Hoja1"/>
  <dimension ref="C1:L14"/>
  <sheetViews>
    <sheetView showGridLines="0" showRowColHeaders="0" tabSelected="1" topLeftCell="A3" zoomScaleNormal="100" workbookViewId="0">
      <selection activeCell="M5" sqref="M5"/>
    </sheetView>
  </sheetViews>
  <sheetFormatPr baseColWidth="10" defaultColWidth="11" defaultRowHeight="18.75"/>
  <cols>
    <col min="4" max="4" width="11" style="50"/>
    <col min="7" max="7" width="21.5" customWidth="1"/>
    <col min="11" max="11" width="9.375" customWidth="1"/>
  </cols>
  <sheetData>
    <row r="1" spans="3:12" ht="25.5">
      <c r="D1" s="293" t="s">
        <v>0</v>
      </c>
      <c r="E1" s="293"/>
      <c r="F1" s="293"/>
      <c r="G1" s="293"/>
      <c r="H1" s="293"/>
      <c r="I1" s="293"/>
      <c r="J1" s="293"/>
      <c r="K1" s="293"/>
      <c r="L1" s="49"/>
    </row>
    <row r="2" spans="3:12" ht="33" customHeight="1">
      <c r="G2" s="294"/>
      <c r="H2" s="294"/>
    </row>
    <row r="3" spans="3:12" ht="20.25">
      <c r="C3" s="49"/>
      <c r="I3" s="49"/>
    </row>
    <row r="4" spans="3:12" ht="29.25" customHeight="1">
      <c r="C4" s="311" t="s">
        <v>1</v>
      </c>
      <c r="D4" s="311"/>
      <c r="E4" s="311"/>
      <c r="F4" s="311"/>
      <c r="G4" s="311"/>
      <c r="H4" s="252" t="s">
        <v>3</v>
      </c>
    </row>
    <row r="5" spans="3:12" ht="29.25" customHeight="1">
      <c r="C5" s="295" t="s">
        <v>2</v>
      </c>
      <c r="D5" s="295"/>
      <c r="E5" s="295"/>
      <c r="F5" s="295"/>
      <c r="G5" s="295"/>
      <c r="H5" s="252" t="s">
        <v>5</v>
      </c>
      <c r="I5" s="252"/>
      <c r="J5" s="252"/>
      <c r="K5" s="252"/>
      <c r="L5" s="252"/>
    </row>
    <row r="6" spans="3:12" ht="29.25" customHeight="1">
      <c r="C6" s="295" t="s">
        <v>4</v>
      </c>
      <c r="D6" s="295"/>
      <c r="E6" s="295"/>
      <c r="F6" s="295"/>
      <c r="G6" s="295"/>
      <c r="H6" s="252" t="s">
        <v>7</v>
      </c>
      <c r="I6" s="252"/>
      <c r="J6" s="252"/>
      <c r="K6" s="252"/>
      <c r="L6" s="252"/>
    </row>
    <row r="7" spans="3:12" ht="29.25" customHeight="1">
      <c r="C7" s="295" t="s">
        <v>6</v>
      </c>
      <c r="D7" s="295"/>
      <c r="E7" s="295"/>
      <c r="F7" s="295"/>
      <c r="G7" s="295"/>
      <c r="H7" s="252" t="s">
        <v>9</v>
      </c>
      <c r="I7" s="252"/>
      <c r="J7" s="252"/>
      <c r="K7" s="252"/>
      <c r="L7" s="252"/>
    </row>
    <row r="8" spans="3:12" ht="29.25" customHeight="1">
      <c r="C8" s="295" t="s">
        <v>8</v>
      </c>
      <c r="D8" s="295"/>
      <c r="E8" s="295"/>
      <c r="F8" s="295"/>
      <c r="G8" s="295"/>
      <c r="H8" s="252" t="s">
        <v>11</v>
      </c>
      <c r="I8" s="252"/>
      <c r="J8" s="252"/>
      <c r="K8" s="252"/>
    </row>
    <row r="9" spans="3:12" ht="29.25" customHeight="1">
      <c r="C9" s="295" t="s">
        <v>10</v>
      </c>
      <c r="D9" s="295"/>
      <c r="E9" s="295"/>
      <c r="F9" s="295"/>
      <c r="H9" s="252" t="s">
        <v>13</v>
      </c>
      <c r="I9" s="252"/>
      <c r="J9" s="252"/>
      <c r="K9" s="252"/>
      <c r="L9" s="252"/>
    </row>
    <row r="10" spans="3:12" ht="29.25" customHeight="1">
      <c r="C10" s="295" t="s">
        <v>12</v>
      </c>
      <c r="D10" s="295"/>
      <c r="E10" s="295"/>
      <c r="F10" s="295"/>
      <c r="H10" s="295" t="s">
        <v>18</v>
      </c>
      <c r="I10" s="295"/>
      <c r="J10" s="295"/>
      <c r="K10" s="295"/>
    </row>
    <row r="11" spans="3:12" ht="29.25" customHeight="1">
      <c r="C11" s="295" t="s">
        <v>14</v>
      </c>
      <c r="D11" s="295"/>
      <c r="E11" s="295"/>
      <c r="F11" s="295"/>
    </row>
    <row r="12" spans="3:12" ht="29.25" customHeight="1">
      <c r="C12" s="251" t="s">
        <v>16</v>
      </c>
      <c r="D12" s="251"/>
      <c r="E12" s="251"/>
      <c r="F12" s="251"/>
      <c r="H12" s="296" t="s">
        <v>17</v>
      </c>
      <c r="I12" s="296"/>
      <c r="J12" s="296"/>
      <c r="K12" s="296"/>
      <c r="L12" s="65"/>
    </row>
    <row r="13" spans="3:12" ht="15.75">
      <c r="D13"/>
      <c r="E13" s="238"/>
    </row>
    <row r="14" spans="3:12" ht="15.75">
      <c r="C14" s="295" t="s">
        <v>19</v>
      </c>
      <c r="D14" s="295"/>
      <c r="E14" s="295"/>
      <c r="F14" s="295"/>
      <c r="G14" s="295"/>
      <c r="H14" s="252" t="s">
        <v>15</v>
      </c>
    </row>
  </sheetData>
  <mergeCells count="13">
    <mergeCell ref="D1:K1"/>
    <mergeCell ref="G2:H2"/>
    <mergeCell ref="C14:G14"/>
    <mergeCell ref="C8:G8"/>
    <mergeCell ref="C6:G6"/>
    <mergeCell ref="C7:G7"/>
    <mergeCell ref="C4:G4"/>
    <mergeCell ref="H10:K10"/>
    <mergeCell ref="C5:G5"/>
    <mergeCell ref="C10:F10"/>
    <mergeCell ref="C9:F9"/>
    <mergeCell ref="H12:K12"/>
    <mergeCell ref="C11:F11"/>
  </mergeCells>
  <hyperlinks>
    <hyperlink ref="C11:F11" location="'POA DCE'!A1" display="DCE - Dirección Comunicación Estratégica" xr:uid="{CDBBD54A-FCA6-4179-88F8-A5A2D8E98DC2}"/>
    <hyperlink ref="H10:K10" location="'POA DSG'!A1" display="DSG - Dirección Servicios Generales" xr:uid="{52A5B7A0-1768-4D36-B818-663CEE4793C6}"/>
    <hyperlink ref="H9:K9" location="'POA DGS'!A1" display="DGS - Dirección Gestión social" xr:uid="{B8A9135F-1B74-437A-B288-0BE8CEB952C0}"/>
    <hyperlink ref="C12:F12" location="'POA DCER'!A1" display="DCER - Dirección Compra de Energía Regulación" xr:uid="{91CD9DF4-51D6-4335-A4EF-2C29EFF6B19D}"/>
    <hyperlink ref="H7:K7" location="'POA DF'!A1" display="DF - Dirección Finanzas" xr:uid="{93617564-9F82-4394-9813-AD8B94428ABD}"/>
    <hyperlink ref="C10:F10" location="'POA DGH'!A1" display="DGH - Dirección Gestión Humana" xr:uid="{520FDDBA-740C-467F-89AE-F91E426B2E29}"/>
    <hyperlink ref="C9:F9" location="'POA DPF'!A1" display="DPF - Dirección Proyectos Financiados" xr:uid="{415567A7-DC97-49B7-9DD3-E98E4895286F}"/>
    <hyperlink ref="H12:K12" location="'POA DPCG'!A1" display="►DPYCG - Dirección Planificación y Control de Gestión" xr:uid="{A06880C7-493F-4939-B2CA-148286034E48}"/>
    <hyperlink ref="C14:G14" location="'POA DLOG'!A1" display="DILO - Dirección Logística" xr:uid="{AF8276AF-D64A-4857-900D-A6830929C36D}"/>
    <hyperlink ref="C8:G8" location="'POA DGCA'!A1" display="DGCA - Dirección Grandes Clientes Ayuntamiento" xr:uid="{CF408FC5-F3F7-4467-B183-A01B0EB3633A}"/>
    <hyperlink ref="H5:L5" location="'POA DSJ'!A1" display="DSJ - Dirección Servicios Jurídicos" xr:uid="{359C80A3-776E-4DD9-9497-7AFEB71FAA66}"/>
    <hyperlink ref="H6:L6" location="'POA DSF'!A1" display="DSF - Dirección Seguridad Física" xr:uid="{15E0D1B7-67D0-4128-8FD4-D30FE3536A30}"/>
    <hyperlink ref="H7:L7" location="'POA OAI'!A1" display="OAI - Oficina Acceso Informacion" xr:uid="{4D5B76D6-2BE2-4A2B-8501-CA996906A1D8}"/>
    <hyperlink ref="C6:G6" location="'POA DC'!A1" display="DC - Dirección Comercial" xr:uid="{D252CC4E-E597-43C0-90FF-8BB45B758856}"/>
    <hyperlink ref="C7:G7" location="'POA DRP'!A1" display="DRP - Dirección Reducción de Perdida" xr:uid="{49D49889-A900-40B5-A3A3-F8DDD3AC3F64}"/>
    <hyperlink ref="H9:L9" location="'POA DTI'!A1" display="DTI - Dirección Tecnología de la información" xr:uid="{37C658DB-E593-4967-84BA-AF4098A475C9}"/>
    <hyperlink ref="C5:G5" location="'POA DD'!A1" display="DD - Dirección de Distribución" xr:uid="{EB33BB4B-4A81-4D7A-8CAC-7733CBD9611B}"/>
    <hyperlink ref="C4" r:id="rId1" xr:uid="{BC8642E6-4304-4F51-AEAE-8CF1CB9F8B1F}"/>
    <hyperlink ref="C4:G4" r:id="rId2" display="Resumen 2024.docx" xr:uid="{F07C76A6-5E8F-428B-81EA-6B06A2D713D7}"/>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14F8-3A13-4D80-8300-A80810BDF931}">
  <sheetPr codeName="Hoja5"/>
  <dimension ref="A1:AR49"/>
  <sheetViews>
    <sheetView showGridLines="0" zoomScale="85" zoomScaleNormal="85" workbookViewId="0">
      <selection activeCell="A2" sqref="A2"/>
    </sheetView>
  </sheetViews>
  <sheetFormatPr baseColWidth="10" defaultColWidth="9" defaultRowHeight="15.75"/>
  <cols>
    <col min="1" max="1" width="22.875" style="124" bestFit="1" customWidth="1"/>
    <col min="2" max="2" width="37.875" style="124" customWidth="1"/>
    <col min="3" max="3" width="67.875" style="124" customWidth="1"/>
    <col min="4" max="4" width="12.875" style="124" bestFit="1" customWidth="1"/>
    <col min="5" max="5" width="67.5" style="124" customWidth="1"/>
    <col min="6" max="6" width="80.125" style="124" customWidth="1"/>
    <col min="7" max="7" width="14.125" style="124" bestFit="1" customWidth="1"/>
    <col min="8" max="8" width="81.125" style="124" customWidth="1"/>
    <col min="9" max="9" width="28.625" style="124" customWidth="1"/>
    <col min="10" max="10" width="22.625" style="124" bestFit="1" customWidth="1"/>
    <col min="11" max="11" width="14.875" style="124" bestFit="1" customWidth="1"/>
    <col min="12" max="12" width="22" style="124" bestFit="1" customWidth="1"/>
    <col min="13" max="13" width="78.75" style="124" customWidth="1"/>
    <col min="14" max="14" width="35.375" style="124" bestFit="1" customWidth="1"/>
    <col min="15" max="15" width="28.625" style="124" bestFit="1" customWidth="1"/>
    <col min="16" max="16" width="44.625" style="124" customWidth="1"/>
    <col min="17" max="17" width="36.75" style="124" customWidth="1"/>
    <col min="18" max="18" width="19.75" style="124" customWidth="1"/>
    <col min="19" max="19" width="19.5" style="124" bestFit="1" customWidth="1"/>
    <col min="20" max="20" width="11" style="124" bestFit="1" customWidth="1"/>
    <col min="21" max="32" width="16.375" style="124" bestFit="1" customWidth="1"/>
    <col min="33" max="33" width="23.25" style="124" customWidth="1"/>
    <col min="34" max="41" width="23.625" style="124" customWidth="1"/>
    <col min="42" max="42" width="23.25" style="124" customWidth="1"/>
    <col min="43" max="43" width="22.875" style="124" customWidth="1"/>
    <col min="44" max="44" width="23.25" style="124" customWidth="1"/>
    <col min="45" max="45" width="12.625" style="124" customWidth="1"/>
    <col min="46" max="16384" width="9" style="124"/>
  </cols>
  <sheetData>
    <row r="1" spans="1:44" ht="20.25">
      <c r="E1" s="182" t="str">
        <f>[10]Control!$A$1&amp;" "&amp;[10]Control!$B$5</f>
        <v>PLANILLA PLAN OPERATIVO ANUAL  2024</v>
      </c>
    </row>
    <row r="2" spans="1:44" ht="23.25" thickBot="1">
      <c r="A2" s="112" t="s">
        <v>20</v>
      </c>
      <c r="E2" s="183" t="str">
        <f>[10]Control!$B$3</f>
        <v>DIRECCIÓN DE LOGÍSTICA</v>
      </c>
    </row>
    <row r="3" spans="1:44" ht="16.5" thickTop="1"/>
    <row r="5" spans="1:44" ht="16.5" thickBot="1"/>
    <row r="6" spans="1:44" ht="16.5" thickBot="1">
      <c r="U6" s="170" t="s">
        <v>21</v>
      </c>
      <c r="V6" s="170"/>
      <c r="W6" s="170"/>
      <c r="X6" s="170"/>
      <c r="Y6" s="170"/>
      <c r="Z6" s="170"/>
      <c r="AA6" s="170"/>
      <c r="AB6" s="170"/>
      <c r="AC6" s="170"/>
      <c r="AD6" s="170"/>
      <c r="AE6" s="170"/>
      <c r="AF6" s="170"/>
      <c r="AG6" s="170" t="s">
        <v>22</v>
      </c>
      <c r="AH6" s="170"/>
      <c r="AI6" s="170"/>
      <c r="AJ6" s="170"/>
      <c r="AK6" s="170"/>
      <c r="AL6" s="170"/>
      <c r="AM6" s="170"/>
      <c r="AN6" s="170"/>
      <c r="AO6" s="170"/>
      <c r="AP6" s="170"/>
      <c r="AQ6" s="170"/>
      <c r="AR6" s="170"/>
    </row>
    <row r="7" spans="1:44" ht="32.25" thickBot="1">
      <c r="A7" s="171" t="s">
        <v>23</v>
      </c>
      <c r="B7" s="171" t="s">
        <v>24</v>
      </c>
      <c r="C7" s="171" t="s">
        <v>25</v>
      </c>
      <c r="D7" s="171" t="s">
        <v>26</v>
      </c>
      <c r="E7" s="171" t="s">
        <v>27</v>
      </c>
      <c r="F7" s="171" t="s">
        <v>28</v>
      </c>
      <c r="G7" s="171" t="s">
        <v>29</v>
      </c>
      <c r="H7" s="171" t="s">
        <v>30</v>
      </c>
      <c r="I7" s="171" t="s">
        <v>31</v>
      </c>
      <c r="J7" s="171" t="s">
        <v>32</v>
      </c>
      <c r="K7" s="171" t="s">
        <v>33</v>
      </c>
      <c r="L7" s="171" t="s">
        <v>34</v>
      </c>
      <c r="M7" s="171" t="s">
        <v>35</v>
      </c>
      <c r="N7" s="171" t="s">
        <v>36</v>
      </c>
      <c r="O7" s="171" t="s">
        <v>37</v>
      </c>
      <c r="P7" s="171" t="s">
        <v>38</v>
      </c>
      <c r="Q7" s="171" t="s">
        <v>39</v>
      </c>
      <c r="R7" s="184" t="s">
        <v>40</v>
      </c>
      <c r="S7" s="171" t="s">
        <v>41</v>
      </c>
      <c r="T7" s="171" t="s">
        <v>42</v>
      </c>
      <c r="U7" s="174" t="s">
        <v>43</v>
      </c>
      <c r="V7" s="174" t="s">
        <v>44</v>
      </c>
      <c r="W7" s="174" t="s">
        <v>45</v>
      </c>
      <c r="X7" s="174" t="s">
        <v>46</v>
      </c>
      <c r="Y7" s="174" t="s">
        <v>47</v>
      </c>
      <c r="Z7" s="174" t="s">
        <v>48</v>
      </c>
      <c r="AA7" s="174" t="s">
        <v>49</v>
      </c>
      <c r="AB7" s="174" t="s">
        <v>50</v>
      </c>
      <c r="AC7" s="174" t="s">
        <v>51</v>
      </c>
      <c r="AD7" s="174" t="s">
        <v>52</v>
      </c>
      <c r="AE7" s="174" t="s">
        <v>53</v>
      </c>
      <c r="AF7" s="174" t="s">
        <v>54</v>
      </c>
      <c r="AG7" s="174" t="s">
        <v>55</v>
      </c>
      <c r="AH7" s="174" t="s">
        <v>56</v>
      </c>
      <c r="AI7" s="174" t="s">
        <v>57</v>
      </c>
      <c r="AJ7" s="174" t="s">
        <v>58</v>
      </c>
      <c r="AK7" s="174" t="s">
        <v>59</v>
      </c>
      <c r="AL7" s="174" t="s">
        <v>60</v>
      </c>
      <c r="AM7" s="174" t="s">
        <v>61</v>
      </c>
      <c r="AN7" s="174" t="s">
        <v>62</v>
      </c>
      <c r="AO7" s="174" t="s">
        <v>63</v>
      </c>
      <c r="AP7" s="174" t="s">
        <v>64</v>
      </c>
      <c r="AQ7" s="174" t="s">
        <v>65</v>
      </c>
      <c r="AR7" s="174" t="s">
        <v>66</v>
      </c>
    </row>
    <row r="8" spans="1:44" ht="31.5">
      <c r="A8" s="124" t="s">
        <v>214</v>
      </c>
      <c r="B8" s="124" t="s">
        <v>68</v>
      </c>
      <c r="C8" s="47" t="s">
        <v>182</v>
      </c>
      <c r="E8" s="47" t="s">
        <v>215</v>
      </c>
      <c r="F8" s="124" t="s">
        <v>216</v>
      </c>
      <c r="G8" s="125">
        <v>3</v>
      </c>
      <c r="H8" s="47" t="s">
        <v>217</v>
      </c>
      <c r="I8" s="47" t="s">
        <v>218</v>
      </c>
      <c r="J8" s="124" t="s">
        <v>74</v>
      </c>
      <c r="K8" s="124" t="s">
        <v>75</v>
      </c>
      <c r="L8" s="124" t="s">
        <v>76</v>
      </c>
      <c r="M8" s="47" t="s">
        <v>219</v>
      </c>
      <c r="N8" s="124" t="s">
        <v>220</v>
      </c>
      <c r="O8" s="124" t="s">
        <v>221</v>
      </c>
      <c r="P8" s="124" t="s">
        <v>222</v>
      </c>
      <c r="R8" s="48" t="s">
        <v>82</v>
      </c>
      <c r="S8" s="126"/>
      <c r="T8" s="126"/>
      <c r="U8" s="128">
        <v>6</v>
      </c>
      <c r="V8" s="128">
        <v>6</v>
      </c>
      <c r="W8" s="128">
        <v>6</v>
      </c>
      <c r="X8" s="128">
        <v>6</v>
      </c>
      <c r="Y8" s="128">
        <v>6</v>
      </c>
      <c r="Z8" s="128">
        <v>6</v>
      </c>
      <c r="AA8" s="128">
        <v>6</v>
      </c>
      <c r="AB8" s="128">
        <v>6</v>
      </c>
      <c r="AC8" s="128">
        <v>6</v>
      </c>
      <c r="AD8" s="128">
        <v>6</v>
      </c>
      <c r="AE8" s="128">
        <v>6</v>
      </c>
      <c r="AF8" s="128">
        <v>6</v>
      </c>
      <c r="AG8" s="180"/>
      <c r="AH8" s="180"/>
      <c r="AI8" s="180"/>
      <c r="AJ8" s="180"/>
      <c r="AK8" s="180"/>
      <c r="AL8" s="180"/>
      <c r="AM8" s="180"/>
      <c r="AN8" s="180"/>
      <c r="AO8" s="180"/>
      <c r="AP8" s="180"/>
      <c r="AQ8" s="180"/>
      <c r="AR8" s="180"/>
    </row>
    <row r="9" spans="1:44" ht="31.5">
      <c r="A9" s="124" t="s">
        <v>223</v>
      </c>
      <c r="B9" s="124" t="s">
        <v>68</v>
      </c>
      <c r="C9" s="47" t="s">
        <v>224</v>
      </c>
      <c r="E9" s="47" t="s">
        <v>225</v>
      </c>
      <c r="F9" s="47" t="s">
        <v>226</v>
      </c>
      <c r="G9" s="125">
        <v>2</v>
      </c>
      <c r="H9" s="47" t="s">
        <v>217</v>
      </c>
      <c r="I9" s="47" t="s">
        <v>227</v>
      </c>
      <c r="J9" s="124" t="s">
        <v>74</v>
      </c>
      <c r="K9" s="124" t="s">
        <v>228</v>
      </c>
      <c r="L9" s="124" t="s">
        <v>95</v>
      </c>
      <c r="M9" s="47" t="s">
        <v>229</v>
      </c>
      <c r="N9" s="124" t="s">
        <v>220</v>
      </c>
      <c r="O9" s="124" t="s">
        <v>221</v>
      </c>
      <c r="P9" s="124" t="s">
        <v>222</v>
      </c>
      <c r="R9" s="48" t="s">
        <v>82</v>
      </c>
      <c r="S9" s="217"/>
      <c r="T9" s="126"/>
      <c r="U9" s="128">
        <v>45</v>
      </c>
      <c r="V9" s="128">
        <v>45</v>
      </c>
      <c r="W9" s="128">
        <v>45</v>
      </c>
      <c r="X9" s="128">
        <v>45</v>
      </c>
      <c r="Y9" s="128">
        <v>45</v>
      </c>
      <c r="Z9" s="128">
        <v>45</v>
      </c>
      <c r="AA9" s="128">
        <v>45</v>
      </c>
      <c r="AB9" s="128">
        <v>45</v>
      </c>
      <c r="AC9" s="128">
        <v>45</v>
      </c>
      <c r="AD9" s="128">
        <v>45</v>
      </c>
      <c r="AE9" s="128">
        <v>45</v>
      </c>
      <c r="AF9" s="128">
        <v>45</v>
      </c>
      <c r="AG9" s="180"/>
      <c r="AH9" s="180"/>
      <c r="AI9" s="180"/>
      <c r="AJ9" s="180"/>
      <c r="AK9" s="180"/>
      <c r="AL9" s="180"/>
      <c r="AM9" s="180"/>
      <c r="AN9" s="180"/>
      <c r="AO9" s="180"/>
      <c r="AP9" s="180"/>
      <c r="AQ9" s="180"/>
      <c r="AR9" s="180"/>
    </row>
    <row r="10" spans="1:44" ht="31.5">
      <c r="A10" s="124" t="s">
        <v>230</v>
      </c>
      <c r="B10" s="124" t="s">
        <v>68</v>
      </c>
      <c r="C10" s="47" t="s">
        <v>182</v>
      </c>
      <c r="E10" s="47" t="s">
        <v>231</v>
      </c>
      <c r="F10" s="47" t="s">
        <v>232</v>
      </c>
      <c r="G10" s="125">
        <v>1</v>
      </c>
      <c r="H10" s="47" t="s">
        <v>233</v>
      </c>
      <c r="I10" s="47" t="s">
        <v>234</v>
      </c>
      <c r="J10" s="124" t="s">
        <v>74</v>
      </c>
      <c r="K10" s="124" t="s">
        <v>75</v>
      </c>
      <c r="L10" s="124" t="s">
        <v>95</v>
      </c>
      <c r="M10" s="47" t="s">
        <v>235</v>
      </c>
      <c r="N10" s="124" t="s">
        <v>220</v>
      </c>
      <c r="O10" s="124" t="s">
        <v>221</v>
      </c>
      <c r="P10" s="124" t="s">
        <v>222</v>
      </c>
      <c r="R10" s="48" t="s">
        <v>82</v>
      </c>
      <c r="S10" s="126"/>
      <c r="T10" s="126"/>
      <c r="U10" s="128">
        <v>1</v>
      </c>
      <c r="V10" s="128"/>
      <c r="W10" s="128"/>
      <c r="X10" s="128"/>
      <c r="Y10" s="128"/>
      <c r="Z10" s="128"/>
      <c r="AA10" s="128"/>
      <c r="AB10" s="128"/>
      <c r="AC10" s="128"/>
      <c r="AD10" s="128"/>
      <c r="AE10" s="128"/>
      <c r="AF10" s="128"/>
      <c r="AG10" s="180"/>
      <c r="AH10" s="180"/>
      <c r="AI10" s="180"/>
      <c r="AJ10" s="180"/>
      <c r="AK10" s="180"/>
      <c r="AL10" s="180"/>
      <c r="AM10" s="180"/>
      <c r="AN10" s="180"/>
      <c r="AO10" s="180"/>
      <c r="AP10" s="180"/>
      <c r="AQ10" s="180"/>
      <c r="AR10" s="180"/>
    </row>
    <row r="11" spans="1:44" ht="31.5">
      <c r="A11" s="124" t="s">
        <v>236</v>
      </c>
      <c r="B11" s="124" t="s">
        <v>68</v>
      </c>
      <c r="C11" s="47" t="s">
        <v>182</v>
      </c>
      <c r="E11" s="47" t="s">
        <v>237</v>
      </c>
      <c r="F11" s="47" t="s">
        <v>238</v>
      </c>
      <c r="G11" s="125">
        <v>1</v>
      </c>
      <c r="H11" s="47" t="s">
        <v>233</v>
      </c>
      <c r="I11" s="47" t="s">
        <v>234</v>
      </c>
      <c r="J11" s="124" t="s">
        <v>74</v>
      </c>
      <c r="K11" s="124" t="s">
        <v>75</v>
      </c>
      <c r="L11" s="124" t="s">
        <v>95</v>
      </c>
      <c r="M11" s="47" t="s">
        <v>239</v>
      </c>
      <c r="N11" s="124" t="s">
        <v>220</v>
      </c>
      <c r="O11" s="124" t="s">
        <v>221</v>
      </c>
      <c r="P11" s="124" t="s">
        <v>222</v>
      </c>
      <c r="R11" s="48" t="s">
        <v>82</v>
      </c>
      <c r="S11" s="126"/>
      <c r="T11" s="126"/>
      <c r="U11" s="128">
        <v>1</v>
      </c>
      <c r="V11" s="128">
        <v>1</v>
      </c>
      <c r="W11" s="128">
        <v>1</v>
      </c>
      <c r="X11" s="128">
        <v>1</v>
      </c>
      <c r="Y11" s="128">
        <v>1</v>
      </c>
      <c r="Z11" s="128">
        <v>1</v>
      </c>
      <c r="AA11" s="128">
        <v>1</v>
      </c>
      <c r="AB11" s="128">
        <v>1</v>
      </c>
      <c r="AC11" s="128">
        <v>1</v>
      </c>
      <c r="AD11" s="128">
        <v>1</v>
      </c>
      <c r="AE11" s="128">
        <v>1</v>
      </c>
      <c r="AF11" s="128">
        <v>1</v>
      </c>
      <c r="AG11" s="180"/>
      <c r="AH11" s="180"/>
      <c r="AI11" s="180"/>
      <c r="AJ11" s="180"/>
      <c r="AK11" s="180"/>
      <c r="AL11" s="180"/>
      <c r="AM11" s="180"/>
      <c r="AN11" s="180"/>
      <c r="AO11" s="180"/>
      <c r="AP11" s="180"/>
      <c r="AQ11" s="180"/>
      <c r="AR11" s="180"/>
    </row>
    <row r="12" spans="1:44" ht="31.5">
      <c r="A12" s="124" t="s">
        <v>240</v>
      </c>
      <c r="B12" s="124" t="s">
        <v>68</v>
      </c>
      <c r="C12" s="47" t="s">
        <v>182</v>
      </c>
      <c r="E12" s="47" t="s">
        <v>241</v>
      </c>
      <c r="F12" s="47" t="s">
        <v>232</v>
      </c>
      <c r="G12" s="125">
        <v>1</v>
      </c>
      <c r="H12" s="47" t="s">
        <v>233</v>
      </c>
      <c r="I12" s="47" t="s">
        <v>234</v>
      </c>
      <c r="J12" s="124" t="s">
        <v>74</v>
      </c>
      <c r="K12" s="124" t="s">
        <v>75</v>
      </c>
      <c r="L12" s="124" t="s">
        <v>95</v>
      </c>
      <c r="M12" s="47" t="s">
        <v>242</v>
      </c>
      <c r="N12" s="124" t="s">
        <v>220</v>
      </c>
      <c r="O12" s="124" t="s">
        <v>221</v>
      </c>
      <c r="P12" s="124" t="s">
        <v>222</v>
      </c>
      <c r="R12" s="48" t="s">
        <v>82</v>
      </c>
      <c r="S12" s="126"/>
      <c r="T12" s="126"/>
      <c r="U12" s="128">
        <v>1</v>
      </c>
      <c r="V12" s="128"/>
      <c r="W12" s="128"/>
      <c r="X12" s="128"/>
      <c r="Y12" s="128"/>
      <c r="Z12" s="128"/>
      <c r="AA12" s="128"/>
      <c r="AB12" s="128"/>
      <c r="AC12" s="128"/>
      <c r="AD12" s="128"/>
      <c r="AE12" s="128"/>
      <c r="AF12" s="128"/>
      <c r="AG12" s="180"/>
      <c r="AH12" s="180"/>
      <c r="AI12" s="180"/>
      <c r="AJ12" s="180"/>
      <c r="AK12" s="180"/>
      <c r="AL12" s="180"/>
      <c r="AM12" s="180"/>
      <c r="AN12" s="180"/>
      <c r="AO12" s="180"/>
      <c r="AP12" s="180"/>
      <c r="AQ12" s="180"/>
      <c r="AR12" s="180"/>
    </row>
    <row r="13" spans="1:44" ht="31.5">
      <c r="A13" s="124" t="s">
        <v>243</v>
      </c>
      <c r="B13" s="124" t="s">
        <v>68</v>
      </c>
      <c r="C13" s="47" t="s">
        <v>182</v>
      </c>
      <c r="E13" s="47" t="s">
        <v>244</v>
      </c>
      <c r="F13" s="47" t="s">
        <v>245</v>
      </c>
      <c r="G13" s="125">
        <v>1</v>
      </c>
      <c r="H13" s="47" t="s">
        <v>233</v>
      </c>
      <c r="I13" s="47" t="s">
        <v>234</v>
      </c>
      <c r="J13" s="124" t="s">
        <v>74</v>
      </c>
      <c r="K13" s="124" t="s">
        <v>75</v>
      </c>
      <c r="L13" s="124" t="s">
        <v>95</v>
      </c>
      <c r="M13" s="47" t="s">
        <v>246</v>
      </c>
      <c r="N13" s="124" t="s">
        <v>220</v>
      </c>
      <c r="O13" s="124" t="s">
        <v>221</v>
      </c>
      <c r="P13" s="124" t="s">
        <v>222</v>
      </c>
      <c r="R13" s="48" t="s">
        <v>82</v>
      </c>
      <c r="S13" s="126"/>
      <c r="T13" s="126"/>
      <c r="U13" s="128">
        <v>1</v>
      </c>
      <c r="V13" s="128">
        <v>1</v>
      </c>
      <c r="W13" s="128">
        <v>1</v>
      </c>
      <c r="X13" s="128">
        <v>1</v>
      </c>
      <c r="Y13" s="128">
        <v>1</v>
      </c>
      <c r="Z13" s="128">
        <v>1</v>
      </c>
      <c r="AA13" s="128">
        <v>1</v>
      </c>
      <c r="AB13" s="128">
        <v>1</v>
      </c>
      <c r="AC13" s="128">
        <v>1</v>
      </c>
      <c r="AD13" s="128">
        <v>1</v>
      </c>
      <c r="AE13" s="128">
        <v>1</v>
      </c>
      <c r="AF13" s="128">
        <v>1</v>
      </c>
      <c r="AG13" s="180"/>
      <c r="AH13" s="180"/>
      <c r="AI13" s="180"/>
      <c r="AJ13" s="180"/>
      <c r="AK13" s="180"/>
      <c r="AL13" s="180"/>
      <c r="AM13" s="180"/>
      <c r="AN13" s="180"/>
      <c r="AO13" s="180"/>
      <c r="AP13" s="180"/>
      <c r="AQ13" s="180"/>
      <c r="AR13" s="180"/>
    </row>
    <row r="14" spans="1:44" ht="31.5">
      <c r="A14" s="124" t="s">
        <v>247</v>
      </c>
      <c r="B14" s="124" t="s">
        <v>68</v>
      </c>
      <c r="C14" s="47" t="s">
        <v>224</v>
      </c>
      <c r="E14" s="47" t="s">
        <v>248</v>
      </c>
      <c r="F14" s="47" t="s">
        <v>249</v>
      </c>
      <c r="G14" s="125">
        <v>2</v>
      </c>
      <c r="H14" s="47" t="s">
        <v>250</v>
      </c>
      <c r="I14" s="47" t="s">
        <v>251</v>
      </c>
      <c r="J14" s="124" t="s">
        <v>74</v>
      </c>
      <c r="K14" s="124" t="s">
        <v>75</v>
      </c>
      <c r="L14" s="124" t="s">
        <v>95</v>
      </c>
      <c r="M14" s="47" t="s">
        <v>252</v>
      </c>
      <c r="N14" s="124" t="s">
        <v>220</v>
      </c>
      <c r="O14" s="124" t="s">
        <v>221</v>
      </c>
      <c r="P14" s="124" t="s">
        <v>222</v>
      </c>
      <c r="R14" s="48" t="s">
        <v>82</v>
      </c>
      <c r="S14" s="126"/>
      <c r="T14" s="126"/>
      <c r="U14" s="128">
        <v>1</v>
      </c>
      <c r="V14" s="128">
        <v>1</v>
      </c>
      <c r="W14" s="128">
        <v>1</v>
      </c>
      <c r="X14" s="128">
        <v>1</v>
      </c>
      <c r="Y14" s="128">
        <v>1</v>
      </c>
      <c r="Z14" s="128">
        <v>1</v>
      </c>
      <c r="AA14" s="128">
        <v>1</v>
      </c>
      <c r="AB14" s="128">
        <v>1</v>
      </c>
      <c r="AC14" s="128">
        <v>1</v>
      </c>
      <c r="AD14" s="128">
        <v>1</v>
      </c>
      <c r="AE14" s="128">
        <v>1</v>
      </c>
      <c r="AF14" s="128">
        <v>1</v>
      </c>
      <c r="AG14" s="180"/>
      <c r="AH14" s="180"/>
      <c r="AI14" s="180"/>
      <c r="AJ14" s="180"/>
      <c r="AK14" s="180"/>
      <c r="AL14" s="180"/>
      <c r="AM14" s="180"/>
      <c r="AN14" s="180"/>
      <c r="AO14" s="180"/>
      <c r="AP14" s="180"/>
      <c r="AQ14" s="180"/>
      <c r="AR14" s="180"/>
    </row>
    <row r="15" spans="1:44">
      <c r="A15" s="124" t="s">
        <v>253</v>
      </c>
      <c r="B15" s="124" t="s">
        <v>68</v>
      </c>
      <c r="C15" s="47" t="s">
        <v>254</v>
      </c>
      <c r="E15" s="47" t="s">
        <v>255</v>
      </c>
      <c r="F15" s="47" t="s">
        <v>256</v>
      </c>
      <c r="G15" s="125">
        <v>3</v>
      </c>
      <c r="H15" s="47" t="s">
        <v>217</v>
      </c>
      <c r="I15" s="47" t="s">
        <v>257</v>
      </c>
      <c r="J15" s="124" t="s">
        <v>74</v>
      </c>
      <c r="K15" s="124" t="s">
        <v>75</v>
      </c>
      <c r="L15" s="124" t="s">
        <v>76</v>
      </c>
      <c r="M15" s="47" t="s">
        <v>258</v>
      </c>
      <c r="N15" s="124" t="s">
        <v>220</v>
      </c>
      <c r="O15" s="124" t="s">
        <v>221</v>
      </c>
      <c r="P15" s="124" t="s">
        <v>222</v>
      </c>
      <c r="R15" s="48" t="s">
        <v>82</v>
      </c>
      <c r="S15" s="126"/>
      <c r="T15" s="126"/>
      <c r="U15" s="128">
        <v>5000000</v>
      </c>
      <c r="V15" s="128">
        <v>5000000</v>
      </c>
      <c r="W15" s="128">
        <v>5000000</v>
      </c>
      <c r="X15" s="128">
        <v>5000000</v>
      </c>
      <c r="Y15" s="128">
        <v>5000000</v>
      </c>
      <c r="Z15" s="128">
        <v>5000000</v>
      </c>
      <c r="AA15" s="128">
        <v>5000000</v>
      </c>
      <c r="AB15" s="128">
        <v>5000000</v>
      </c>
      <c r="AC15" s="128">
        <v>5000000</v>
      </c>
      <c r="AD15" s="128">
        <v>5000000</v>
      </c>
      <c r="AE15" s="128">
        <v>5000000</v>
      </c>
      <c r="AF15" s="128">
        <v>5000000</v>
      </c>
      <c r="AG15" s="239"/>
      <c r="AH15" s="239"/>
      <c r="AI15" s="240"/>
      <c r="AJ15" s="241"/>
      <c r="AK15" s="239"/>
      <c r="AL15" s="239"/>
      <c r="AM15" s="239"/>
      <c r="AN15" s="239"/>
      <c r="AO15" s="239"/>
      <c r="AP15" s="239"/>
      <c r="AQ15" s="239"/>
      <c r="AR15" s="239"/>
    </row>
    <row r="16" spans="1:44" ht="25.5" customHeight="1">
      <c r="A16" s="124" t="s">
        <v>259</v>
      </c>
      <c r="B16" s="124" t="s">
        <v>68</v>
      </c>
      <c r="C16" s="47" t="s">
        <v>182</v>
      </c>
      <c r="E16" s="47" t="s">
        <v>260</v>
      </c>
      <c r="F16" s="47" t="s">
        <v>261</v>
      </c>
      <c r="G16" s="125">
        <v>2</v>
      </c>
      <c r="H16" s="47" t="s">
        <v>217</v>
      </c>
      <c r="I16" s="47" t="s">
        <v>234</v>
      </c>
      <c r="J16" s="124" t="s">
        <v>74</v>
      </c>
      <c r="K16" s="124" t="s">
        <v>75</v>
      </c>
      <c r="L16" s="124" t="s">
        <v>95</v>
      </c>
      <c r="M16" s="47" t="s">
        <v>262</v>
      </c>
      <c r="N16" s="124" t="s">
        <v>220</v>
      </c>
      <c r="O16" s="124" t="s">
        <v>221</v>
      </c>
      <c r="P16" s="124" t="s">
        <v>222</v>
      </c>
      <c r="R16" s="48" t="s">
        <v>82</v>
      </c>
      <c r="S16" s="126"/>
      <c r="T16" s="126"/>
      <c r="U16" s="128">
        <v>1</v>
      </c>
      <c r="V16" s="128">
        <v>1</v>
      </c>
      <c r="W16" s="128">
        <v>1</v>
      </c>
      <c r="X16" s="128">
        <v>1</v>
      </c>
      <c r="Y16" s="128">
        <v>1</v>
      </c>
      <c r="Z16" s="128">
        <v>1</v>
      </c>
      <c r="AA16" s="128">
        <v>1</v>
      </c>
      <c r="AB16" s="128">
        <v>1</v>
      </c>
      <c r="AC16" s="128">
        <v>1</v>
      </c>
      <c r="AD16" s="128">
        <v>1</v>
      </c>
      <c r="AE16" s="128">
        <v>1</v>
      </c>
      <c r="AF16" s="128">
        <v>1</v>
      </c>
      <c r="AG16" s="180"/>
      <c r="AH16" s="180"/>
      <c r="AI16" s="180"/>
      <c r="AJ16" s="180"/>
      <c r="AK16" s="180"/>
      <c r="AL16" s="180"/>
      <c r="AM16" s="180"/>
      <c r="AN16" s="180"/>
      <c r="AO16" s="180"/>
      <c r="AP16" s="180"/>
      <c r="AQ16" s="180"/>
      <c r="AR16" s="180"/>
    </row>
    <row r="17" spans="1:44" ht="31.5">
      <c r="A17" s="124" t="s">
        <v>263</v>
      </c>
      <c r="B17" s="124" t="s">
        <v>68</v>
      </c>
      <c r="C17" s="47" t="s">
        <v>254</v>
      </c>
      <c r="E17" s="47" t="s">
        <v>264</v>
      </c>
      <c r="F17" s="47" t="s">
        <v>265</v>
      </c>
      <c r="G17" s="125">
        <v>1</v>
      </c>
      <c r="H17" s="47" t="s">
        <v>217</v>
      </c>
      <c r="I17" s="47" t="s">
        <v>234</v>
      </c>
      <c r="J17" s="124" t="s">
        <v>74</v>
      </c>
      <c r="K17" s="124" t="s">
        <v>75</v>
      </c>
      <c r="L17" s="124" t="s">
        <v>95</v>
      </c>
      <c r="M17" s="47" t="s">
        <v>266</v>
      </c>
      <c r="N17" s="124" t="s">
        <v>220</v>
      </c>
      <c r="O17" s="124" t="s">
        <v>221</v>
      </c>
      <c r="P17" s="124" t="s">
        <v>222</v>
      </c>
      <c r="R17" s="48" t="s">
        <v>82</v>
      </c>
      <c r="S17" s="126"/>
      <c r="T17" s="126"/>
      <c r="U17" s="128">
        <v>2</v>
      </c>
      <c r="V17" s="128">
        <v>2</v>
      </c>
      <c r="W17" s="128">
        <v>2</v>
      </c>
      <c r="X17" s="128">
        <v>2</v>
      </c>
      <c r="Y17" s="128">
        <v>2</v>
      </c>
      <c r="Z17" s="128">
        <v>2</v>
      </c>
      <c r="AA17" s="128">
        <v>2</v>
      </c>
      <c r="AB17" s="128">
        <v>2</v>
      </c>
      <c r="AC17" s="128">
        <v>2</v>
      </c>
      <c r="AD17" s="128">
        <v>2</v>
      </c>
      <c r="AE17" s="128">
        <v>2</v>
      </c>
      <c r="AF17" s="128">
        <v>2</v>
      </c>
      <c r="AG17" s="203"/>
      <c r="AH17" s="199"/>
      <c r="AI17" s="199"/>
      <c r="AJ17" s="199"/>
      <c r="AK17" s="199"/>
      <c r="AL17" s="199"/>
      <c r="AM17" s="180"/>
      <c r="AN17" s="180"/>
      <c r="AO17" s="180"/>
      <c r="AP17" s="180"/>
      <c r="AQ17" s="180"/>
      <c r="AR17" s="180"/>
    </row>
    <row r="18" spans="1:44" ht="31.5">
      <c r="A18" s="124" t="s">
        <v>267</v>
      </c>
      <c r="B18" s="124" t="s">
        <v>68</v>
      </c>
      <c r="C18" s="47" t="s">
        <v>254</v>
      </c>
      <c r="E18" s="47" t="s">
        <v>268</v>
      </c>
      <c r="F18" s="47" t="s">
        <v>269</v>
      </c>
      <c r="G18" s="125">
        <v>3</v>
      </c>
      <c r="H18" s="47" t="s">
        <v>217</v>
      </c>
      <c r="I18" s="47" t="s">
        <v>270</v>
      </c>
      <c r="J18" s="124" t="s">
        <v>74</v>
      </c>
      <c r="K18" s="124" t="s">
        <v>75</v>
      </c>
      <c r="L18" s="124" t="s">
        <v>76</v>
      </c>
      <c r="M18" s="47" t="s">
        <v>271</v>
      </c>
      <c r="N18" s="124" t="s">
        <v>272</v>
      </c>
      <c r="O18" s="124" t="s">
        <v>273</v>
      </c>
      <c r="P18" s="124" t="s">
        <v>274</v>
      </c>
      <c r="Q18" s="47" t="s">
        <v>275</v>
      </c>
      <c r="R18" s="48" t="s">
        <v>82</v>
      </c>
      <c r="S18" s="126"/>
      <c r="T18" s="126"/>
      <c r="U18" s="128">
        <v>1</v>
      </c>
      <c r="V18" s="128"/>
      <c r="W18" s="128"/>
      <c r="X18" s="128"/>
      <c r="Y18" s="128"/>
      <c r="Z18" s="128"/>
      <c r="AA18" s="128"/>
      <c r="AB18" s="128"/>
      <c r="AC18" s="128"/>
      <c r="AD18" s="128"/>
      <c r="AE18" s="128"/>
      <c r="AF18" s="128"/>
      <c r="AG18" s="178"/>
      <c r="AH18" s="199"/>
      <c r="AI18" s="199"/>
      <c r="AJ18" s="199"/>
      <c r="AK18" s="199"/>
      <c r="AL18" s="199"/>
      <c r="AM18" s="180"/>
      <c r="AN18" s="180"/>
      <c r="AO18" s="180"/>
      <c r="AP18" s="180"/>
      <c r="AQ18" s="180"/>
      <c r="AR18" s="180"/>
    </row>
    <row r="19" spans="1:44" ht="31.5">
      <c r="A19" s="124" t="s">
        <v>276</v>
      </c>
      <c r="B19" s="124" t="s">
        <v>68</v>
      </c>
      <c r="C19" s="47" t="s">
        <v>182</v>
      </c>
      <c r="E19" s="47" t="s">
        <v>277</v>
      </c>
      <c r="F19" s="47" t="s">
        <v>278</v>
      </c>
      <c r="G19" s="125">
        <v>2</v>
      </c>
      <c r="H19" s="47" t="s">
        <v>217</v>
      </c>
      <c r="I19" s="47" t="s">
        <v>279</v>
      </c>
      <c r="J19" s="124" t="s">
        <v>94</v>
      </c>
      <c r="K19" s="124" t="s">
        <v>75</v>
      </c>
      <c r="L19" s="124" t="s">
        <v>95</v>
      </c>
      <c r="M19" s="47" t="s">
        <v>280</v>
      </c>
      <c r="N19" s="124" t="s">
        <v>272</v>
      </c>
      <c r="O19" s="124" t="s">
        <v>273</v>
      </c>
      <c r="P19" s="124" t="s">
        <v>281</v>
      </c>
      <c r="Q19" s="47" t="s">
        <v>282</v>
      </c>
      <c r="R19" s="48" t="s">
        <v>82</v>
      </c>
      <c r="S19" s="126"/>
      <c r="T19" s="126"/>
      <c r="U19" s="127">
        <v>1</v>
      </c>
      <c r="V19" s="127">
        <v>1</v>
      </c>
      <c r="W19" s="127">
        <v>1</v>
      </c>
      <c r="X19" s="127">
        <v>1</v>
      </c>
      <c r="Y19" s="127">
        <v>1</v>
      </c>
      <c r="Z19" s="127">
        <v>1</v>
      </c>
      <c r="AA19" s="127">
        <v>1</v>
      </c>
      <c r="AB19" s="127">
        <v>1</v>
      </c>
      <c r="AC19" s="127">
        <v>1</v>
      </c>
      <c r="AD19" s="127">
        <v>1</v>
      </c>
      <c r="AE19" s="127">
        <v>1</v>
      </c>
      <c r="AF19" s="127">
        <v>1</v>
      </c>
      <c r="AG19" s="203"/>
      <c r="AH19" s="199"/>
      <c r="AI19" s="199"/>
      <c r="AJ19" s="199"/>
      <c r="AK19" s="199"/>
      <c r="AL19" s="199"/>
      <c r="AM19" s="180"/>
      <c r="AN19" s="180"/>
      <c r="AO19" s="180"/>
      <c r="AP19" s="180"/>
      <c r="AQ19" s="180"/>
      <c r="AR19" s="180"/>
    </row>
    <row r="20" spans="1:44" ht="31.5">
      <c r="A20" s="124" t="s">
        <v>283</v>
      </c>
      <c r="B20" s="124" t="s">
        <v>68</v>
      </c>
      <c r="C20" s="47" t="s">
        <v>254</v>
      </c>
      <c r="E20" s="47" t="s">
        <v>284</v>
      </c>
      <c r="F20" s="47" t="s">
        <v>285</v>
      </c>
      <c r="G20" s="125">
        <v>1</v>
      </c>
      <c r="H20" s="47" t="s">
        <v>217</v>
      </c>
      <c r="I20" s="47" t="s">
        <v>286</v>
      </c>
      <c r="J20" s="124" t="s">
        <v>94</v>
      </c>
      <c r="K20" s="124" t="s">
        <v>75</v>
      </c>
      <c r="L20" s="124" t="s">
        <v>95</v>
      </c>
      <c r="M20" s="47" t="s">
        <v>287</v>
      </c>
      <c r="N20" s="124" t="s">
        <v>272</v>
      </c>
      <c r="O20" s="124" t="s">
        <v>273</v>
      </c>
      <c r="P20" s="124" t="s">
        <v>288</v>
      </c>
      <c r="R20" s="48" t="s">
        <v>82</v>
      </c>
      <c r="S20" s="126"/>
      <c r="T20" s="126"/>
      <c r="U20" s="127">
        <v>1</v>
      </c>
      <c r="V20" s="127">
        <v>1</v>
      </c>
      <c r="W20" s="127">
        <v>1</v>
      </c>
      <c r="X20" s="127">
        <v>1</v>
      </c>
      <c r="Y20" s="127">
        <v>1</v>
      </c>
      <c r="Z20" s="127">
        <v>1</v>
      </c>
      <c r="AA20" s="127">
        <v>1</v>
      </c>
      <c r="AB20" s="127">
        <v>1</v>
      </c>
      <c r="AC20" s="127">
        <v>1</v>
      </c>
      <c r="AD20" s="127">
        <v>1</v>
      </c>
      <c r="AE20" s="127">
        <v>1</v>
      </c>
      <c r="AF20" s="127">
        <v>1</v>
      </c>
      <c r="AG20" s="178"/>
      <c r="AH20" s="199"/>
      <c r="AI20" s="199"/>
      <c r="AJ20" s="199"/>
      <c r="AK20" s="199"/>
      <c r="AL20" s="199"/>
      <c r="AM20" s="180"/>
      <c r="AN20" s="180"/>
      <c r="AO20" s="180"/>
      <c r="AP20" s="180"/>
      <c r="AQ20" s="180"/>
      <c r="AR20" s="180"/>
    </row>
    <row r="21" spans="1:44">
      <c r="A21" s="124" t="s">
        <v>289</v>
      </c>
      <c r="B21" s="124" t="s">
        <v>68</v>
      </c>
      <c r="C21" s="47" t="s">
        <v>254</v>
      </c>
      <c r="E21" s="47" t="s">
        <v>290</v>
      </c>
      <c r="F21" s="47" t="s">
        <v>291</v>
      </c>
      <c r="G21" s="125">
        <v>2</v>
      </c>
      <c r="H21" s="47" t="s">
        <v>217</v>
      </c>
      <c r="I21" s="47" t="s">
        <v>292</v>
      </c>
      <c r="J21" s="124" t="s">
        <v>94</v>
      </c>
      <c r="K21" s="124" t="s">
        <v>75</v>
      </c>
      <c r="L21" s="124" t="s">
        <v>95</v>
      </c>
      <c r="M21" s="47" t="s">
        <v>293</v>
      </c>
      <c r="N21" s="124" t="s">
        <v>272</v>
      </c>
      <c r="O21" s="124" t="s">
        <v>273</v>
      </c>
      <c r="P21" s="124" t="s">
        <v>288</v>
      </c>
      <c r="Q21" s="124" t="s">
        <v>275</v>
      </c>
      <c r="R21" s="48" t="s">
        <v>82</v>
      </c>
      <c r="S21" s="126"/>
      <c r="T21" s="126"/>
      <c r="U21" s="127">
        <v>0.9</v>
      </c>
      <c r="V21" s="127">
        <v>0.9</v>
      </c>
      <c r="W21" s="127">
        <v>0.9</v>
      </c>
      <c r="X21" s="127">
        <v>0.9</v>
      </c>
      <c r="Y21" s="127">
        <v>0.9</v>
      </c>
      <c r="Z21" s="127">
        <v>0.9</v>
      </c>
      <c r="AA21" s="127">
        <v>0.9</v>
      </c>
      <c r="AB21" s="127">
        <v>0.9</v>
      </c>
      <c r="AC21" s="127">
        <v>0.9</v>
      </c>
      <c r="AD21" s="127">
        <v>0.9</v>
      </c>
      <c r="AE21" s="127">
        <v>0.9</v>
      </c>
      <c r="AF21" s="127">
        <v>0.9</v>
      </c>
      <c r="AG21" s="180"/>
      <c r="AH21" s="180"/>
      <c r="AI21" s="180"/>
      <c r="AJ21" s="180"/>
      <c r="AK21" s="180"/>
      <c r="AL21" s="180"/>
      <c r="AM21" s="180"/>
      <c r="AN21" s="180"/>
      <c r="AO21" s="180"/>
      <c r="AP21" s="180"/>
      <c r="AQ21" s="180"/>
      <c r="AR21" s="180"/>
    </row>
    <row r="22" spans="1:44" ht="31.5">
      <c r="A22" s="124" t="s">
        <v>294</v>
      </c>
      <c r="B22" s="124" t="s">
        <v>68</v>
      </c>
      <c r="C22" s="47" t="s">
        <v>254</v>
      </c>
      <c r="E22" s="47" t="s">
        <v>295</v>
      </c>
      <c r="F22" s="47" t="s">
        <v>296</v>
      </c>
      <c r="G22" s="125">
        <v>2</v>
      </c>
      <c r="H22" s="47" t="s">
        <v>217</v>
      </c>
      <c r="I22" s="47" t="s">
        <v>297</v>
      </c>
      <c r="J22" s="124" t="s">
        <v>94</v>
      </c>
      <c r="K22" s="124" t="s">
        <v>75</v>
      </c>
      <c r="L22" s="124" t="s">
        <v>95</v>
      </c>
      <c r="M22" s="47" t="s">
        <v>298</v>
      </c>
      <c r="N22" s="124" t="s">
        <v>272</v>
      </c>
      <c r="O22" s="124" t="s">
        <v>273</v>
      </c>
      <c r="P22" s="124" t="s">
        <v>281</v>
      </c>
      <c r="R22" s="48" t="s">
        <v>82</v>
      </c>
      <c r="S22" s="126"/>
      <c r="T22" s="126"/>
      <c r="U22" s="127">
        <v>1</v>
      </c>
      <c r="V22" s="127">
        <v>1</v>
      </c>
      <c r="W22" s="127">
        <v>1</v>
      </c>
      <c r="X22" s="127">
        <v>1</v>
      </c>
      <c r="Y22" s="127">
        <v>1</v>
      </c>
      <c r="Z22" s="127">
        <v>1</v>
      </c>
      <c r="AA22" s="127">
        <v>1</v>
      </c>
      <c r="AB22" s="127">
        <v>1</v>
      </c>
      <c r="AC22" s="127">
        <v>1</v>
      </c>
      <c r="AD22" s="127">
        <v>1</v>
      </c>
      <c r="AE22" s="127">
        <v>1</v>
      </c>
      <c r="AF22" s="127">
        <v>1</v>
      </c>
      <c r="AG22" s="180"/>
      <c r="AH22" s="180"/>
      <c r="AI22" s="180"/>
      <c r="AJ22" s="180"/>
      <c r="AK22" s="180"/>
      <c r="AL22" s="180"/>
      <c r="AM22" s="180"/>
      <c r="AN22" s="180"/>
      <c r="AO22" s="180"/>
      <c r="AP22" s="180"/>
      <c r="AQ22" s="180"/>
      <c r="AR22" s="180"/>
    </row>
    <row r="23" spans="1:44">
      <c r="A23" s="124" t="s">
        <v>299</v>
      </c>
      <c r="B23" s="124" t="s">
        <v>68</v>
      </c>
      <c r="C23" s="47" t="s">
        <v>254</v>
      </c>
      <c r="E23" s="47" t="s">
        <v>300</v>
      </c>
      <c r="F23" s="47" t="s">
        <v>301</v>
      </c>
      <c r="G23" s="125">
        <v>2</v>
      </c>
      <c r="H23" s="47" t="s">
        <v>302</v>
      </c>
      <c r="I23" s="47" t="s">
        <v>303</v>
      </c>
      <c r="J23" s="124" t="s">
        <v>74</v>
      </c>
      <c r="K23" s="124" t="s">
        <v>75</v>
      </c>
      <c r="L23" s="124" t="s">
        <v>76</v>
      </c>
      <c r="M23" s="47" t="s">
        <v>304</v>
      </c>
      <c r="N23" s="124" t="s">
        <v>272</v>
      </c>
      <c r="O23" s="124" t="s">
        <v>273</v>
      </c>
      <c r="P23" s="124" t="s">
        <v>305</v>
      </c>
      <c r="R23" s="48" t="s">
        <v>82</v>
      </c>
      <c r="S23" s="126"/>
      <c r="T23" s="126"/>
      <c r="U23" s="128"/>
      <c r="V23" s="128">
        <v>1</v>
      </c>
      <c r="W23" s="128">
        <v>4</v>
      </c>
      <c r="X23" s="128">
        <v>6</v>
      </c>
      <c r="Y23" s="128">
        <v>1</v>
      </c>
      <c r="Z23" s="128">
        <v>1</v>
      </c>
      <c r="AA23" s="128">
        <v>3</v>
      </c>
      <c r="AB23" s="128"/>
      <c r="AC23" s="128"/>
      <c r="AD23" s="128">
        <v>1</v>
      </c>
      <c r="AE23" s="128"/>
      <c r="AF23" s="128"/>
      <c r="AG23" s="180"/>
      <c r="AH23" s="180"/>
      <c r="AI23" s="180"/>
      <c r="AJ23" s="180"/>
      <c r="AK23" s="180"/>
      <c r="AL23" s="180"/>
      <c r="AM23" s="180"/>
      <c r="AN23" s="180"/>
      <c r="AO23" s="180"/>
      <c r="AP23" s="180"/>
      <c r="AQ23" s="180"/>
      <c r="AR23" s="180"/>
    </row>
    <row r="24" spans="1:44" ht="31.5">
      <c r="A24" s="124" t="s">
        <v>306</v>
      </c>
      <c r="B24" s="124" t="s">
        <v>68</v>
      </c>
      <c r="C24" s="47" t="s">
        <v>254</v>
      </c>
      <c r="E24" s="47" t="s">
        <v>307</v>
      </c>
      <c r="F24" s="47" t="s">
        <v>301</v>
      </c>
      <c r="G24" s="125">
        <v>2</v>
      </c>
      <c r="H24" s="47" t="s">
        <v>302</v>
      </c>
      <c r="I24" s="47" t="s">
        <v>308</v>
      </c>
      <c r="J24" s="124" t="s">
        <v>74</v>
      </c>
      <c r="K24" s="124" t="s">
        <v>75</v>
      </c>
      <c r="L24" s="124" t="s">
        <v>76</v>
      </c>
      <c r="M24" s="47" t="s">
        <v>309</v>
      </c>
      <c r="N24" s="124" t="s">
        <v>272</v>
      </c>
      <c r="O24" s="124" t="s">
        <v>273</v>
      </c>
      <c r="P24" s="124" t="s">
        <v>305</v>
      </c>
      <c r="Q24" s="124" t="s">
        <v>310</v>
      </c>
      <c r="R24" s="48" t="s">
        <v>82</v>
      </c>
      <c r="S24" s="126"/>
      <c r="T24" s="126"/>
      <c r="U24" s="128"/>
      <c r="V24" s="128">
        <v>6</v>
      </c>
      <c r="W24" s="128">
        <v>2</v>
      </c>
      <c r="X24" s="128">
        <v>8</v>
      </c>
      <c r="Y24" s="128">
        <v>6</v>
      </c>
      <c r="Z24" s="128">
        <v>2</v>
      </c>
      <c r="AA24" s="128">
        <v>2</v>
      </c>
      <c r="AB24" s="128"/>
      <c r="AC24" s="128"/>
      <c r="AD24" s="128">
        <v>4</v>
      </c>
      <c r="AE24" s="128">
        <v>1</v>
      </c>
      <c r="AF24" s="128"/>
      <c r="AG24" s="180"/>
      <c r="AH24" s="180"/>
      <c r="AI24" s="180"/>
      <c r="AJ24" s="180"/>
      <c r="AK24" s="180"/>
      <c r="AL24" s="180"/>
      <c r="AM24" s="180"/>
      <c r="AN24" s="180"/>
      <c r="AO24" s="180"/>
      <c r="AP24" s="180"/>
      <c r="AQ24" s="180"/>
      <c r="AR24" s="180"/>
    </row>
    <row r="25" spans="1:44" ht="31.5">
      <c r="A25" s="124" t="s">
        <v>311</v>
      </c>
      <c r="B25" s="124" t="s">
        <v>68</v>
      </c>
      <c r="C25" s="47" t="s">
        <v>254</v>
      </c>
      <c r="E25" s="47" t="s">
        <v>312</v>
      </c>
      <c r="F25" s="47" t="s">
        <v>301</v>
      </c>
      <c r="G25" s="125">
        <v>3</v>
      </c>
      <c r="H25" s="47" t="s">
        <v>302</v>
      </c>
      <c r="I25" s="47" t="s">
        <v>313</v>
      </c>
      <c r="J25" s="124" t="s">
        <v>74</v>
      </c>
      <c r="K25" s="124" t="s">
        <v>75</v>
      </c>
      <c r="L25" s="124" t="s">
        <v>76</v>
      </c>
      <c r="M25" s="47" t="s">
        <v>314</v>
      </c>
      <c r="N25" s="124" t="s">
        <v>272</v>
      </c>
      <c r="O25" s="124" t="s">
        <v>273</v>
      </c>
      <c r="P25" s="124" t="s">
        <v>305</v>
      </c>
      <c r="R25" s="48" t="s">
        <v>82</v>
      </c>
      <c r="S25" s="126"/>
      <c r="T25" s="126"/>
      <c r="U25" s="128"/>
      <c r="V25" s="128"/>
      <c r="W25" s="128"/>
      <c r="X25" s="128">
        <v>6</v>
      </c>
      <c r="Y25" s="128">
        <v>2</v>
      </c>
      <c r="Z25" s="128">
        <v>8</v>
      </c>
      <c r="AA25" s="128">
        <v>6</v>
      </c>
      <c r="AB25" s="128">
        <v>2</v>
      </c>
      <c r="AC25" s="128">
        <v>2</v>
      </c>
      <c r="AD25" s="128"/>
      <c r="AE25" s="128"/>
      <c r="AF25" s="242">
        <v>4</v>
      </c>
      <c r="AG25" s="180"/>
      <c r="AH25" s="180"/>
      <c r="AI25" s="180"/>
      <c r="AJ25" s="180"/>
      <c r="AK25" s="180"/>
      <c r="AL25" s="180"/>
      <c r="AM25" s="180"/>
      <c r="AN25" s="180"/>
      <c r="AO25" s="180"/>
      <c r="AP25" s="180"/>
      <c r="AQ25" s="180"/>
      <c r="AR25" s="180"/>
    </row>
    <row r="26" spans="1:44" ht="31.5">
      <c r="A26" s="124" t="s">
        <v>315</v>
      </c>
      <c r="B26" s="124" t="s">
        <v>68</v>
      </c>
      <c r="C26" s="47" t="s">
        <v>254</v>
      </c>
      <c r="E26" s="47" t="s">
        <v>316</v>
      </c>
      <c r="F26" s="47" t="s">
        <v>301</v>
      </c>
      <c r="G26" s="125">
        <v>2</v>
      </c>
      <c r="H26" s="47" t="s">
        <v>302</v>
      </c>
      <c r="I26" s="47" t="s">
        <v>308</v>
      </c>
      <c r="J26" s="124" t="s">
        <v>74</v>
      </c>
      <c r="K26" s="124" t="s">
        <v>75</v>
      </c>
      <c r="L26" s="124" t="s">
        <v>76</v>
      </c>
      <c r="M26" s="47" t="s">
        <v>309</v>
      </c>
      <c r="N26" s="124" t="s">
        <v>272</v>
      </c>
      <c r="O26" s="124" t="s">
        <v>273</v>
      </c>
      <c r="P26" s="124" t="s">
        <v>305</v>
      </c>
      <c r="Q26" s="124" t="s">
        <v>310</v>
      </c>
      <c r="R26" s="48" t="s">
        <v>82</v>
      </c>
      <c r="S26" s="126"/>
      <c r="T26" s="126"/>
      <c r="U26" s="243"/>
      <c r="V26" s="243">
        <v>3</v>
      </c>
      <c r="W26" s="243">
        <v>2</v>
      </c>
      <c r="X26" s="243">
        <v>2</v>
      </c>
      <c r="Y26" s="243">
        <v>13</v>
      </c>
      <c r="Z26" s="243">
        <v>3</v>
      </c>
      <c r="AA26" s="243">
        <v>2</v>
      </c>
      <c r="AB26" s="243">
        <v>6</v>
      </c>
      <c r="AC26" s="243">
        <v>4</v>
      </c>
      <c r="AD26" s="243"/>
      <c r="AE26" s="243"/>
      <c r="AF26" s="243">
        <v>1</v>
      </c>
      <c r="AG26" s="180"/>
      <c r="AH26" s="180"/>
      <c r="AI26" s="180"/>
      <c r="AJ26" s="180"/>
      <c r="AK26" s="180"/>
      <c r="AL26" s="180"/>
      <c r="AM26" s="180"/>
      <c r="AN26" s="180"/>
      <c r="AO26" s="180"/>
      <c r="AP26" s="180"/>
      <c r="AQ26" s="180"/>
      <c r="AR26" s="180"/>
    </row>
    <row r="27" spans="1:44" ht="31.5">
      <c r="A27" s="124" t="s">
        <v>317</v>
      </c>
      <c r="B27" s="124" t="s">
        <v>68</v>
      </c>
      <c r="C27" s="47" t="s">
        <v>254</v>
      </c>
      <c r="E27" s="47" t="s">
        <v>318</v>
      </c>
      <c r="F27" s="47" t="s">
        <v>301</v>
      </c>
      <c r="G27" s="125">
        <v>3</v>
      </c>
      <c r="H27" s="47" t="s">
        <v>302</v>
      </c>
      <c r="I27" s="47" t="s">
        <v>313</v>
      </c>
      <c r="J27" s="124" t="s">
        <v>74</v>
      </c>
      <c r="K27" s="124" t="s">
        <v>75</v>
      </c>
      <c r="L27" s="124" t="s">
        <v>76</v>
      </c>
      <c r="M27" s="47" t="s">
        <v>314</v>
      </c>
      <c r="N27" s="124" t="s">
        <v>272</v>
      </c>
      <c r="O27" s="124" t="s">
        <v>273</v>
      </c>
      <c r="P27" s="124" t="s">
        <v>305</v>
      </c>
      <c r="R27" s="48" t="s">
        <v>82</v>
      </c>
      <c r="S27" s="126"/>
      <c r="T27" s="126"/>
      <c r="U27" s="128"/>
      <c r="V27" s="128"/>
      <c r="W27" s="128"/>
      <c r="X27" s="128"/>
      <c r="Y27" s="128">
        <v>3</v>
      </c>
      <c r="Z27" s="128">
        <v>2</v>
      </c>
      <c r="AA27" s="128">
        <v>2</v>
      </c>
      <c r="AB27" s="128">
        <v>13</v>
      </c>
      <c r="AC27" s="128">
        <v>3</v>
      </c>
      <c r="AD27" s="128">
        <v>2</v>
      </c>
      <c r="AE27" s="128">
        <v>6</v>
      </c>
      <c r="AF27" s="128">
        <v>4</v>
      </c>
      <c r="AG27" s="180"/>
      <c r="AH27" s="180"/>
      <c r="AI27" s="180"/>
      <c r="AJ27" s="180"/>
      <c r="AK27" s="180"/>
      <c r="AL27" s="180"/>
      <c r="AM27" s="180"/>
      <c r="AN27" s="180"/>
      <c r="AO27" s="180"/>
      <c r="AP27" s="180"/>
      <c r="AQ27" s="180"/>
      <c r="AR27" s="180"/>
    </row>
    <row r="28" spans="1:44" ht="31.5">
      <c r="A28" s="124" t="s">
        <v>319</v>
      </c>
      <c r="B28" s="124" t="s">
        <v>68</v>
      </c>
      <c r="C28" s="47" t="s">
        <v>254</v>
      </c>
      <c r="E28" s="47" t="s">
        <v>320</v>
      </c>
      <c r="F28" s="47" t="s">
        <v>301</v>
      </c>
      <c r="G28" s="125">
        <v>1</v>
      </c>
      <c r="H28" s="47" t="s">
        <v>302</v>
      </c>
      <c r="I28" s="47" t="s">
        <v>313</v>
      </c>
      <c r="J28" s="124" t="s">
        <v>74</v>
      </c>
      <c r="K28" s="124" t="s">
        <v>75</v>
      </c>
      <c r="L28" s="124" t="s">
        <v>76</v>
      </c>
      <c r="M28" s="47" t="s">
        <v>321</v>
      </c>
      <c r="N28" s="124" t="s">
        <v>272</v>
      </c>
      <c r="O28" s="124" t="s">
        <v>273</v>
      </c>
      <c r="P28" s="124" t="s">
        <v>305</v>
      </c>
      <c r="R28" s="48" t="s">
        <v>82</v>
      </c>
      <c r="S28" s="126"/>
      <c r="T28" s="126"/>
      <c r="U28" s="128"/>
      <c r="V28" s="128">
        <v>13</v>
      </c>
      <c r="W28" s="128">
        <v>9</v>
      </c>
      <c r="X28" s="128">
        <v>9</v>
      </c>
      <c r="Y28" s="128">
        <v>7</v>
      </c>
      <c r="Z28" s="128">
        <v>5</v>
      </c>
      <c r="AA28" s="128">
        <v>2</v>
      </c>
      <c r="AB28" s="128">
        <v>2</v>
      </c>
      <c r="AC28" s="128">
        <v>1</v>
      </c>
      <c r="AD28" s="128">
        <v>3</v>
      </c>
      <c r="AE28" s="128">
        <v>7</v>
      </c>
      <c r="AF28" s="128">
        <v>1</v>
      </c>
      <c r="AG28" s="180"/>
      <c r="AH28" s="180"/>
      <c r="AI28" s="180"/>
      <c r="AJ28" s="180"/>
      <c r="AK28" s="180"/>
      <c r="AL28" s="180"/>
      <c r="AM28" s="180"/>
      <c r="AN28" s="180"/>
      <c r="AO28" s="180"/>
      <c r="AP28" s="180"/>
      <c r="AQ28" s="180"/>
      <c r="AR28" s="180"/>
    </row>
    <row r="29" spans="1:44" ht="31.5">
      <c r="A29" s="124" t="s">
        <v>322</v>
      </c>
      <c r="B29" s="124" t="s">
        <v>68</v>
      </c>
      <c r="C29" s="47" t="s">
        <v>254</v>
      </c>
      <c r="E29" s="47" t="s">
        <v>323</v>
      </c>
      <c r="F29" s="47" t="s">
        <v>301</v>
      </c>
      <c r="G29" s="125">
        <v>2</v>
      </c>
      <c r="H29" s="47" t="s">
        <v>302</v>
      </c>
      <c r="I29" s="47" t="s">
        <v>308</v>
      </c>
      <c r="J29" s="124" t="s">
        <v>74</v>
      </c>
      <c r="K29" s="124" t="s">
        <v>75</v>
      </c>
      <c r="L29" s="124" t="s">
        <v>76</v>
      </c>
      <c r="M29" s="47" t="s">
        <v>309</v>
      </c>
      <c r="N29" s="124" t="s">
        <v>272</v>
      </c>
      <c r="O29" s="124" t="s">
        <v>273</v>
      </c>
      <c r="P29" s="124" t="s">
        <v>305</v>
      </c>
      <c r="Q29" s="124" t="s">
        <v>310</v>
      </c>
      <c r="R29" s="48" t="s">
        <v>82</v>
      </c>
      <c r="S29" s="126"/>
      <c r="T29" s="126"/>
      <c r="U29" s="128"/>
      <c r="V29" s="128"/>
      <c r="W29" s="128">
        <v>6</v>
      </c>
      <c r="X29" s="128">
        <v>6</v>
      </c>
      <c r="Y29" s="128">
        <v>1</v>
      </c>
      <c r="Z29" s="128">
        <v>2</v>
      </c>
      <c r="AA29" s="128">
        <v>3</v>
      </c>
      <c r="AB29" s="128"/>
      <c r="AC29" s="128">
        <v>2</v>
      </c>
      <c r="AD29" s="128"/>
      <c r="AE29" s="128">
        <v>1</v>
      </c>
      <c r="AF29" s="128">
        <v>3</v>
      </c>
      <c r="AG29" s="180"/>
      <c r="AH29" s="180"/>
      <c r="AI29" s="180"/>
      <c r="AJ29" s="180"/>
      <c r="AK29" s="180"/>
      <c r="AL29" s="180"/>
      <c r="AM29" s="180"/>
      <c r="AN29" s="180"/>
      <c r="AO29" s="180"/>
      <c r="AP29" s="180"/>
      <c r="AQ29" s="180"/>
      <c r="AR29" s="180"/>
    </row>
    <row r="30" spans="1:44" ht="31.5">
      <c r="A30" s="124" t="s">
        <v>324</v>
      </c>
      <c r="B30" s="124" t="s">
        <v>68</v>
      </c>
      <c r="C30" s="47" t="s">
        <v>254</v>
      </c>
      <c r="E30" s="47" t="s">
        <v>325</v>
      </c>
      <c r="F30" s="47" t="s">
        <v>301</v>
      </c>
      <c r="G30" s="125">
        <v>3</v>
      </c>
      <c r="H30" s="47" t="s">
        <v>302</v>
      </c>
      <c r="I30" s="47" t="s">
        <v>313</v>
      </c>
      <c r="J30" s="124" t="s">
        <v>74</v>
      </c>
      <c r="K30" s="124" t="s">
        <v>75</v>
      </c>
      <c r="L30" s="124" t="s">
        <v>76</v>
      </c>
      <c r="M30" s="47" t="s">
        <v>314</v>
      </c>
      <c r="N30" s="124" t="s">
        <v>272</v>
      </c>
      <c r="O30" s="124" t="s">
        <v>273</v>
      </c>
      <c r="P30" s="124" t="s">
        <v>305</v>
      </c>
      <c r="R30" s="48" t="s">
        <v>82</v>
      </c>
      <c r="S30" s="126"/>
      <c r="T30" s="126"/>
      <c r="U30" s="128"/>
      <c r="V30" s="128">
        <v>1</v>
      </c>
      <c r="W30" s="128">
        <v>2</v>
      </c>
      <c r="X30" s="128">
        <v>2</v>
      </c>
      <c r="Y30" s="128">
        <v>1</v>
      </c>
      <c r="Z30" s="128"/>
      <c r="AA30" s="128"/>
      <c r="AB30" s="128"/>
      <c r="AC30" s="128">
        <v>6</v>
      </c>
      <c r="AD30" s="128">
        <v>6</v>
      </c>
      <c r="AE30" s="128">
        <v>1</v>
      </c>
      <c r="AF30" s="128">
        <v>5</v>
      </c>
      <c r="AG30" s="180"/>
      <c r="AH30" s="199"/>
      <c r="AI30" s="203"/>
      <c r="AJ30" s="199"/>
      <c r="AK30" s="199"/>
      <c r="AL30" s="199"/>
      <c r="AM30" s="180"/>
      <c r="AN30" s="180"/>
      <c r="AO30" s="180"/>
      <c r="AP30" s="180"/>
      <c r="AQ30" s="180"/>
      <c r="AR30" s="180"/>
    </row>
    <row r="31" spans="1:44" ht="63">
      <c r="A31" s="124" t="s">
        <v>326</v>
      </c>
      <c r="B31" s="124" t="s">
        <v>68</v>
      </c>
      <c r="C31" s="47" t="s">
        <v>254</v>
      </c>
      <c r="E31" s="47" t="s">
        <v>327</v>
      </c>
      <c r="F31" s="47" t="s">
        <v>328</v>
      </c>
      <c r="G31" s="125">
        <v>3</v>
      </c>
      <c r="H31" s="47" t="s">
        <v>302</v>
      </c>
      <c r="I31" s="47" t="s">
        <v>329</v>
      </c>
      <c r="J31" s="124" t="s">
        <v>74</v>
      </c>
      <c r="K31" s="124" t="s">
        <v>75</v>
      </c>
      <c r="L31" s="124" t="s">
        <v>76</v>
      </c>
      <c r="M31" s="47" t="s">
        <v>330</v>
      </c>
      <c r="N31" s="124" t="s">
        <v>272</v>
      </c>
      <c r="O31" s="124" t="s">
        <v>273</v>
      </c>
      <c r="P31" s="124" t="s">
        <v>305</v>
      </c>
      <c r="Q31" s="124" t="s">
        <v>310</v>
      </c>
      <c r="R31" s="48" t="s">
        <v>82</v>
      </c>
      <c r="S31" s="126"/>
      <c r="T31" s="126"/>
      <c r="U31" s="128"/>
      <c r="V31" s="128">
        <v>8</v>
      </c>
      <c r="W31" s="128">
        <v>11</v>
      </c>
      <c r="X31" s="128">
        <v>14</v>
      </c>
      <c r="Y31" s="128">
        <v>5</v>
      </c>
      <c r="Z31" s="128">
        <v>5</v>
      </c>
      <c r="AA31" s="128">
        <v>6</v>
      </c>
      <c r="AB31" s="128">
        <v>4</v>
      </c>
      <c r="AC31" s="128">
        <v>2</v>
      </c>
      <c r="AD31" s="128">
        <v>1</v>
      </c>
      <c r="AE31" s="128">
        <v>4</v>
      </c>
      <c r="AF31" s="128"/>
      <c r="AG31" s="180"/>
      <c r="AH31" s="180"/>
      <c r="AI31" s="180"/>
      <c r="AJ31" s="180"/>
      <c r="AK31" s="180"/>
      <c r="AL31" s="180"/>
      <c r="AM31" s="180"/>
      <c r="AN31" s="180"/>
      <c r="AO31" s="180"/>
      <c r="AP31" s="180"/>
      <c r="AQ31" s="180"/>
      <c r="AR31" s="180"/>
    </row>
    <row r="32" spans="1:44" ht="47.25">
      <c r="A32" s="124" t="s">
        <v>331</v>
      </c>
      <c r="B32" s="124" t="s">
        <v>68</v>
      </c>
      <c r="C32" s="47" t="s">
        <v>254</v>
      </c>
      <c r="E32" s="47" t="s">
        <v>332</v>
      </c>
      <c r="F32" s="47" t="s">
        <v>301</v>
      </c>
      <c r="G32" s="125">
        <v>1</v>
      </c>
      <c r="H32" s="47" t="s">
        <v>302</v>
      </c>
      <c r="I32" s="47" t="s">
        <v>333</v>
      </c>
      <c r="J32" s="124" t="s">
        <v>94</v>
      </c>
      <c r="K32" s="124" t="s">
        <v>75</v>
      </c>
      <c r="L32" s="124" t="s">
        <v>95</v>
      </c>
      <c r="M32" s="47" t="s">
        <v>334</v>
      </c>
      <c r="N32" s="124" t="s">
        <v>272</v>
      </c>
      <c r="O32" s="124" t="s">
        <v>273</v>
      </c>
      <c r="P32" s="124" t="s">
        <v>281</v>
      </c>
      <c r="R32" s="48" t="s">
        <v>82</v>
      </c>
      <c r="S32" s="126"/>
      <c r="T32" s="126"/>
      <c r="U32" s="127">
        <v>1</v>
      </c>
      <c r="V32" s="127">
        <v>1</v>
      </c>
      <c r="W32" s="127">
        <v>1</v>
      </c>
      <c r="X32" s="127">
        <v>1</v>
      </c>
      <c r="Y32" s="127">
        <v>1</v>
      </c>
      <c r="Z32" s="127">
        <v>1</v>
      </c>
      <c r="AA32" s="127">
        <v>1</v>
      </c>
      <c r="AB32" s="127">
        <v>1</v>
      </c>
      <c r="AC32" s="127">
        <v>1</v>
      </c>
      <c r="AD32" s="127">
        <v>1</v>
      </c>
      <c r="AE32" s="127">
        <v>1</v>
      </c>
      <c r="AF32" s="127">
        <v>1</v>
      </c>
      <c r="AG32" s="203"/>
      <c r="AH32" s="199"/>
      <c r="AI32" s="203"/>
      <c r="AJ32" s="199"/>
      <c r="AK32" s="199"/>
      <c r="AL32" s="199"/>
      <c r="AM32" s="180"/>
      <c r="AN32" s="180"/>
      <c r="AO32" s="180"/>
      <c r="AP32" s="180"/>
      <c r="AQ32" s="180"/>
      <c r="AR32" s="180"/>
    </row>
    <row r="33" spans="1:44" ht="31.5">
      <c r="A33" s="124" t="s">
        <v>335</v>
      </c>
      <c r="B33" s="124" t="s">
        <v>131</v>
      </c>
      <c r="C33" s="47" t="s">
        <v>336</v>
      </c>
      <c r="E33" s="47" t="s">
        <v>337</v>
      </c>
      <c r="F33" s="47" t="s">
        <v>338</v>
      </c>
      <c r="G33" s="125">
        <v>2</v>
      </c>
      <c r="H33" s="47" t="s">
        <v>302</v>
      </c>
      <c r="I33" s="47" t="s">
        <v>339</v>
      </c>
      <c r="J33" s="124" t="s">
        <v>74</v>
      </c>
      <c r="K33" s="124" t="s">
        <v>75</v>
      </c>
      <c r="L33" s="124" t="s">
        <v>95</v>
      </c>
      <c r="M33" s="47" t="s">
        <v>340</v>
      </c>
      <c r="N33" s="124" t="s">
        <v>272</v>
      </c>
      <c r="O33" s="124" t="s">
        <v>273</v>
      </c>
      <c r="P33" s="124" t="s">
        <v>341</v>
      </c>
      <c r="R33" s="48" t="s">
        <v>82</v>
      </c>
      <c r="S33" s="126"/>
      <c r="T33" s="126"/>
      <c r="U33" s="128">
        <v>1</v>
      </c>
      <c r="V33" s="128">
        <v>1</v>
      </c>
      <c r="W33" s="128">
        <v>1</v>
      </c>
      <c r="X33" s="128">
        <v>1</v>
      </c>
      <c r="Y33" s="128">
        <v>1</v>
      </c>
      <c r="Z33" s="128">
        <v>1</v>
      </c>
      <c r="AA33" s="128">
        <v>1</v>
      </c>
      <c r="AB33" s="128">
        <v>1</v>
      </c>
      <c r="AC33" s="128">
        <v>1</v>
      </c>
      <c r="AD33" s="128">
        <v>1</v>
      </c>
      <c r="AE33" s="128">
        <v>1</v>
      </c>
      <c r="AF33" s="128">
        <v>1</v>
      </c>
      <c r="AG33" s="178"/>
      <c r="AH33" s="199"/>
      <c r="AI33" s="203"/>
      <c r="AJ33" s="199"/>
      <c r="AK33" s="203"/>
      <c r="AL33" s="203"/>
      <c r="AM33" s="203"/>
      <c r="AN33" s="203"/>
      <c r="AO33" s="203"/>
      <c r="AP33" s="203"/>
      <c r="AQ33" s="203"/>
      <c r="AR33" s="203"/>
    </row>
    <row r="34" spans="1:44" ht="31.5">
      <c r="A34" s="124" t="s">
        <v>342</v>
      </c>
      <c r="B34" s="124" t="s">
        <v>131</v>
      </c>
      <c r="C34" s="47" t="s">
        <v>336</v>
      </c>
      <c r="E34" s="47" t="s">
        <v>343</v>
      </c>
      <c r="F34" s="47" t="s">
        <v>344</v>
      </c>
      <c r="G34" s="125">
        <v>2</v>
      </c>
      <c r="H34" s="47" t="s">
        <v>302</v>
      </c>
      <c r="I34" s="47" t="s">
        <v>345</v>
      </c>
      <c r="J34" s="124" t="s">
        <v>94</v>
      </c>
      <c r="K34" s="124" t="s">
        <v>75</v>
      </c>
      <c r="L34" s="124" t="s">
        <v>95</v>
      </c>
      <c r="M34" s="47" t="s">
        <v>128</v>
      </c>
      <c r="N34" s="124" t="s">
        <v>272</v>
      </c>
      <c r="O34" s="124" t="s">
        <v>273</v>
      </c>
      <c r="P34" s="124" t="s">
        <v>288</v>
      </c>
      <c r="R34" s="48" t="s">
        <v>82</v>
      </c>
      <c r="S34" s="126"/>
      <c r="T34" s="126"/>
      <c r="U34" s="127">
        <v>0.9</v>
      </c>
      <c r="V34" s="127">
        <v>0.9</v>
      </c>
      <c r="W34" s="127">
        <v>0.9</v>
      </c>
      <c r="X34" s="127">
        <v>0.9</v>
      </c>
      <c r="Y34" s="127">
        <v>0.9</v>
      </c>
      <c r="Z34" s="127">
        <v>0.9</v>
      </c>
      <c r="AA34" s="127">
        <v>0.9</v>
      </c>
      <c r="AB34" s="127">
        <v>0.9</v>
      </c>
      <c r="AC34" s="127">
        <v>0.9</v>
      </c>
      <c r="AD34" s="127">
        <v>0.9</v>
      </c>
      <c r="AE34" s="127">
        <v>0.9</v>
      </c>
      <c r="AF34" s="127">
        <v>0.9</v>
      </c>
      <c r="AG34" s="180"/>
      <c r="AH34" s="180"/>
      <c r="AI34" s="180"/>
      <c r="AJ34" s="180"/>
      <c r="AK34" s="180"/>
      <c r="AL34" s="180"/>
      <c r="AM34" s="180"/>
      <c r="AN34" s="180"/>
      <c r="AO34" s="180"/>
      <c r="AP34" s="180"/>
      <c r="AQ34" s="180"/>
      <c r="AR34" s="180"/>
    </row>
    <row r="35" spans="1:44" ht="31.5">
      <c r="A35" s="124" t="s">
        <v>346</v>
      </c>
      <c r="B35" s="124" t="s">
        <v>131</v>
      </c>
      <c r="C35" s="47" t="s">
        <v>336</v>
      </c>
      <c r="E35" s="47" t="s">
        <v>347</v>
      </c>
      <c r="F35" s="47" t="s">
        <v>348</v>
      </c>
      <c r="G35" s="125">
        <v>2</v>
      </c>
      <c r="H35" s="47" t="s">
        <v>217</v>
      </c>
      <c r="I35" s="47" t="s">
        <v>349</v>
      </c>
      <c r="J35" s="124" t="s">
        <v>94</v>
      </c>
      <c r="K35" s="124" t="s">
        <v>75</v>
      </c>
      <c r="L35" s="124" t="s">
        <v>95</v>
      </c>
      <c r="M35" s="47" t="s">
        <v>350</v>
      </c>
      <c r="N35" s="124" t="s">
        <v>272</v>
      </c>
      <c r="O35" s="124" t="s">
        <v>273</v>
      </c>
      <c r="P35" s="124" t="s">
        <v>288</v>
      </c>
      <c r="R35" s="48" t="s">
        <v>82</v>
      </c>
      <c r="S35" s="126"/>
      <c r="T35" s="126"/>
      <c r="U35" s="127"/>
      <c r="V35" s="127">
        <v>1</v>
      </c>
      <c r="W35" s="127">
        <v>1</v>
      </c>
      <c r="X35" s="127">
        <v>1</v>
      </c>
      <c r="Y35" s="127">
        <v>1</v>
      </c>
      <c r="Z35" s="127">
        <v>1</v>
      </c>
      <c r="AA35" s="127">
        <v>1</v>
      </c>
      <c r="AB35" s="127">
        <v>1</v>
      </c>
      <c r="AC35" s="127">
        <v>1</v>
      </c>
      <c r="AD35" s="127">
        <v>1</v>
      </c>
      <c r="AE35" s="127">
        <v>1</v>
      </c>
      <c r="AF35" s="127">
        <v>1</v>
      </c>
      <c r="AG35" s="180"/>
      <c r="AH35" s="180"/>
      <c r="AI35" s="180"/>
      <c r="AJ35" s="180"/>
      <c r="AK35" s="180"/>
      <c r="AL35" s="180"/>
      <c r="AM35" s="180"/>
      <c r="AN35" s="180"/>
      <c r="AO35" s="180"/>
      <c r="AP35" s="180"/>
      <c r="AQ35" s="180"/>
      <c r="AR35" s="180"/>
    </row>
    <row r="36" spans="1:44" ht="63">
      <c r="A36" s="124" t="s">
        <v>351</v>
      </c>
      <c r="B36" s="124" t="s">
        <v>68</v>
      </c>
      <c r="C36" s="47" t="s">
        <v>254</v>
      </c>
      <c r="E36" s="47" t="s">
        <v>352</v>
      </c>
      <c r="F36" s="47" t="s">
        <v>353</v>
      </c>
      <c r="G36" s="125">
        <v>2</v>
      </c>
      <c r="H36" s="47" t="s">
        <v>217</v>
      </c>
      <c r="I36" s="47" t="s">
        <v>354</v>
      </c>
      <c r="J36" s="124" t="s">
        <v>74</v>
      </c>
      <c r="K36" s="124" t="s">
        <v>75</v>
      </c>
      <c r="L36" s="124" t="s">
        <v>95</v>
      </c>
      <c r="M36" s="47" t="s">
        <v>355</v>
      </c>
      <c r="N36" s="124" t="s">
        <v>272</v>
      </c>
      <c r="O36" s="124" t="s">
        <v>273</v>
      </c>
      <c r="P36" s="124" t="s">
        <v>356</v>
      </c>
      <c r="R36" s="48" t="s">
        <v>82</v>
      </c>
      <c r="S36" s="126"/>
      <c r="T36" s="126"/>
      <c r="U36" s="128">
        <v>20</v>
      </c>
      <c r="V36" s="128">
        <v>20</v>
      </c>
      <c r="W36" s="128">
        <v>20</v>
      </c>
      <c r="X36" s="128">
        <v>20</v>
      </c>
      <c r="Y36" s="128">
        <v>20</v>
      </c>
      <c r="Z36" s="128">
        <v>20</v>
      </c>
      <c r="AA36" s="128">
        <v>20</v>
      </c>
      <c r="AB36" s="128">
        <v>20</v>
      </c>
      <c r="AC36" s="128">
        <v>20</v>
      </c>
      <c r="AD36" s="128">
        <v>20</v>
      </c>
      <c r="AE36" s="128">
        <v>20</v>
      </c>
      <c r="AF36" s="128">
        <v>20</v>
      </c>
      <c r="AG36" s="178"/>
      <c r="AH36" s="199"/>
      <c r="AI36" s="203"/>
      <c r="AJ36" s="203"/>
      <c r="AK36" s="203"/>
      <c r="AL36" s="203"/>
      <c r="AM36" s="203"/>
      <c r="AN36" s="203"/>
      <c r="AO36" s="203"/>
      <c r="AP36" s="203"/>
      <c r="AQ36" s="203"/>
      <c r="AR36" s="203"/>
    </row>
    <row r="37" spans="1:44" ht="31.5">
      <c r="A37" s="124" t="s">
        <v>357</v>
      </c>
      <c r="B37" s="124" t="s">
        <v>68</v>
      </c>
      <c r="C37" s="47" t="s">
        <v>254</v>
      </c>
      <c r="E37" s="47" t="s">
        <v>358</v>
      </c>
      <c r="F37" s="47" t="s">
        <v>359</v>
      </c>
      <c r="G37" s="125">
        <v>3</v>
      </c>
      <c r="H37" s="47" t="s">
        <v>217</v>
      </c>
      <c r="I37" s="47" t="s">
        <v>360</v>
      </c>
      <c r="J37" s="124" t="s">
        <v>94</v>
      </c>
      <c r="K37" s="124" t="s">
        <v>75</v>
      </c>
      <c r="L37" s="124" t="s">
        <v>95</v>
      </c>
      <c r="M37" s="47" t="s">
        <v>361</v>
      </c>
      <c r="N37" s="124" t="s">
        <v>117</v>
      </c>
      <c r="O37" s="124" t="s">
        <v>362</v>
      </c>
      <c r="P37" s="124" t="s">
        <v>363</v>
      </c>
      <c r="R37" s="48" t="s">
        <v>82</v>
      </c>
      <c r="S37" s="126"/>
      <c r="T37" s="126"/>
      <c r="U37" s="127">
        <v>1</v>
      </c>
      <c r="V37" s="127">
        <v>1</v>
      </c>
      <c r="W37" s="127">
        <v>1</v>
      </c>
      <c r="X37" s="127">
        <v>1</v>
      </c>
      <c r="Y37" s="127">
        <v>1</v>
      </c>
      <c r="Z37" s="127">
        <v>1</v>
      </c>
      <c r="AA37" s="127">
        <v>1</v>
      </c>
      <c r="AB37" s="127">
        <v>1</v>
      </c>
      <c r="AC37" s="127">
        <v>1</v>
      </c>
      <c r="AD37" s="127">
        <v>1</v>
      </c>
      <c r="AE37" s="127">
        <v>1</v>
      </c>
      <c r="AF37" s="127">
        <v>1</v>
      </c>
      <c r="AG37" s="180"/>
      <c r="AH37" s="180"/>
      <c r="AI37" s="180"/>
      <c r="AJ37" s="180"/>
      <c r="AK37" s="180"/>
      <c r="AL37" s="180"/>
      <c r="AM37" s="180"/>
      <c r="AN37" s="180"/>
      <c r="AO37" s="180"/>
      <c r="AP37" s="180"/>
      <c r="AQ37" s="180"/>
      <c r="AR37" s="180"/>
    </row>
    <row r="38" spans="1:44">
      <c r="A38" s="124" t="s">
        <v>364</v>
      </c>
      <c r="B38" s="124" t="s">
        <v>68</v>
      </c>
      <c r="C38" s="47" t="s">
        <v>182</v>
      </c>
      <c r="E38" s="47" t="s">
        <v>365</v>
      </c>
      <c r="F38" s="47" t="s">
        <v>366</v>
      </c>
      <c r="G38" s="125">
        <v>1</v>
      </c>
      <c r="H38" s="47" t="s">
        <v>217</v>
      </c>
      <c r="I38" s="47" t="s">
        <v>234</v>
      </c>
      <c r="J38" s="124" t="s">
        <v>74</v>
      </c>
      <c r="K38" s="124" t="s">
        <v>75</v>
      </c>
      <c r="L38" s="124" t="s">
        <v>95</v>
      </c>
      <c r="M38" s="47" t="s">
        <v>367</v>
      </c>
      <c r="N38" s="124" t="s">
        <v>117</v>
      </c>
      <c r="O38" s="124" t="s">
        <v>362</v>
      </c>
      <c r="P38" s="124" t="s">
        <v>363</v>
      </c>
      <c r="R38" s="48" t="s">
        <v>82</v>
      </c>
      <c r="S38" s="126"/>
      <c r="T38" s="126"/>
      <c r="U38" s="128">
        <v>1</v>
      </c>
      <c r="V38" s="128">
        <v>1</v>
      </c>
      <c r="W38" s="128">
        <v>1</v>
      </c>
      <c r="X38" s="128">
        <v>1</v>
      </c>
      <c r="Y38" s="128">
        <v>1</v>
      </c>
      <c r="Z38" s="128">
        <v>1</v>
      </c>
      <c r="AA38" s="128">
        <v>1</v>
      </c>
      <c r="AB38" s="128">
        <v>1</v>
      </c>
      <c r="AC38" s="128">
        <v>1</v>
      </c>
      <c r="AD38" s="128">
        <v>1</v>
      </c>
      <c r="AE38" s="128">
        <v>1</v>
      </c>
      <c r="AF38" s="128">
        <v>1</v>
      </c>
      <c r="AG38" s="180"/>
      <c r="AH38" s="180"/>
      <c r="AI38" s="180"/>
      <c r="AJ38" s="180"/>
      <c r="AK38" s="180"/>
      <c r="AL38" s="180"/>
      <c r="AM38" s="180"/>
      <c r="AN38" s="180"/>
      <c r="AO38" s="180"/>
      <c r="AP38" s="180"/>
      <c r="AQ38" s="180"/>
      <c r="AR38" s="180"/>
    </row>
    <row r="39" spans="1:44" ht="31.5">
      <c r="A39" s="124" t="s">
        <v>368</v>
      </c>
      <c r="B39" s="124" t="s">
        <v>68</v>
      </c>
      <c r="C39" s="47" t="s">
        <v>254</v>
      </c>
      <c r="E39" s="47" t="s">
        <v>369</v>
      </c>
      <c r="F39" s="47" t="s">
        <v>370</v>
      </c>
      <c r="G39" s="125">
        <v>2</v>
      </c>
      <c r="H39" s="47" t="s">
        <v>217</v>
      </c>
      <c r="I39" s="47" t="s">
        <v>371</v>
      </c>
      <c r="J39" s="124" t="s">
        <v>74</v>
      </c>
      <c r="K39" s="124" t="s">
        <v>228</v>
      </c>
      <c r="L39" s="124" t="s">
        <v>95</v>
      </c>
      <c r="M39" s="47" t="s">
        <v>372</v>
      </c>
      <c r="N39" s="124" t="s">
        <v>117</v>
      </c>
      <c r="O39" s="124" t="s">
        <v>362</v>
      </c>
      <c r="P39" s="124" t="s">
        <v>363</v>
      </c>
      <c r="R39" s="48" t="s">
        <v>82</v>
      </c>
      <c r="S39" s="126"/>
      <c r="T39" s="126"/>
      <c r="U39" s="128">
        <v>10</v>
      </c>
      <c r="V39" s="128">
        <v>10</v>
      </c>
      <c r="W39" s="128">
        <v>10</v>
      </c>
      <c r="X39" s="128">
        <v>10</v>
      </c>
      <c r="Y39" s="128">
        <v>10</v>
      </c>
      <c r="Z39" s="128">
        <v>10</v>
      </c>
      <c r="AA39" s="128">
        <v>10</v>
      </c>
      <c r="AB39" s="128">
        <v>10</v>
      </c>
      <c r="AC39" s="128">
        <v>10</v>
      </c>
      <c r="AD39" s="128">
        <v>10</v>
      </c>
      <c r="AE39" s="128">
        <v>10</v>
      </c>
      <c r="AF39" s="128">
        <v>10</v>
      </c>
      <c r="AG39" s="178"/>
      <c r="AH39" s="199"/>
      <c r="AI39" s="203"/>
      <c r="AJ39" s="203"/>
      <c r="AK39" s="203"/>
      <c r="AL39" s="203"/>
      <c r="AM39" s="203"/>
      <c r="AN39" s="203"/>
      <c r="AO39" s="203"/>
      <c r="AP39" s="203"/>
      <c r="AQ39" s="203"/>
      <c r="AR39" s="203"/>
    </row>
    <row r="40" spans="1:44" ht="31.5">
      <c r="A40" s="124" t="s">
        <v>373</v>
      </c>
      <c r="B40" s="124" t="s">
        <v>68</v>
      </c>
      <c r="C40" s="47" t="s">
        <v>254</v>
      </c>
      <c r="E40" s="47" t="s">
        <v>374</v>
      </c>
      <c r="F40" s="47" t="s">
        <v>375</v>
      </c>
      <c r="G40" s="125">
        <v>3</v>
      </c>
      <c r="H40" s="47" t="s">
        <v>217</v>
      </c>
      <c r="I40" s="47" t="s">
        <v>376</v>
      </c>
      <c r="J40" s="124" t="s">
        <v>94</v>
      </c>
      <c r="K40" s="124" t="s">
        <v>75</v>
      </c>
      <c r="L40" s="124" t="s">
        <v>95</v>
      </c>
      <c r="M40" s="47" t="s">
        <v>377</v>
      </c>
      <c r="N40" s="124" t="s">
        <v>117</v>
      </c>
      <c r="O40" s="124" t="s">
        <v>378</v>
      </c>
      <c r="P40" s="124" t="s">
        <v>379</v>
      </c>
      <c r="R40" s="48" t="s">
        <v>82</v>
      </c>
      <c r="S40" s="126"/>
      <c r="T40" s="126"/>
      <c r="U40" s="127">
        <v>1</v>
      </c>
      <c r="V40" s="127">
        <v>1</v>
      </c>
      <c r="W40" s="127">
        <v>1</v>
      </c>
      <c r="X40" s="127">
        <v>1</v>
      </c>
      <c r="Y40" s="127">
        <v>1</v>
      </c>
      <c r="Z40" s="127">
        <v>1</v>
      </c>
      <c r="AA40" s="127">
        <v>1</v>
      </c>
      <c r="AB40" s="127">
        <v>1</v>
      </c>
      <c r="AC40" s="127">
        <v>1</v>
      </c>
      <c r="AD40" s="127">
        <v>1</v>
      </c>
      <c r="AE40" s="127">
        <v>1</v>
      </c>
      <c r="AF40" s="127">
        <v>1</v>
      </c>
      <c r="AG40" s="203"/>
      <c r="AH40" s="203"/>
      <c r="AI40" s="203"/>
      <c r="AJ40" s="203"/>
      <c r="AK40" s="203"/>
      <c r="AL40" s="203"/>
      <c r="AM40" s="203"/>
      <c r="AN40" s="203"/>
      <c r="AO40" s="203"/>
      <c r="AP40" s="203"/>
      <c r="AQ40" s="203"/>
      <c r="AR40" s="203"/>
    </row>
    <row r="41" spans="1:44" ht="31.5">
      <c r="A41" s="124" t="s">
        <v>380</v>
      </c>
      <c r="B41" s="124" t="s">
        <v>68</v>
      </c>
      <c r="C41" s="47" t="s">
        <v>182</v>
      </c>
      <c r="E41" s="47" t="s">
        <v>381</v>
      </c>
      <c r="F41" s="47" t="s">
        <v>382</v>
      </c>
      <c r="G41" s="125">
        <v>1</v>
      </c>
      <c r="H41" s="47" t="s">
        <v>217</v>
      </c>
      <c r="I41" s="47" t="s">
        <v>234</v>
      </c>
      <c r="J41" s="124" t="s">
        <v>74</v>
      </c>
      <c r="K41" s="124" t="s">
        <v>75</v>
      </c>
      <c r="L41" s="124" t="s">
        <v>95</v>
      </c>
      <c r="M41" s="47" t="s">
        <v>383</v>
      </c>
      <c r="N41" s="124" t="s">
        <v>117</v>
      </c>
      <c r="O41" s="124" t="s">
        <v>378</v>
      </c>
      <c r="P41" s="124" t="s">
        <v>379</v>
      </c>
      <c r="R41" s="48" t="s">
        <v>82</v>
      </c>
      <c r="S41" s="126"/>
      <c r="T41" s="126"/>
      <c r="U41" s="128">
        <v>1</v>
      </c>
      <c r="V41" s="128">
        <v>1</v>
      </c>
      <c r="W41" s="128">
        <v>1</v>
      </c>
      <c r="X41" s="128">
        <v>1</v>
      </c>
      <c r="Y41" s="128">
        <v>1</v>
      </c>
      <c r="Z41" s="128">
        <v>1</v>
      </c>
      <c r="AA41" s="128">
        <v>1</v>
      </c>
      <c r="AB41" s="128">
        <v>1</v>
      </c>
      <c r="AC41" s="128">
        <v>1</v>
      </c>
      <c r="AD41" s="128">
        <v>1</v>
      </c>
      <c r="AE41" s="128">
        <v>1</v>
      </c>
      <c r="AF41" s="128">
        <v>1</v>
      </c>
      <c r="AG41" s="203"/>
      <c r="AH41" s="203"/>
      <c r="AI41" s="203"/>
      <c r="AJ41" s="203"/>
      <c r="AK41" s="203"/>
      <c r="AL41" s="203"/>
      <c r="AM41" s="203"/>
      <c r="AN41" s="203"/>
      <c r="AO41" s="203"/>
      <c r="AP41" s="203"/>
      <c r="AQ41" s="203"/>
      <c r="AR41" s="203"/>
    </row>
    <row r="42" spans="1:44" ht="31.5">
      <c r="A42" s="124" t="s">
        <v>384</v>
      </c>
      <c r="B42" s="124" t="s">
        <v>385</v>
      </c>
      <c r="C42" s="47" t="s">
        <v>386</v>
      </c>
      <c r="E42" s="47" t="s">
        <v>387</v>
      </c>
      <c r="F42" s="47" t="s">
        <v>388</v>
      </c>
      <c r="G42" s="125">
        <v>1</v>
      </c>
      <c r="H42" s="47" t="s">
        <v>233</v>
      </c>
      <c r="I42" s="47" t="s">
        <v>389</v>
      </c>
      <c r="J42" s="124" t="s">
        <v>74</v>
      </c>
      <c r="K42" s="124" t="s">
        <v>75</v>
      </c>
      <c r="L42" s="124" t="s">
        <v>76</v>
      </c>
      <c r="M42" s="47" t="s">
        <v>390</v>
      </c>
      <c r="N42" s="124" t="s">
        <v>117</v>
      </c>
      <c r="O42" s="124" t="s">
        <v>391</v>
      </c>
      <c r="P42" s="124" t="s">
        <v>392</v>
      </c>
      <c r="R42" s="48" t="s">
        <v>82</v>
      </c>
      <c r="S42" s="126"/>
      <c r="T42" s="126"/>
      <c r="U42" s="128"/>
      <c r="V42" s="128"/>
      <c r="W42" s="128">
        <v>1</v>
      </c>
      <c r="X42" s="128"/>
      <c r="Y42" s="128"/>
      <c r="Z42" s="128">
        <v>1</v>
      </c>
      <c r="AA42" s="128"/>
      <c r="AB42" s="128"/>
      <c r="AC42" s="128">
        <v>1</v>
      </c>
      <c r="AD42" s="128"/>
      <c r="AE42" s="128"/>
      <c r="AF42" s="128">
        <v>1</v>
      </c>
      <c r="AG42" s="203"/>
      <c r="AH42" s="203"/>
      <c r="AI42" s="203"/>
      <c r="AJ42" s="203"/>
      <c r="AK42" s="203"/>
      <c r="AL42" s="203"/>
      <c r="AM42" s="203"/>
      <c r="AN42" s="203"/>
      <c r="AO42" s="203"/>
      <c r="AP42" s="203"/>
      <c r="AQ42" s="203"/>
      <c r="AR42" s="203"/>
    </row>
    <row r="43" spans="1:44" ht="31.5">
      <c r="A43" s="124" t="s">
        <v>393</v>
      </c>
      <c r="B43" s="124" t="s">
        <v>68</v>
      </c>
      <c r="C43" s="47" t="s">
        <v>182</v>
      </c>
      <c r="E43" s="47" t="s">
        <v>394</v>
      </c>
      <c r="F43" s="47" t="s">
        <v>395</v>
      </c>
      <c r="G43" s="125">
        <v>2</v>
      </c>
      <c r="H43" s="47" t="s">
        <v>233</v>
      </c>
      <c r="I43" s="47" t="s">
        <v>396</v>
      </c>
      <c r="J43" s="124" t="s">
        <v>94</v>
      </c>
      <c r="K43" s="124" t="s">
        <v>75</v>
      </c>
      <c r="L43" s="124" t="s">
        <v>95</v>
      </c>
      <c r="M43" s="47" t="s">
        <v>397</v>
      </c>
      <c r="N43" s="124" t="s">
        <v>117</v>
      </c>
      <c r="O43" s="124" t="s">
        <v>398</v>
      </c>
      <c r="P43" s="124" t="s">
        <v>399</v>
      </c>
      <c r="R43" s="48" t="s">
        <v>82</v>
      </c>
      <c r="S43" s="126"/>
      <c r="T43" s="126"/>
      <c r="U43" s="127">
        <v>0.1</v>
      </c>
      <c r="V43" s="127">
        <v>0.15</v>
      </c>
      <c r="W43" s="127">
        <v>0.2</v>
      </c>
      <c r="X43" s="127">
        <v>0.3</v>
      </c>
      <c r="Y43" s="127">
        <v>0.4</v>
      </c>
      <c r="Z43" s="127">
        <v>0.5</v>
      </c>
      <c r="AA43" s="127">
        <v>0.6</v>
      </c>
      <c r="AB43" s="127">
        <v>0.7</v>
      </c>
      <c r="AC43" s="127">
        <v>0.8</v>
      </c>
      <c r="AD43" s="127">
        <v>0.85</v>
      </c>
      <c r="AE43" s="127">
        <v>0.9</v>
      </c>
      <c r="AF43" s="127">
        <v>1</v>
      </c>
      <c r="AG43" s="203"/>
      <c r="AH43" s="203"/>
      <c r="AI43" s="203"/>
      <c r="AJ43" s="203"/>
      <c r="AK43" s="203"/>
      <c r="AL43" s="203"/>
      <c r="AM43" s="203"/>
      <c r="AN43" s="203"/>
      <c r="AO43" s="203"/>
      <c r="AP43" s="203"/>
      <c r="AQ43" s="203"/>
      <c r="AR43" s="203"/>
    </row>
    <row r="44" spans="1:44" ht="31.5">
      <c r="A44" s="124" t="s">
        <v>400</v>
      </c>
      <c r="B44" s="124" t="s">
        <v>68</v>
      </c>
      <c r="C44" s="47" t="s">
        <v>254</v>
      </c>
      <c r="E44" s="47" t="s">
        <v>401</v>
      </c>
      <c r="F44" s="47" t="s">
        <v>402</v>
      </c>
      <c r="G44" s="125">
        <v>3</v>
      </c>
      <c r="H44" s="47" t="s">
        <v>403</v>
      </c>
      <c r="I44" s="47" t="s">
        <v>404</v>
      </c>
      <c r="J44" s="124" t="s">
        <v>94</v>
      </c>
      <c r="K44" s="124" t="s">
        <v>75</v>
      </c>
      <c r="L44" s="124" t="s">
        <v>76</v>
      </c>
      <c r="M44" s="47" t="s">
        <v>405</v>
      </c>
      <c r="N44" s="124" t="s">
        <v>117</v>
      </c>
      <c r="O44" s="124" t="s">
        <v>391</v>
      </c>
      <c r="P44" s="124" t="s">
        <v>406</v>
      </c>
      <c r="Q44" s="124" t="s">
        <v>407</v>
      </c>
      <c r="R44" s="48" t="s">
        <v>200</v>
      </c>
      <c r="S44" s="126">
        <v>302771421.12</v>
      </c>
      <c r="T44" s="126" t="s">
        <v>408</v>
      </c>
      <c r="U44" s="127"/>
      <c r="V44" s="127"/>
      <c r="W44" s="127"/>
      <c r="X44" s="127"/>
      <c r="Y44" s="127"/>
      <c r="Z44" s="127">
        <v>1</v>
      </c>
      <c r="AA44" s="127"/>
      <c r="AB44" s="127"/>
      <c r="AC44" s="127"/>
      <c r="AD44" s="127"/>
      <c r="AE44" s="127"/>
      <c r="AF44" s="127"/>
      <c r="AG44" s="203"/>
      <c r="AH44" s="203"/>
      <c r="AI44" s="203"/>
      <c r="AJ44" s="203"/>
      <c r="AK44" s="203"/>
      <c r="AL44" s="203"/>
      <c r="AM44" s="203"/>
      <c r="AN44" s="203"/>
      <c r="AO44" s="203"/>
      <c r="AP44" s="203"/>
      <c r="AQ44" s="203"/>
      <c r="AR44" s="203"/>
    </row>
    <row r="45" spans="1:44" ht="47.25">
      <c r="A45" s="124" t="s">
        <v>409</v>
      </c>
      <c r="B45" s="124" t="s">
        <v>68</v>
      </c>
      <c r="C45" s="47" t="s">
        <v>254</v>
      </c>
      <c r="E45" s="47" t="s">
        <v>410</v>
      </c>
      <c r="F45" s="47" t="s">
        <v>411</v>
      </c>
      <c r="G45" s="125">
        <v>3</v>
      </c>
      <c r="H45" s="47" t="s">
        <v>403</v>
      </c>
      <c r="I45" s="47" t="s">
        <v>404</v>
      </c>
      <c r="J45" s="124" t="s">
        <v>94</v>
      </c>
      <c r="K45" s="124" t="s">
        <v>75</v>
      </c>
      <c r="L45" s="124" t="s">
        <v>76</v>
      </c>
      <c r="M45" s="47" t="s">
        <v>405</v>
      </c>
      <c r="N45" s="124" t="s">
        <v>117</v>
      </c>
      <c r="O45" s="124" t="s">
        <v>391</v>
      </c>
      <c r="P45" s="124" t="s">
        <v>406</v>
      </c>
      <c r="Q45" s="124" t="s">
        <v>407</v>
      </c>
      <c r="R45" s="48" t="s">
        <v>200</v>
      </c>
      <c r="S45" s="126">
        <v>55364170.68</v>
      </c>
      <c r="T45" s="126" t="s">
        <v>408</v>
      </c>
      <c r="U45" s="127"/>
      <c r="V45" s="127"/>
      <c r="W45" s="127">
        <v>0.5</v>
      </c>
      <c r="X45" s="127"/>
      <c r="Y45" s="127"/>
      <c r="Z45" s="127"/>
      <c r="AA45" s="127"/>
      <c r="AB45" s="127"/>
      <c r="AC45" s="127">
        <v>0.5</v>
      </c>
      <c r="AD45" s="127"/>
      <c r="AE45" s="127"/>
      <c r="AF45" s="127"/>
      <c r="AG45" s="180"/>
      <c r="AH45" s="180"/>
      <c r="AI45" s="180"/>
      <c r="AJ45" s="180"/>
      <c r="AK45" s="180"/>
      <c r="AL45" s="180"/>
      <c r="AM45" s="180"/>
      <c r="AN45" s="180"/>
      <c r="AO45" s="180"/>
      <c r="AP45" s="180"/>
      <c r="AQ45" s="180"/>
      <c r="AR45" s="180"/>
    </row>
    <row r="46" spans="1:44" ht="31.5">
      <c r="A46" s="124" t="s">
        <v>412</v>
      </c>
      <c r="B46" s="124" t="s">
        <v>68</v>
      </c>
      <c r="C46" s="47" t="s">
        <v>254</v>
      </c>
      <c r="E46" s="47" t="s">
        <v>413</v>
      </c>
      <c r="F46" s="47" t="s">
        <v>402</v>
      </c>
      <c r="G46" s="125">
        <v>3</v>
      </c>
      <c r="H46" s="47" t="s">
        <v>403</v>
      </c>
      <c r="I46" s="47" t="s">
        <v>404</v>
      </c>
      <c r="J46" s="124" t="s">
        <v>94</v>
      </c>
      <c r="K46" s="124" t="s">
        <v>75</v>
      </c>
      <c r="L46" s="124" t="s">
        <v>76</v>
      </c>
      <c r="M46" s="47" t="s">
        <v>405</v>
      </c>
      <c r="N46" s="124" t="s">
        <v>117</v>
      </c>
      <c r="O46" s="124" t="s">
        <v>391</v>
      </c>
      <c r="P46" s="124" t="s">
        <v>406</v>
      </c>
      <c r="Q46" s="124" t="s">
        <v>407</v>
      </c>
      <c r="R46" s="48" t="s">
        <v>200</v>
      </c>
      <c r="S46" s="126">
        <v>304297355.22000003</v>
      </c>
      <c r="T46" s="126" t="s">
        <v>408</v>
      </c>
      <c r="U46" s="127"/>
      <c r="V46" s="127"/>
      <c r="W46" s="127"/>
      <c r="X46" s="127"/>
      <c r="Y46" s="127"/>
      <c r="Z46" s="127">
        <v>1</v>
      </c>
      <c r="AA46" s="127"/>
      <c r="AB46" s="127"/>
      <c r="AC46" s="127"/>
      <c r="AD46" s="127"/>
      <c r="AE46" s="127"/>
      <c r="AF46" s="127"/>
      <c r="AG46" s="180"/>
      <c r="AH46" s="180"/>
      <c r="AI46" s="180"/>
      <c r="AJ46" s="180"/>
      <c r="AK46" s="180"/>
      <c r="AL46" s="180"/>
      <c r="AM46" s="180"/>
      <c r="AN46" s="180"/>
      <c r="AO46" s="180"/>
      <c r="AP46" s="180"/>
      <c r="AQ46" s="180"/>
      <c r="AR46" s="180"/>
    </row>
    <row r="47" spans="1:44" ht="31.5">
      <c r="A47" s="124" t="s">
        <v>414</v>
      </c>
      <c r="B47" s="124" t="s">
        <v>68</v>
      </c>
      <c r="C47" s="47" t="s">
        <v>254</v>
      </c>
      <c r="E47" s="47" t="s">
        <v>415</v>
      </c>
      <c r="F47" s="47" t="s">
        <v>402</v>
      </c>
      <c r="G47" s="125">
        <v>2</v>
      </c>
      <c r="H47" s="47" t="s">
        <v>403</v>
      </c>
      <c r="I47" s="47" t="s">
        <v>404</v>
      </c>
      <c r="J47" s="124" t="s">
        <v>94</v>
      </c>
      <c r="K47" s="124" t="s">
        <v>75</v>
      </c>
      <c r="L47" s="124" t="s">
        <v>76</v>
      </c>
      <c r="M47" s="47" t="s">
        <v>405</v>
      </c>
      <c r="N47" s="124" t="s">
        <v>117</v>
      </c>
      <c r="O47" s="124" t="s">
        <v>391</v>
      </c>
      <c r="P47" s="124" t="s">
        <v>406</v>
      </c>
      <c r="Q47" s="124" t="s">
        <v>407</v>
      </c>
      <c r="R47" s="48" t="s">
        <v>200</v>
      </c>
      <c r="S47" s="126">
        <v>1884000</v>
      </c>
      <c r="T47" s="126" t="s">
        <v>408</v>
      </c>
      <c r="U47" s="127"/>
      <c r="V47" s="127"/>
      <c r="W47" s="127"/>
      <c r="X47" s="127"/>
      <c r="Y47" s="127"/>
      <c r="Z47" s="127">
        <v>1</v>
      </c>
      <c r="AA47" s="127"/>
      <c r="AB47" s="127"/>
      <c r="AC47" s="127"/>
      <c r="AD47" s="127"/>
      <c r="AE47" s="127"/>
      <c r="AF47" s="127"/>
      <c r="AG47" s="180"/>
      <c r="AH47" s="180"/>
      <c r="AI47" s="180"/>
      <c r="AJ47" s="180"/>
      <c r="AK47" s="180"/>
      <c r="AL47" s="180"/>
      <c r="AM47" s="180"/>
      <c r="AN47" s="180"/>
      <c r="AO47" s="180"/>
      <c r="AP47" s="180"/>
      <c r="AQ47" s="180"/>
      <c r="AR47" s="180"/>
    </row>
    <row r="48" spans="1:44" ht="31.5">
      <c r="A48" s="124" t="s">
        <v>416</v>
      </c>
      <c r="B48" s="124" t="s">
        <v>68</v>
      </c>
      <c r="C48" s="47" t="s">
        <v>254</v>
      </c>
      <c r="E48" s="47" t="s">
        <v>417</v>
      </c>
      <c r="F48" s="47" t="s">
        <v>418</v>
      </c>
      <c r="G48" s="125">
        <v>2</v>
      </c>
      <c r="H48" s="47" t="s">
        <v>233</v>
      </c>
      <c r="I48" s="47" t="s">
        <v>419</v>
      </c>
      <c r="J48" s="124" t="s">
        <v>74</v>
      </c>
      <c r="K48" s="124" t="s">
        <v>75</v>
      </c>
      <c r="L48" s="124" t="s">
        <v>76</v>
      </c>
      <c r="M48" s="47" t="s">
        <v>420</v>
      </c>
      <c r="N48" s="124" t="s">
        <v>117</v>
      </c>
      <c r="O48" s="124" t="s">
        <v>391</v>
      </c>
      <c r="P48" s="124" t="s">
        <v>421</v>
      </c>
      <c r="R48" s="48" t="s">
        <v>82</v>
      </c>
      <c r="S48" s="126"/>
      <c r="T48" s="126"/>
      <c r="U48" s="128">
        <v>1</v>
      </c>
      <c r="V48" s="128">
        <v>1</v>
      </c>
      <c r="W48" s="128">
        <v>1</v>
      </c>
      <c r="X48" s="128">
        <v>1</v>
      </c>
      <c r="Y48" s="128">
        <v>1</v>
      </c>
      <c r="Z48" s="128">
        <v>1</v>
      </c>
      <c r="AA48" s="128">
        <v>1</v>
      </c>
      <c r="AB48" s="128">
        <v>1</v>
      </c>
      <c r="AC48" s="128">
        <v>1</v>
      </c>
      <c r="AD48" s="128">
        <v>1</v>
      </c>
      <c r="AE48" s="128">
        <v>1</v>
      </c>
      <c r="AF48" s="128">
        <v>1</v>
      </c>
      <c r="AG48" s="180"/>
      <c r="AH48" s="180"/>
      <c r="AI48" s="180"/>
      <c r="AJ48" s="180"/>
      <c r="AK48" s="180"/>
      <c r="AL48" s="180"/>
      <c r="AM48" s="180"/>
      <c r="AN48" s="180"/>
      <c r="AO48" s="180"/>
      <c r="AP48" s="180"/>
      <c r="AQ48" s="180"/>
      <c r="AR48" s="180"/>
    </row>
    <row r="49" spans="1:44" ht="31.5">
      <c r="A49" s="124" t="s">
        <v>422</v>
      </c>
      <c r="B49" s="124" t="s">
        <v>68</v>
      </c>
      <c r="C49" s="47" t="s">
        <v>254</v>
      </c>
      <c r="E49" s="47" t="s">
        <v>423</v>
      </c>
      <c r="F49" s="47" t="s">
        <v>424</v>
      </c>
      <c r="G49" s="125">
        <v>3</v>
      </c>
      <c r="H49" s="47" t="s">
        <v>233</v>
      </c>
      <c r="I49" s="47" t="s">
        <v>425</v>
      </c>
      <c r="J49" s="124" t="s">
        <v>94</v>
      </c>
      <c r="K49" s="124" t="s">
        <v>75</v>
      </c>
      <c r="L49" s="124" t="s">
        <v>76</v>
      </c>
      <c r="M49" s="47" t="s">
        <v>426</v>
      </c>
      <c r="N49" s="124" t="s">
        <v>117</v>
      </c>
      <c r="O49" s="124" t="s">
        <v>391</v>
      </c>
      <c r="P49" s="124" t="s">
        <v>427</v>
      </c>
      <c r="Q49" s="124" t="s">
        <v>428</v>
      </c>
      <c r="R49" s="48" t="s">
        <v>200</v>
      </c>
      <c r="S49" s="126">
        <v>1500000</v>
      </c>
      <c r="T49" s="126" t="s">
        <v>408</v>
      </c>
      <c r="U49" s="127"/>
      <c r="V49" s="127"/>
      <c r="W49" s="127"/>
      <c r="X49" s="127"/>
      <c r="Y49" s="127"/>
      <c r="Z49" s="127"/>
      <c r="AA49" s="127"/>
      <c r="AB49" s="127"/>
      <c r="AC49" s="127"/>
      <c r="AD49" s="127">
        <v>0.2</v>
      </c>
      <c r="AE49" s="127">
        <v>0.3</v>
      </c>
      <c r="AF49" s="127">
        <v>0.5</v>
      </c>
      <c r="AG49" s="180"/>
      <c r="AH49" s="180"/>
      <c r="AI49" s="180"/>
      <c r="AJ49" s="180"/>
      <c r="AK49" s="180"/>
      <c r="AL49" s="180"/>
      <c r="AM49" s="180"/>
      <c r="AN49" s="180"/>
      <c r="AO49" s="180"/>
      <c r="AP49" s="180"/>
      <c r="AQ49" s="180"/>
      <c r="AR49" s="180"/>
    </row>
  </sheetData>
  <dataValidations count="2">
    <dataValidation type="custom" allowBlank="1" showInputMessage="1" showErrorMessage="1" errorTitle="Sólo se permiten números" error="Introduzca sólo valores numéricos, de lo contrario si desea agregar una nota o comentario, realícelo de la forma debida." sqref="V9" xr:uid="{5A7B0445-E531-41EC-A480-934503A83A3F}">
      <formula1>ISNUMBER(V9)</formula1>
    </dataValidation>
    <dataValidation type="custom" allowBlank="1" showInputMessage="1" showErrorMessage="1" errorTitle="Sólo se permiten números" sqref="V8 U27:U49 U8:U25 AG8:AR49 W8:AF25 W27:AF49 U26:AF26" xr:uid="{842AA7AA-227E-4DC6-89BF-45CBD64663FF}">
      <formula1>ISNUMBER(U8)</formula1>
    </dataValidation>
  </dataValidations>
  <hyperlinks>
    <hyperlink ref="A2" location="INDICE!A1" display="◄INICIO" xr:uid="{4B875C96-D4EE-467E-8318-771266632A5B}"/>
  </hyperlink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A5C9-BB63-4AFD-8288-496D81C0F4D8}">
  <sheetPr codeName="Hoja10"/>
  <dimension ref="A3:AR33"/>
  <sheetViews>
    <sheetView showGridLines="0" zoomScale="84" zoomScaleNormal="84" workbookViewId="0">
      <selection activeCell="A3" sqref="A3"/>
    </sheetView>
  </sheetViews>
  <sheetFormatPr baseColWidth="10" defaultColWidth="9" defaultRowHeight="15.75"/>
  <cols>
    <col min="1" max="1" width="20.75" customWidth="1"/>
    <col min="2" max="2" width="35.25" customWidth="1"/>
    <col min="3" max="3" width="49.5" customWidth="1"/>
    <col min="4" max="4" width="15.25" customWidth="1"/>
    <col min="5" max="5" width="51.25" customWidth="1"/>
    <col min="6" max="6" width="56.5" customWidth="1"/>
    <col min="7" max="7" width="11.375" style="66" bestFit="1" customWidth="1"/>
    <col min="8" max="8" width="71.25" customWidth="1"/>
    <col min="9" max="9" width="38" customWidth="1"/>
    <col min="10" max="10" width="12.5" customWidth="1"/>
    <col min="11" max="11" width="12.625" bestFit="1" customWidth="1"/>
    <col min="12" max="12" width="17.75" bestFit="1" customWidth="1"/>
    <col min="13" max="13" width="45" customWidth="1"/>
    <col min="14" max="14" width="37.75" customWidth="1"/>
    <col min="15" max="15" width="38.25" customWidth="1"/>
    <col min="16" max="16" width="40.875" customWidth="1"/>
    <col min="17" max="17" width="30.375" customWidth="1"/>
    <col min="18" max="18" width="19" customWidth="1"/>
    <col min="19" max="19" width="13.875" bestFit="1" customWidth="1"/>
    <col min="20" max="20" width="8.75" bestFit="1" customWidth="1"/>
    <col min="21" max="32" width="13.125" bestFit="1" customWidth="1"/>
    <col min="33" max="44" width="19.25" hidden="1" customWidth="1"/>
    <col min="45" max="45" width="12.625" customWidth="1"/>
  </cols>
  <sheetData>
    <row r="3" spans="1:44" ht="22.5">
      <c r="A3" s="86" t="s">
        <v>20</v>
      </c>
    </row>
    <row r="4" spans="1:44" ht="26.25">
      <c r="D4" s="253"/>
      <c r="E4" s="253"/>
    </row>
    <row r="5" spans="1:44" ht="26.25">
      <c r="B5" s="60"/>
      <c r="D5" s="254" t="str">
        <f>[11]Control!$A$1&amp;" "&amp;[11]Control!$B$5</f>
        <v>PLAN OPERATIVO ANUAL  2024</v>
      </c>
      <c r="E5" s="253"/>
    </row>
    <row r="6" spans="1:44" ht="27" thickBot="1">
      <c r="B6" s="120"/>
      <c r="D6" s="255" t="str">
        <f>[11]Control!$B$3</f>
        <v>DIRECCIÓN DE SERVICIOS JURÍDICOS</v>
      </c>
      <c r="E6" s="255"/>
    </row>
    <row r="7" spans="1:44" ht="17.25" thickTop="1" thickBot="1">
      <c r="U7" s="62" t="s">
        <v>21</v>
      </c>
      <c r="V7" s="62"/>
      <c r="W7" s="62"/>
      <c r="X7" s="62"/>
      <c r="Y7" s="62"/>
      <c r="Z7" s="62"/>
      <c r="AA7" s="62"/>
      <c r="AB7" s="62"/>
      <c r="AC7" s="62"/>
      <c r="AD7" s="62"/>
      <c r="AE7" s="62"/>
      <c r="AF7" s="62"/>
      <c r="AG7" s="62" t="s">
        <v>22</v>
      </c>
      <c r="AH7" s="62"/>
      <c r="AI7" s="62"/>
      <c r="AJ7" s="62"/>
      <c r="AK7" s="62"/>
      <c r="AL7" s="62"/>
      <c r="AM7" s="62"/>
      <c r="AN7" s="62"/>
      <c r="AO7" s="62"/>
      <c r="AP7" s="62"/>
      <c r="AQ7" s="62"/>
      <c r="AR7" s="62"/>
    </row>
    <row r="8" spans="1:44" ht="32.25" thickBot="1">
      <c r="A8" s="63" t="s">
        <v>23</v>
      </c>
      <c r="B8" s="121" t="s">
        <v>24</v>
      </c>
      <c r="C8" s="63" t="s">
        <v>25</v>
      </c>
      <c r="D8" s="63" t="s">
        <v>26</v>
      </c>
      <c r="E8" s="63" t="s">
        <v>27</v>
      </c>
      <c r="F8" s="63" t="s">
        <v>28</v>
      </c>
      <c r="G8" s="113" t="s">
        <v>29</v>
      </c>
      <c r="H8" s="63" t="s">
        <v>30</v>
      </c>
      <c r="I8" s="63" t="s">
        <v>31</v>
      </c>
      <c r="J8" s="77" t="s">
        <v>32</v>
      </c>
      <c r="K8" s="63" t="s">
        <v>33</v>
      </c>
      <c r="L8" s="63" t="s">
        <v>34</v>
      </c>
      <c r="M8" s="63" t="s">
        <v>35</v>
      </c>
      <c r="N8" s="63" t="s">
        <v>36</v>
      </c>
      <c r="O8" s="63" t="s">
        <v>37</v>
      </c>
      <c r="P8" s="63" t="s">
        <v>38</v>
      </c>
      <c r="Q8" s="63" t="s">
        <v>39</v>
      </c>
      <c r="R8" s="77" t="s">
        <v>40</v>
      </c>
      <c r="S8" s="63" t="s">
        <v>41</v>
      </c>
      <c r="T8" s="63" t="s">
        <v>42</v>
      </c>
      <c r="U8" s="64" t="s">
        <v>43</v>
      </c>
      <c r="V8" s="64" t="s">
        <v>44</v>
      </c>
      <c r="W8" s="64" t="s">
        <v>45</v>
      </c>
      <c r="X8" s="64" t="s">
        <v>46</v>
      </c>
      <c r="Y8" s="64" t="s">
        <v>47</v>
      </c>
      <c r="Z8" s="64" t="s">
        <v>48</v>
      </c>
      <c r="AA8" s="64" t="s">
        <v>49</v>
      </c>
      <c r="AB8" s="64" t="s">
        <v>50</v>
      </c>
      <c r="AC8" s="64" t="s">
        <v>51</v>
      </c>
      <c r="AD8" s="64" t="s">
        <v>52</v>
      </c>
      <c r="AE8" s="64" t="s">
        <v>53</v>
      </c>
      <c r="AF8" s="64" t="s">
        <v>54</v>
      </c>
      <c r="AG8" s="64" t="s">
        <v>55</v>
      </c>
      <c r="AH8" s="64" t="s">
        <v>56</v>
      </c>
      <c r="AI8" s="64" t="s">
        <v>57</v>
      </c>
      <c r="AJ8" s="64" t="s">
        <v>58</v>
      </c>
      <c r="AK8" s="64" t="s">
        <v>59</v>
      </c>
      <c r="AL8" s="64" t="s">
        <v>60</v>
      </c>
      <c r="AM8" s="64" t="s">
        <v>61</v>
      </c>
      <c r="AN8" s="64" t="s">
        <v>62</v>
      </c>
      <c r="AO8" s="64" t="s">
        <v>63</v>
      </c>
      <c r="AP8" s="64" t="s">
        <v>64</v>
      </c>
      <c r="AQ8" s="64" t="s">
        <v>65</v>
      </c>
      <c r="AR8" s="64" t="s">
        <v>66</v>
      </c>
    </row>
    <row r="9" spans="1:44" ht="78.75">
      <c r="A9" t="s">
        <v>1310</v>
      </c>
      <c r="B9" t="s">
        <v>68</v>
      </c>
      <c r="C9" s="65" t="s">
        <v>84</v>
      </c>
      <c r="E9" t="s">
        <v>1311</v>
      </c>
      <c r="F9" s="91" t="s">
        <v>1312</v>
      </c>
      <c r="G9" s="66">
        <v>3</v>
      </c>
      <c r="H9" s="65" t="s">
        <v>1313</v>
      </c>
      <c r="I9" s="65" t="s">
        <v>1314</v>
      </c>
      <c r="J9" t="s">
        <v>1315</v>
      </c>
      <c r="K9" t="s">
        <v>228</v>
      </c>
      <c r="L9" s="65" t="s">
        <v>95</v>
      </c>
      <c r="M9" s="65" t="s">
        <v>1316</v>
      </c>
      <c r="N9" t="s">
        <v>1317</v>
      </c>
      <c r="O9" t="s">
        <v>1318</v>
      </c>
      <c r="P9" s="65" t="s">
        <v>1319</v>
      </c>
      <c r="R9" s="66" t="s">
        <v>82</v>
      </c>
      <c r="S9" s="67"/>
      <c r="T9" s="67"/>
      <c r="U9" s="68">
        <v>7</v>
      </c>
      <c r="V9" s="68">
        <v>7</v>
      </c>
      <c r="W9" s="68">
        <v>7</v>
      </c>
      <c r="X9" s="68">
        <v>7</v>
      </c>
      <c r="Y9" s="68">
        <v>7</v>
      </c>
      <c r="Z9" s="68">
        <v>7</v>
      </c>
      <c r="AA9" s="68">
        <v>7</v>
      </c>
      <c r="AB9" s="68">
        <v>7</v>
      </c>
      <c r="AC9" s="68">
        <v>7</v>
      </c>
      <c r="AD9" s="68">
        <v>7</v>
      </c>
      <c r="AE9" s="68">
        <v>7</v>
      </c>
      <c r="AF9" s="68">
        <v>7</v>
      </c>
      <c r="AG9" s="70"/>
      <c r="AH9" s="70"/>
      <c r="AI9" s="70"/>
      <c r="AJ9" s="70"/>
      <c r="AK9" s="70"/>
      <c r="AL9" s="70"/>
      <c r="AM9" s="70"/>
      <c r="AN9" s="70"/>
      <c r="AO9" s="70"/>
      <c r="AP9" s="70"/>
      <c r="AQ9" s="70"/>
      <c r="AR9" s="70"/>
    </row>
    <row r="10" spans="1:44" ht="94.5">
      <c r="A10" t="s">
        <v>1320</v>
      </c>
      <c r="B10" t="s">
        <v>68</v>
      </c>
      <c r="C10" t="s">
        <v>182</v>
      </c>
      <c r="E10" t="s">
        <v>1321</v>
      </c>
      <c r="F10" s="91" t="s">
        <v>1322</v>
      </c>
      <c r="G10" s="66">
        <v>1</v>
      </c>
      <c r="H10" s="65" t="s">
        <v>1313</v>
      </c>
      <c r="I10" s="65" t="s">
        <v>1323</v>
      </c>
      <c r="J10" t="s">
        <v>1315</v>
      </c>
      <c r="K10" t="s">
        <v>228</v>
      </c>
      <c r="L10" s="65" t="s">
        <v>95</v>
      </c>
      <c r="M10" s="65" t="s">
        <v>1324</v>
      </c>
      <c r="N10" t="s">
        <v>1317</v>
      </c>
      <c r="O10" t="s">
        <v>1318</v>
      </c>
      <c r="P10" s="65" t="s">
        <v>1319</v>
      </c>
      <c r="R10" s="66" t="s">
        <v>82</v>
      </c>
      <c r="S10" s="67"/>
      <c r="T10" s="67"/>
      <c r="U10" s="68">
        <v>10</v>
      </c>
      <c r="V10" s="68">
        <v>10</v>
      </c>
      <c r="W10" s="68">
        <v>10</v>
      </c>
      <c r="X10" s="68">
        <v>10</v>
      </c>
      <c r="Y10" s="68">
        <v>10</v>
      </c>
      <c r="Z10" s="68">
        <v>10</v>
      </c>
      <c r="AA10" s="68">
        <v>10</v>
      </c>
      <c r="AB10" s="68">
        <v>10</v>
      </c>
      <c r="AC10" s="68">
        <v>10</v>
      </c>
      <c r="AD10" s="68">
        <v>10</v>
      </c>
      <c r="AE10" s="68">
        <v>10</v>
      </c>
      <c r="AF10" s="68">
        <v>10</v>
      </c>
      <c r="AG10" s="73"/>
      <c r="AH10" s="73"/>
      <c r="AI10" s="73"/>
      <c r="AJ10" s="73"/>
      <c r="AK10" s="73"/>
      <c r="AL10" s="73"/>
      <c r="AM10" s="73"/>
      <c r="AN10" s="73"/>
      <c r="AO10" s="73"/>
      <c r="AP10" s="73"/>
      <c r="AQ10" s="73"/>
      <c r="AR10" s="73"/>
    </row>
    <row r="11" spans="1:44" ht="63">
      <c r="A11" t="s">
        <v>1325</v>
      </c>
      <c r="B11" t="s">
        <v>68</v>
      </c>
      <c r="C11" t="s">
        <v>182</v>
      </c>
      <c r="E11" t="s">
        <v>1326</v>
      </c>
      <c r="F11" s="91" t="s">
        <v>1327</v>
      </c>
      <c r="G11" s="66">
        <v>2</v>
      </c>
      <c r="H11" s="65" t="s">
        <v>756</v>
      </c>
      <c r="I11" s="65" t="s">
        <v>1328</v>
      </c>
      <c r="J11" t="s">
        <v>1315</v>
      </c>
      <c r="K11" t="s">
        <v>228</v>
      </c>
      <c r="L11" s="65" t="s">
        <v>95</v>
      </c>
      <c r="M11" s="65" t="s">
        <v>1329</v>
      </c>
      <c r="N11" t="s">
        <v>1317</v>
      </c>
      <c r="O11" t="s">
        <v>1330</v>
      </c>
      <c r="P11" s="65" t="s">
        <v>1331</v>
      </c>
      <c r="Q11" s="91"/>
      <c r="R11" s="66" t="s">
        <v>82</v>
      </c>
      <c r="S11" s="67"/>
      <c r="T11" s="67"/>
      <c r="U11" s="68">
        <v>5</v>
      </c>
      <c r="V11" s="68">
        <v>5</v>
      </c>
      <c r="W11" s="68">
        <v>5</v>
      </c>
      <c r="X11" s="68">
        <v>5</v>
      </c>
      <c r="Y11" s="68">
        <v>5</v>
      </c>
      <c r="Z11" s="68">
        <v>5</v>
      </c>
      <c r="AA11" s="68">
        <v>5</v>
      </c>
      <c r="AB11" s="68">
        <v>5</v>
      </c>
      <c r="AC11" s="68">
        <v>5</v>
      </c>
      <c r="AD11" s="68">
        <v>5</v>
      </c>
      <c r="AE11" s="68">
        <v>5</v>
      </c>
      <c r="AF11" s="68">
        <v>5</v>
      </c>
      <c r="AG11" s="73"/>
      <c r="AH11" s="70"/>
      <c r="AI11" s="114"/>
      <c r="AJ11" s="70"/>
      <c r="AK11" s="70"/>
      <c r="AL11" s="70"/>
      <c r="AM11" s="70"/>
      <c r="AN11" s="70"/>
      <c r="AO11" s="70"/>
      <c r="AP11" s="70"/>
      <c r="AQ11" s="70"/>
      <c r="AR11" s="70"/>
    </row>
    <row r="12" spans="1:44" ht="47.25">
      <c r="A12" t="s">
        <v>1332</v>
      </c>
      <c r="B12" t="s">
        <v>68</v>
      </c>
      <c r="C12" t="s">
        <v>182</v>
      </c>
      <c r="E12" t="s">
        <v>1333</v>
      </c>
      <c r="F12" s="91" t="s">
        <v>1334</v>
      </c>
      <c r="G12" s="66">
        <v>2</v>
      </c>
      <c r="H12" s="65" t="s">
        <v>1335</v>
      </c>
      <c r="I12" s="65" t="s">
        <v>1336</v>
      </c>
      <c r="J12" t="s">
        <v>1315</v>
      </c>
      <c r="K12" t="s">
        <v>228</v>
      </c>
      <c r="L12" s="65" t="s">
        <v>95</v>
      </c>
      <c r="M12" s="65" t="s">
        <v>1337</v>
      </c>
      <c r="N12" t="s">
        <v>1317</v>
      </c>
      <c r="O12" t="s">
        <v>1318</v>
      </c>
      <c r="P12" s="65" t="s">
        <v>1338</v>
      </c>
      <c r="R12" s="66" t="s">
        <v>82</v>
      </c>
      <c r="S12" s="67"/>
      <c r="T12" s="67"/>
      <c r="U12" s="68">
        <v>2</v>
      </c>
      <c r="V12" s="68">
        <v>2</v>
      </c>
      <c r="W12" s="68">
        <v>2</v>
      </c>
      <c r="X12" s="68">
        <v>2</v>
      </c>
      <c r="Y12" s="68">
        <v>2</v>
      </c>
      <c r="Z12" s="68">
        <v>2</v>
      </c>
      <c r="AA12" s="68">
        <v>2</v>
      </c>
      <c r="AB12" s="68">
        <v>2</v>
      </c>
      <c r="AC12" s="68">
        <v>2</v>
      </c>
      <c r="AD12" s="68">
        <v>2</v>
      </c>
      <c r="AE12" s="68">
        <v>2</v>
      </c>
      <c r="AF12" s="68">
        <v>2</v>
      </c>
      <c r="AG12" s="115"/>
      <c r="AH12" s="73"/>
      <c r="AI12" s="73"/>
      <c r="AJ12" s="73"/>
      <c r="AK12" s="73"/>
      <c r="AL12" s="73"/>
      <c r="AM12" s="73"/>
      <c r="AN12" s="73"/>
      <c r="AO12" s="73"/>
      <c r="AP12" s="73"/>
      <c r="AQ12" s="73"/>
      <c r="AR12" s="73"/>
    </row>
    <row r="13" spans="1:44" ht="47.25">
      <c r="A13" t="s">
        <v>1339</v>
      </c>
      <c r="B13" t="s">
        <v>68</v>
      </c>
      <c r="C13" t="s">
        <v>182</v>
      </c>
      <c r="E13" t="s">
        <v>1340</v>
      </c>
      <c r="F13" s="91" t="s">
        <v>1341</v>
      </c>
      <c r="G13" s="66">
        <v>1</v>
      </c>
      <c r="H13" s="65" t="s">
        <v>1342</v>
      </c>
      <c r="I13" s="65" t="s">
        <v>1343</v>
      </c>
      <c r="J13" t="s">
        <v>94</v>
      </c>
      <c r="K13" t="s">
        <v>228</v>
      </c>
      <c r="L13" s="65" t="s">
        <v>76</v>
      </c>
      <c r="M13" s="65" t="s">
        <v>1344</v>
      </c>
      <c r="N13" t="s">
        <v>1317</v>
      </c>
      <c r="O13" t="s">
        <v>1318</v>
      </c>
      <c r="P13" s="65" t="s">
        <v>1319</v>
      </c>
      <c r="R13" s="66" t="s">
        <v>82</v>
      </c>
      <c r="S13" s="67"/>
      <c r="T13" s="67"/>
      <c r="U13" s="74">
        <v>1</v>
      </c>
      <c r="V13" s="74">
        <v>1</v>
      </c>
      <c r="W13" s="74">
        <v>1</v>
      </c>
      <c r="X13" s="74">
        <v>1</v>
      </c>
      <c r="Y13" s="74">
        <v>1</v>
      </c>
      <c r="Z13" s="74">
        <v>1</v>
      </c>
      <c r="AA13" s="74">
        <v>1</v>
      </c>
      <c r="AB13" s="74">
        <v>1</v>
      </c>
      <c r="AC13" s="74">
        <v>1</v>
      </c>
      <c r="AD13" s="74">
        <v>1</v>
      </c>
      <c r="AE13" s="74">
        <v>1</v>
      </c>
      <c r="AF13" s="74">
        <v>1</v>
      </c>
      <c r="AG13" s="70"/>
      <c r="AH13" s="116"/>
      <c r="AI13" s="116"/>
      <c r="AJ13" s="70"/>
      <c r="AK13" s="70"/>
      <c r="AL13" s="70"/>
      <c r="AM13" s="70"/>
      <c r="AN13" s="70"/>
      <c r="AO13" s="70"/>
      <c r="AP13" s="70"/>
      <c r="AQ13" s="70"/>
      <c r="AR13" s="70"/>
    </row>
    <row r="14" spans="1:44" ht="47.25">
      <c r="A14" t="s">
        <v>1345</v>
      </c>
      <c r="B14" t="s">
        <v>68</v>
      </c>
      <c r="C14" t="s">
        <v>182</v>
      </c>
      <c r="E14" t="s">
        <v>1346</v>
      </c>
      <c r="F14" s="91" t="s">
        <v>1347</v>
      </c>
      <c r="G14" s="66">
        <v>3</v>
      </c>
      <c r="H14" s="65" t="s">
        <v>1313</v>
      </c>
      <c r="I14" s="65" t="s">
        <v>1348</v>
      </c>
      <c r="J14" t="s">
        <v>1315</v>
      </c>
      <c r="K14" t="s">
        <v>228</v>
      </c>
      <c r="L14" s="65" t="s">
        <v>95</v>
      </c>
      <c r="M14" s="65" t="s">
        <v>1349</v>
      </c>
      <c r="N14" t="s">
        <v>1317</v>
      </c>
      <c r="O14" t="s">
        <v>1318</v>
      </c>
      <c r="P14" s="65" t="s">
        <v>1319</v>
      </c>
      <c r="R14" s="66" t="s">
        <v>82</v>
      </c>
      <c r="S14" s="67"/>
      <c r="T14" s="67"/>
      <c r="U14" s="68">
        <v>5</v>
      </c>
      <c r="V14" s="68">
        <v>5</v>
      </c>
      <c r="W14" s="68">
        <v>5</v>
      </c>
      <c r="X14" s="68">
        <v>5</v>
      </c>
      <c r="Y14" s="68">
        <v>5</v>
      </c>
      <c r="Z14" s="68">
        <v>5</v>
      </c>
      <c r="AA14" s="68">
        <v>5</v>
      </c>
      <c r="AB14" s="68">
        <v>5</v>
      </c>
      <c r="AC14" s="68">
        <v>5</v>
      </c>
      <c r="AD14" s="68">
        <v>5</v>
      </c>
      <c r="AE14" s="68">
        <v>5</v>
      </c>
      <c r="AF14" s="68">
        <v>5</v>
      </c>
      <c r="AG14" s="70"/>
      <c r="AH14" s="117"/>
      <c r="AI14" s="117"/>
      <c r="AJ14" s="70"/>
      <c r="AK14" s="70"/>
      <c r="AL14" s="70"/>
      <c r="AM14" s="70"/>
      <c r="AN14" s="70"/>
      <c r="AO14" s="70"/>
      <c r="AP14" s="70"/>
      <c r="AQ14" s="70"/>
      <c r="AR14" s="70"/>
    </row>
    <row r="15" spans="1:44" ht="47.25">
      <c r="A15" t="s">
        <v>1350</v>
      </c>
      <c r="B15" t="s">
        <v>68</v>
      </c>
      <c r="C15" t="s">
        <v>182</v>
      </c>
      <c r="E15" t="s">
        <v>1351</v>
      </c>
      <c r="F15" s="91" t="s">
        <v>1352</v>
      </c>
      <c r="G15" s="66">
        <v>3</v>
      </c>
      <c r="H15" s="65" t="s">
        <v>1313</v>
      </c>
      <c r="I15" s="65" t="s">
        <v>1353</v>
      </c>
      <c r="J15" t="s">
        <v>1315</v>
      </c>
      <c r="K15" t="s">
        <v>228</v>
      </c>
      <c r="L15" s="65" t="s">
        <v>95</v>
      </c>
      <c r="M15" s="65" t="s">
        <v>1354</v>
      </c>
      <c r="N15" t="s">
        <v>1317</v>
      </c>
      <c r="O15" t="s">
        <v>1318</v>
      </c>
      <c r="P15" s="65" t="s">
        <v>1319</v>
      </c>
      <c r="Q15" t="s">
        <v>273</v>
      </c>
      <c r="R15" s="66" t="s">
        <v>82</v>
      </c>
      <c r="S15" s="67"/>
      <c r="T15" s="67"/>
      <c r="U15" s="68">
        <v>8</v>
      </c>
      <c r="V15" s="68">
        <v>8</v>
      </c>
      <c r="W15" s="68">
        <v>8</v>
      </c>
      <c r="X15" s="68">
        <v>8</v>
      </c>
      <c r="Y15" s="68">
        <v>8</v>
      </c>
      <c r="Z15" s="68">
        <v>8</v>
      </c>
      <c r="AA15" s="68">
        <v>8</v>
      </c>
      <c r="AB15" s="68">
        <v>8</v>
      </c>
      <c r="AC15" s="68">
        <v>8</v>
      </c>
      <c r="AD15" s="68">
        <v>8</v>
      </c>
      <c r="AE15" s="68">
        <v>8</v>
      </c>
      <c r="AF15" s="68">
        <v>8</v>
      </c>
      <c r="AG15" s="70"/>
      <c r="AH15" s="117"/>
      <c r="AI15" s="117"/>
      <c r="AJ15" s="70"/>
      <c r="AK15" s="70"/>
      <c r="AL15" s="70"/>
      <c r="AM15" s="70"/>
      <c r="AN15" s="70"/>
      <c r="AO15" s="70"/>
      <c r="AP15" s="70"/>
      <c r="AQ15" s="70"/>
      <c r="AR15" s="70"/>
    </row>
    <row r="16" spans="1:44" ht="31.5">
      <c r="A16" t="s">
        <v>1355</v>
      </c>
      <c r="B16" t="s">
        <v>68</v>
      </c>
      <c r="C16" t="s">
        <v>760</v>
      </c>
      <c r="D16" s="65"/>
      <c r="E16" s="65" t="s">
        <v>1356</v>
      </c>
      <c r="F16" s="91" t="s">
        <v>1357</v>
      </c>
      <c r="G16" s="66">
        <v>2</v>
      </c>
      <c r="H16" s="65" t="s">
        <v>1358</v>
      </c>
      <c r="I16" s="65" t="s">
        <v>1359</v>
      </c>
      <c r="J16" t="s">
        <v>1315</v>
      </c>
      <c r="K16" t="s">
        <v>228</v>
      </c>
      <c r="L16" s="65" t="s">
        <v>95</v>
      </c>
      <c r="M16" s="65" t="s">
        <v>1360</v>
      </c>
      <c r="N16" t="s">
        <v>1361</v>
      </c>
      <c r="O16" t="s">
        <v>1361</v>
      </c>
      <c r="P16" s="65" t="s">
        <v>1362</v>
      </c>
      <c r="R16" s="66" t="s">
        <v>82</v>
      </c>
      <c r="S16" s="67">
        <v>0</v>
      </c>
      <c r="T16" s="67"/>
      <c r="U16" s="68">
        <v>6</v>
      </c>
      <c r="V16" s="68">
        <v>6</v>
      </c>
      <c r="W16" s="68">
        <v>6</v>
      </c>
      <c r="X16" s="68">
        <v>6</v>
      </c>
      <c r="Y16" s="68">
        <v>6</v>
      </c>
      <c r="Z16" s="68">
        <v>6</v>
      </c>
      <c r="AA16" s="68">
        <v>6</v>
      </c>
      <c r="AB16" s="68">
        <v>6</v>
      </c>
      <c r="AC16" s="68">
        <v>6</v>
      </c>
      <c r="AD16" s="68">
        <v>6</v>
      </c>
      <c r="AE16" s="68">
        <v>6</v>
      </c>
      <c r="AF16" s="68">
        <v>6</v>
      </c>
      <c r="AG16" s="70"/>
      <c r="AH16" s="117"/>
      <c r="AI16" s="117"/>
      <c r="AJ16" s="70"/>
      <c r="AK16" s="70"/>
      <c r="AL16" s="70"/>
      <c r="AM16" s="70"/>
      <c r="AN16" s="70"/>
      <c r="AO16" s="70"/>
      <c r="AP16" s="70"/>
      <c r="AQ16" s="70"/>
      <c r="AR16" s="70"/>
    </row>
    <row r="17" spans="1:44" ht="94.5">
      <c r="A17" t="s">
        <v>1363</v>
      </c>
      <c r="B17" t="s">
        <v>68</v>
      </c>
      <c r="C17" t="s">
        <v>182</v>
      </c>
      <c r="D17" s="65"/>
      <c r="E17" s="65" t="s">
        <v>1356</v>
      </c>
      <c r="F17" s="91" t="s">
        <v>1364</v>
      </c>
      <c r="G17" s="66">
        <v>3</v>
      </c>
      <c r="H17" s="65" t="s">
        <v>1365</v>
      </c>
      <c r="I17" s="65" t="s">
        <v>1366</v>
      </c>
      <c r="J17" t="s">
        <v>1315</v>
      </c>
      <c r="K17" t="s">
        <v>228</v>
      </c>
      <c r="L17" s="65" t="s">
        <v>95</v>
      </c>
      <c r="M17" s="65" t="s">
        <v>1367</v>
      </c>
      <c r="N17" t="s">
        <v>1317</v>
      </c>
      <c r="O17" t="s">
        <v>1318</v>
      </c>
      <c r="P17" s="65" t="s">
        <v>1319</v>
      </c>
      <c r="R17" s="66" t="s">
        <v>82</v>
      </c>
      <c r="S17" s="67"/>
      <c r="T17" s="67"/>
      <c r="U17" s="68">
        <v>15</v>
      </c>
      <c r="V17" s="68">
        <v>15</v>
      </c>
      <c r="W17" s="68">
        <v>15</v>
      </c>
      <c r="X17" s="68">
        <v>15</v>
      </c>
      <c r="Y17" s="68">
        <v>15</v>
      </c>
      <c r="Z17" s="68">
        <v>15</v>
      </c>
      <c r="AA17" s="68">
        <v>15</v>
      </c>
      <c r="AB17" s="68">
        <v>15</v>
      </c>
      <c r="AC17" s="68">
        <v>15</v>
      </c>
      <c r="AD17" s="68">
        <v>15</v>
      </c>
      <c r="AE17" s="68">
        <v>15</v>
      </c>
      <c r="AF17" s="68">
        <v>15</v>
      </c>
      <c r="AG17" s="70"/>
      <c r="AH17" s="117"/>
      <c r="AI17" s="117"/>
      <c r="AJ17" s="70"/>
      <c r="AK17" s="70"/>
      <c r="AL17" s="70"/>
      <c r="AM17" s="70"/>
      <c r="AN17" s="70"/>
      <c r="AO17" s="70"/>
      <c r="AP17" s="70"/>
      <c r="AQ17" s="70"/>
      <c r="AR17" s="70"/>
    </row>
    <row r="18" spans="1:44" ht="78.75">
      <c r="A18" t="s">
        <v>1368</v>
      </c>
      <c r="B18" t="s">
        <v>385</v>
      </c>
      <c r="C18" t="s">
        <v>430</v>
      </c>
      <c r="E18" t="s">
        <v>1369</v>
      </c>
      <c r="F18" s="91" t="s">
        <v>1370</v>
      </c>
      <c r="G18" s="66">
        <v>3</v>
      </c>
      <c r="H18" s="65" t="s">
        <v>100</v>
      </c>
      <c r="I18" s="65" t="s">
        <v>1371</v>
      </c>
      <c r="J18" t="s">
        <v>94</v>
      </c>
      <c r="K18" t="s">
        <v>75</v>
      </c>
      <c r="L18" s="65" t="s">
        <v>76</v>
      </c>
      <c r="M18" s="65" t="s">
        <v>967</v>
      </c>
      <c r="N18" t="s">
        <v>1372</v>
      </c>
      <c r="O18" t="s">
        <v>1373</v>
      </c>
      <c r="P18" s="65" t="s">
        <v>1374</v>
      </c>
      <c r="R18" s="66" t="s">
        <v>82</v>
      </c>
      <c r="S18" s="67"/>
      <c r="T18" s="67"/>
      <c r="U18" s="74">
        <v>1</v>
      </c>
      <c r="V18" s="74">
        <v>1</v>
      </c>
      <c r="W18" s="74">
        <v>1</v>
      </c>
      <c r="X18" s="74">
        <v>1</v>
      </c>
      <c r="Y18" s="74">
        <v>1</v>
      </c>
      <c r="Z18" s="74">
        <v>1</v>
      </c>
      <c r="AA18" s="74">
        <v>1</v>
      </c>
      <c r="AB18" s="74">
        <v>1</v>
      </c>
      <c r="AC18" s="74">
        <v>1</v>
      </c>
      <c r="AD18" s="74">
        <v>1</v>
      </c>
      <c r="AE18" s="74">
        <v>1</v>
      </c>
      <c r="AF18" s="74">
        <v>1</v>
      </c>
      <c r="AG18" s="70"/>
      <c r="AH18" s="117"/>
      <c r="AI18" s="117"/>
      <c r="AJ18" s="70"/>
      <c r="AK18" s="70"/>
      <c r="AL18" s="70"/>
      <c r="AM18" s="70"/>
      <c r="AN18" s="70"/>
      <c r="AO18" s="70"/>
      <c r="AP18" s="70"/>
      <c r="AQ18" s="70"/>
      <c r="AR18" s="70"/>
    </row>
    <row r="19" spans="1:44" ht="78.75">
      <c r="A19" t="s">
        <v>1375</v>
      </c>
      <c r="B19" t="s">
        <v>385</v>
      </c>
      <c r="C19" t="s">
        <v>430</v>
      </c>
      <c r="D19" s="65"/>
      <c r="E19" s="65" t="s">
        <v>1376</v>
      </c>
      <c r="F19" s="91" t="s">
        <v>1377</v>
      </c>
      <c r="G19" s="66">
        <v>1</v>
      </c>
      <c r="H19" s="65" t="s">
        <v>185</v>
      </c>
      <c r="I19" s="65" t="s">
        <v>1235</v>
      </c>
      <c r="J19" t="s">
        <v>74</v>
      </c>
      <c r="K19" t="s">
        <v>75</v>
      </c>
      <c r="L19" s="65" t="s">
        <v>95</v>
      </c>
      <c r="M19" s="65" t="s">
        <v>171</v>
      </c>
      <c r="N19" t="s">
        <v>1372</v>
      </c>
      <c r="O19" t="s">
        <v>1373</v>
      </c>
      <c r="P19" s="65" t="s">
        <v>1374</v>
      </c>
      <c r="R19" s="66" t="s">
        <v>82</v>
      </c>
      <c r="S19" s="67"/>
      <c r="T19" s="67"/>
      <c r="U19" s="68">
        <v>1</v>
      </c>
      <c r="V19" s="68">
        <v>1</v>
      </c>
      <c r="W19" s="68">
        <v>1</v>
      </c>
      <c r="X19" s="68">
        <v>1</v>
      </c>
      <c r="Y19" s="68">
        <v>1</v>
      </c>
      <c r="Z19" s="68">
        <v>1</v>
      </c>
      <c r="AA19" s="68">
        <v>1</v>
      </c>
      <c r="AB19" s="68">
        <v>1</v>
      </c>
      <c r="AC19" s="68">
        <v>1</v>
      </c>
      <c r="AD19" s="68">
        <v>1</v>
      </c>
      <c r="AE19" s="68">
        <v>1</v>
      </c>
      <c r="AF19" s="68">
        <v>1</v>
      </c>
      <c r="AG19" s="70"/>
      <c r="AH19" s="117"/>
      <c r="AI19" s="117"/>
      <c r="AJ19" s="70"/>
      <c r="AK19" s="70"/>
      <c r="AL19" s="70"/>
      <c r="AM19" s="70"/>
      <c r="AN19" s="70"/>
      <c r="AO19" s="70"/>
      <c r="AP19" s="70"/>
      <c r="AQ19" s="70"/>
      <c r="AR19" s="70"/>
    </row>
    <row r="20" spans="1:44" ht="78.75">
      <c r="A20" t="s">
        <v>1378</v>
      </c>
      <c r="B20" t="s">
        <v>385</v>
      </c>
      <c r="C20" t="s">
        <v>430</v>
      </c>
      <c r="D20" s="65"/>
      <c r="E20" s="65" t="s">
        <v>1379</v>
      </c>
      <c r="F20" s="91" t="s">
        <v>1380</v>
      </c>
      <c r="G20" s="66">
        <v>3</v>
      </c>
      <c r="H20" s="65" t="s">
        <v>169</v>
      </c>
      <c r="I20" s="65" t="s">
        <v>1381</v>
      </c>
      <c r="J20" t="s">
        <v>94</v>
      </c>
      <c r="K20" t="s">
        <v>75</v>
      </c>
      <c r="L20" s="65" t="s">
        <v>76</v>
      </c>
      <c r="M20" s="65" t="s">
        <v>1382</v>
      </c>
      <c r="N20" t="s">
        <v>1372</v>
      </c>
      <c r="O20" t="s">
        <v>1373</v>
      </c>
      <c r="P20" s="65" t="s">
        <v>1374</v>
      </c>
      <c r="Q20" s="65" t="s">
        <v>1383</v>
      </c>
      <c r="R20" s="66" t="s">
        <v>82</v>
      </c>
      <c r="S20" s="67"/>
      <c r="T20" s="67"/>
      <c r="U20" s="74"/>
      <c r="V20" s="74"/>
      <c r="W20" s="74">
        <v>0.85</v>
      </c>
      <c r="X20" s="74"/>
      <c r="Y20" s="74"/>
      <c r="Z20" s="74">
        <v>0.85</v>
      </c>
      <c r="AA20" s="74"/>
      <c r="AB20" s="74"/>
      <c r="AC20" s="74">
        <v>0.85</v>
      </c>
      <c r="AD20" s="74"/>
      <c r="AE20" s="74"/>
      <c r="AF20" s="74">
        <v>0.85</v>
      </c>
      <c r="AG20" s="115"/>
      <c r="AH20" s="118"/>
      <c r="AI20" s="118"/>
      <c r="AJ20" s="73"/>
      <c r="AK20" s="73"/>
      <c r="AL20" s="73"/>
      <c r="AM20" s="73"/>
      <c r="AN20" s="73"/>
      <c r="AO20" s="73"/>
      <c r="AP20" s="73"/>
      <c r="AQ20" s="73"/>
      <c r="AR20" s="73"/>
    </row>
    <row r="21" spans="1:44" ht="47.25">
      <c r="A21" t="s">
        <v>1384</v>
      </c>
      <c r="B21" t="s">
        <v>385</v>
      </c>
      <c r="C21" t="s">
        <v>430</v>
      </c>
      <c r="E21" t="s">
        <v>1385</v>
      </c>
      <c r="F21" s="91" t="s">
        <v>1386</v>
      </c>
      <c r="G21" s="66">
        <v>3</v>
      </c>
      <c r="H21" s="65" t="s">
        <v>233</v>
      </c>
      <c r="I21" s="65" t="s">
        <v>74</v>
      </c>
      <c r="J21" t="s">
        <v>74</v>
      </c>
      <c r="K21" t="s">
        <v>75</v>
      </c>
      <c r="L21" s="65" t="s">
        <v>76</v>
      </c>
      <c r="M21" s="65" t="s">
        <v>1387</v>
      </c>
      <c r="N21" t="s">
        <v>1388</v>
      </c>
      <c r="O21" t="s">
        <v>1389</v>
      </c>
      <c r="P21" s="65" t="s">
        <v>1390</v>
      </c>
      <c r="R21" s="66" t="s">
        <v>82</v>
      </c>
      <c r="S21" s="67"/>
      <c r="T21" s="67"/>
      <c r="U21" s="68">
        <v>1</v>
      </c>
      <c r="V21" s="68"/>
      <c r="W21" s="68"/>
      <c r="X21" s="68">
        <v>1</v>
      </c>
      <c r="Y21" s="68"/>
      <c r="Z21" s="68"/>
      <c r="AA21" s="68">
        <v>1</v>
      </c>
      <c r="AB21" s="68"/>
      <c r="AC21" s="68"/>
      <c r="AD21" s="68">
        <v>1</v>
      </c>
      <c r="AE21" s="68"/>
      <c r="AF21" s="68"/>
      <c r="AG21" s="70"/>
      <c r="AH21" s="117"/>
      <c r="AI21" s="117"/>
      <c r="AJ21" s="70"/>
      <c r="AK21" s="70"/>
      <c r="AL21" s="70"/>
      <c r="AM21" s="70"/>
      <c r="AN21" s="70"/>
      <c r="AO21" s="70"/>
      <c r="AP21" s="70"/>
      <c r="AQ21" s="70"/>
      <c r="AR21" s="70"/>
    </row>
    <row r="22" spans="1:44" ht="47.25">
      <c r="A22" t="s">
        <v>1391</v>
      </c>
      <c r="B22" t="s">
        <v>385</v>
      </c>
      <c r="C22" t="s">
        <v>430</v>
      </c>
      <c r="D22" s="65"/>
      <c r="E22" s="65" t="s">
        <v>1392</v>
      </c>
      <c r="F22" s="91" t="s">
        <v>1393</v>
      </c>
      <c r="G22" s="66">
        <v>3</v>
      </c>
      <c r="H22" s="65" t="s">
        <v>100</v>
      </c>
      <c r="I22" s="65" t="s">
        <v>1394</v>
      </c>
      <c r="J22" t="s">
        <v>74</v>
      </c>
      <c r="K22" t="s">
        <v>228</v>
      </c>
      <c r="L22" s="65" t="s">
        <v>95</v>
      </c>
      <c r="M22" s="65" t="s">
        <v>1395</v>
      </c>
      <c r="N22" t="s">
        <v>1388</v>
      </c>
      <c r="O22" t="s">
        <v>1389</v>
      </c>
      <c r="P22" s="65" t="s">
        <v>1390</v>
      </c>
      <c r="R22" s="66" t="s">
        <v>82</v>
      </c>
      <c r="S22" s="67"/>
      <c r="T22" s="67"/>
      <c r="U22" s="68">
        <v>4</v>
      </c>
      <c r="V22" s="68">
        <v>4</v>
      </c>
      <c r="W22" s="68">
        <v>4</v>
      </c>
      <c r="X22" s="68">
        <v>4</v>
      </c>
      <c r="Y22" s="68">
        <v>4</v>
      </c>
      <c r="Z22" s="68">
        <v>4</v>
      </c>
      <c r="AA22" s="68">
        <v>4</v>
      </c>
      <c r="AB22" s="68">
        <v>4</v>
      </c>
      <c r="AC22" s="68">
        <v>4</v>
      </c>
      <c r="AD22" s="68">
        <v>4</v>
      </c>
      <c r="AE22" s="68">
        <v>4</v>
      </c>
      <c r="AF22" s="68">
        <v>4</v>
      </c>
      <c r="AG22" s="70"/>
      <c r="AH22" s="117"/>
      <c r="AI22" s="117"/>
      <c r="AJ22" s="70"/>
      <c r="AK22" s="70"/>
      <c r="AL22" s="70"/>
      <c r="AM22" s="70"/>
      <c r="AN22" s="70"/>
      <c r="AO22" s="70"/>
      <c r="AP22" s="70"/>
      <c r="AQ22" s="70"/>
      <c r="AR22" s="70"/>
    </row>
    <row r="23" spans="1:44" ht="47.25">
      <c r="A23" t="s">
        <v>1396</v>
      </c>
      <c r="B23" t="s">
        <v>385</v>
      </c>
      <c r="C23" t="s">
        <v>430</v>
      </c>
      <c r="D23" s="65"/>
      <c r="E23" s="65" t="s">
        <v>1397</v>
      </c>
      <c r="F23" s="91" t="s">
        <v>1398</v>
      </c>
      <c r="G23" s="66">
        <v>3</v>
      </c>
      <c r="H23" s="65" t="s">
        <v>100</v>
      </c>
      <c r="I23" s="65" t="s">
        <v>1399</v>
      </c>
      <c r="J23" t="s">
        <v>74</v>
      </c>
      <c r="K23" t="s">
        <v>228</v>
      </c>
      <c r="L23" s="65" t="s">
        <v>95</v>
      </c>
      <c r="M23" s="65" t="s">
        <v>1395</v>
      </c>
      <c r="N23" t="s">
        <v>1388</v>
      </c>
      <c r="O23" t="s">
        <v>1389</v>
      </c>
      <c r="P23" s="65" t="s">
        <v>1390</v>
      </c>
      <c r="R23" s="66" t="s">
        <v>82</v>
      </c>
      <c r="S23" s="67"/>
      <c r="T23" s="67"/>
      <c r="U23" s="68">
        <v>6</v>
      </c>
      <c r="V23" s="68">
        <v>6</v>
      </c>
      <c r="W23" s="68">
        <v>6</v>
      </c>
      <c r="X23" s="68">
        <v>6</v>
      </c>
      <c r="Y23" s="68">
        <v>6</v>
      </c>
      <c r="Z23" s="68">
        <v>6</v>
      </c>
      <c r="AA23" s="68">
        <v>6</v>
      </c>
      <c r="AB23" s="68">
        <v>6</v>
      </c>
      <c r="AC23" s="68">
        <v>6</v>
      </c>
      <c r="AD23" s="68">
        <v>6</v>
      </c>
      <c r="AE23" s="68">
        <v>6</v>
      </c>
      <c r="AF23" s="68">
        <v>6</v>
      </c>
      <c r="AG23" s="70"/>
      <c r="AH23" s="70"/>
      <c r="AI23" s="70"/>
      <c r="AJ23" s="70"/>
      <c r="AK23" s="70"/>
      <c r="AL23" s="70"/>
      <c r="AM23" s="70"/>
      <c r="AN23" s="70"/>
      <c r="AO23" s="70"/>
      <c r="AP23" s="70"/>
      <c r="AQ23" s="70"/>
      <c r="AR23" s="70"/>
    </row>
    <row r="24" spans="1:44" ht="47.25">
      <c r="A24" t="s">
        <v>1400</v>
      </c>
      <c r="B24" t="s">
        <v>385</v>
      </c>
      <c r="C24" t="s">
        <v>430</v>
      </c>
      <c r="E24" t="s">
        <v>1401</v>
      </c>
      <c r="F24" s="91" t="s">
        <v>1402</v>
      </c>
      <c r="G24" s="66">
        <v>2</v>
      </c>
      <c r="H24" s="65" t="s">
        <v>100</v>
      </c>
      <c r="I24" s="65" t="s">
        <v>1403</v>
      </c>
      <c r="J24" t="s">
        <v>94</v>
      </c>
      <c r="K24" t="s">
        <v>75</v>
      </c>
      <c r="L24" s="65" t="s">
        <v>76</v>
      </c>
      <c r="M24" s="65" t="s">
        <v>1404</v>
      </c>
      <c r="N24" t="s">
        <v>1388</v>
      </c>
      <c r="O24" t="s">
        <v>1389</v>
      </c>
      <c r="P24" s="65" t="s">
        <v>1390</v>
      </c>
      <c r="R24" s="66" t="s">
        <v>82</v>
      </c>
      <c r="S24" s="67"/>
      <c r="T24" s="67"/>
      <c r="U24" s="74">
        <v>1</v>
      </c>
      <c r="V24" s="74">
        <v>1</v>
      </c>
      <c r="W24" s="74">
        <v>1</v>
      </c>
      <c r="X24" s="74">
        <v>1</v>
      </c>
      <c r="Y24" s="74">
        <v>1</v>
      </c>
      <c r="Z24" s="74">
        <v>1</v>
      </c>
      <c r="AA24" s="74">
        <v>1</v>
      </c>
      <c r="AB24" s="74">
        <v>1</v>
      </c>
      <c r="AC24" s="74">
        <v>1</v>
      </c>
      <c r="AD24" s="74">
        <v>1</v>
      </c>
      <c r="AE24" s="74">
        <v>1</v>
      </c>
      <c r="AF24" s="74">
        <v>1</v>
      </c>
      <c r="AG24" s="70"/>
      <c r="AH24" s="70"/>
      <c r="AI24" s="70"/>
      <c r="AJ24" s="70"/>
      <c r="AK24" s="70"/>
      <c r="AL24" s="70"/>
      <c r="AM24" s="70"/>
      <c r="AN24" s="70"/>
      <c r="AO24" s="70"/>
      <c r="AP24" s="70"/>
      <c r="AQ24" s="70"/>
      <c r="AR24" s="70"/>
    </row>
    <row r="25" spans="1:44" ht="47.25">
      <c r="A25" t="s">
        <v>1405</v>
      </c>
      <c r="B25" t="s">
        <v>385</v>
      </c>
      <c r="C25" t="s">
        <v>430</v>
      </c>
      <c r="D25" s="65"/>
      <c r="E25" s="65" t="s">
        <v>1406</v>
      </c>
      <c r="F25" s="91" t="s">
        <v>1407</v>
      </c>
      <c r="G25" s="66">
        <v>2</v>
      </c>
      <c r="H25" s="65" t="s">
        <v>100</v>
      </c>
      <c r="I25" s="65" t="s">
        <v>1408</v>
      </c>
      <c r="J25" t="s">
        <v>74</v>
      </c>
      <c r="K25" t="s">
        <v>75</v>
      </c>
      <c r="L25" s="65" t="s">
        <v>95</v>
      </c>
      <c r="M25" s="65" t="s">
        <v>1409</v>
      </c>
      <c r="N25" t="s">
        <v>1388</v>
      </c>
      <c r="O25" t="s">
        <v>1389</v>
      </c>
      <c r="P25" s="65" t="s">
        <v>1390</v>
      </c>
      <c r="R25" s="66" t="s">
        <v>82</v>
      </c>
      <c r="S25" s="67"/>
      <c r="T25" s="67"/>
      <c r="U25" s="68">
        <v>1</v>
      </c>
      <c r="V25" s="68">
        <v>1</v>
      </c>
      <c r="W25" s="68">
        <v>1</v>
      </c>
      <c r="X25" s="68">
        <v>1</v>
      </c>
      <c r="Y25" s="68">
        <v>1</v>
      </c>
      <c r="Z25" s="68">
        <v>1</v>
      </c>
      <c r="AA25" s="68">
        <v>1</v>
      </c>
      <c r="AB25" s="68">
        <v>1</v>
      </c>
      <c r="AC25" s="68">
        <v>1</v>
      </c>
      <c r="AD25" s="68">
        <v>1</v>
      </c>
      <c r="AE25" s="68">
        <v>1</v>
      </c>
      <c r="AF25" s="68">
        <v>1</v>
      </c>
      <c r="AG25" s="70"/>
      <c r="AH25" s="70"/>
      <c r="AI25" s="70"/>
      <c r="AJ25" s="70"/>
      <c r="AK25" s="70"/>
      <c r="AL25" s="70"/>
      <c r="AM25" s="70"/>
      <c r="AN25" s="70"/>
      <c r="AO25" s="70"/>
      <c r="AP25" s="70"/>
      <c r="AQ25" s="70"/>
      <c r="AR25" s="70"/>
    </row>
    <row r="26" spans="1:44" ht="157.5">
      <c r="A26" t="s">
        <v>1410</v>
      </c>
      <c r="B26" t="s">
        <v>385</v>
      </c>
      <c r="C26" t="s">
        <v>430</v>
      </c>
      <c r="D26" s="65"/>
      <c r="E26" s="65" t="s">
        <v>1411</v>
      </c>
      <c r="F26" s="91" t="s">
        <v>1412</v>
      </c>
      <c r="G26" s="66">
        <v>3</v>
      </c>
      <c r="H26" s="65" t="s">
        <v>100</v>
      </c>
      <c r="I26" s="65" t="s">
        <v>1413</v>
      </c>
      <c r="J26" t="s">
        <v>74</v>
      </c>
      <c r="K26" t="s">
        <v>228</v>
      </c>
      <c r="L26" s="65" t="s">
        <v>95</v>
      </c>
      <c r="M26" s="65" t="s">
        <v>1404</v>
      </c>
      <c r="N26" t="s">
        <v>1388</v>
      </c>
      <c r="O26" t="s">
        <v>1389</v>
      </c>
      <c r="P26" s="65" t="s">
        <v>1390</v>
      </c>
      <c r="R26" s="66" t="s">
        <v>82</v>
      </c>
      <c r="S26" s="67"/>
      <c r="T26" s="67"/>
      <c r="U26" s="68">
        <v>48</v>
      </c>
      <c r="V26" s="68">
        <v>48</v>
      </c>
      <c r="W26" s="68">
        <v>48</v>
      </c>
      <c r="X26" s="68">
        <v>48</v>
      </c>
      <c r="Y26" s="68">
        <v>48</v>
      </c>
      <c r="Z26" s="68">
        <v>48</v>
      </c>
      <c r="AA26" s="68">
        <v>48</v>
      </c>
      <c r="AB26" s="68">
        <v>48</v>
      </c>
      <c r="AC26" s="68">
        <v>48</v>
      </c>
      <c r="AD26" s="68">
        <v>48</v>
      </c>
      <c r="AE26" s="68">
        <v>48</v>
      </c>
      <c r="AF26" s="68">
        <v>48</v>
      </c>
      <c r="AG26" s="72"/>
      <c r="AH26" s="73"/>
      <c r="AI26" s="73"/>
      <c r="AJ26" s="115"/>
      <c r="AK26" s="73"/>
      <c r="AL26" s="73"/>
      <c r="AM26" s="73"/>
      <c r="AN26" s="73"/>
      <c r="AO26" s="73"/>
      <c r="AP26" s="73"/>
      <c r="AQ26" s="73"/>
      <c r="AR26" s="73"/>
    </row>
    <row r="27" spans="1:44" ht="78.75">
      <c r="A27" t="s">
        <v>1414</v>
      </c>
      <c r="B27" t="s">
        <v>158</v>
      </c>
      <c r="C27" t="s">
        <v>166</v>
      </c>
      <c r="E27" t="s">
        <v>1415</v>
      </c>
      <c r="F27" s="91" t="s">
        <v>1416</v>
      </c>
      <c r="G27" s="66">
        <v>3</v>
      </c>
      <c r="H27" s="65" t="s">
        <v>169</v>
      </c>
      <c r="I27" s="65" t="s">
        <v>1417</v>
      </c>
      <c r="J27" t="s">
        <v>74</v>
      </c>
      <c r="K27" t="s">
        <v>228</v>
      </c>
      <c r="L27" s="65" t="s">
        <v>95</v>
      </c>
      <c r="M27" s="65" t="s">
        <v>1418</v>
      </c>
      <c r="N27" t="s">
        <v>1419</v>
      </c>
      <c r="O27" t="s">
        <v>1420</v>
      </c>
      <c r="P27" s="65" t="s">
        <v>1421</v>
      </c>
      <c r="R27" s="66" t="s">
        <v>82</v>
      </c>
      <c r="S27" s="67"/>
      <c r="T27" s="67"/>
      <c r="U27" s="68">
        <v>2</v>
      </c>
      <c r="V27" s="68">
        <v>2</v>
      </c>
      <c r="W27" s="68">
        <v>2</v>
      </c>
      <c r="X27" s="68">
        <v>2</v>
      </c>
      <c r="Y27" s="68">
        <v>2</v>
      </c>
      <c r="Z27" s="68">
        <v>2</v>
      </c>
      <c r="AA27" s="68">
        <v>2</v>
      </c>
      <c r="AB27" s="68">
        <v>2</v>
      </c>
      <c r="AC27" s="68">
        <v>2</v>
      </c>
      <c r="AD27" s="68">
        <v>2</v>
      </c>
      <c r="AE27" s="68">
        <v>2</v>
      </c>
      <c r="AF27" s="68">
        <v>2</v>
      </c>
      <c r="AG27" s="70"/>
      <c r="AH27" s="70"/>
      <c r="AI27" s="70"/>
      <c r="AJ27" s="70"/>
      <c r="AK27" s="70"/>
      <c r="AL27" s="70"/>
      <c r="AM27" s="70"/>
      <c r="AN27" s="70"/>
      <c r="AO27" s="70"/>
      <c r="AP27" s="70"/>
      <c r="AQ27" s="70"/>
      <c r="AR27" s="70"/>
    </row>
    <row r="28" spans="1:44" ht="63">
      <c r="A28" t="s">
        <v>1422</v>
      </c>
      <c r="B28" t="s">
        <v>158</v>
      </c>
      <c r="C28" t="s">
        <v>166</v>
      </c>
      <c r="D28" s="65"/>
      <c r="E28" s="65" t="s">
        <v>1423</v>
      </c>
      <c r="F28" s="91" t="s">
        <v>1424</v>
      </c>
      <c r="G28" s="66">
        <v>3</v>
      </c>
      <c r="H28" s="65" t="s">
        <v>169</v>
      </c>
      <c r="I28" s="65" t="s">
        <v>1425</v>
      </c>
      <c r="J28" t="s">
        <v>74</v>
      </c>
      <c r="K28" t="s">
        <v>228</v>
      </c>
      <c r="L28" s="65" t="s">
        <v>95</v>
      </c>
      <c r="M28" s="65" t="s">
        <v>1426</v>
      </c>
      <c r="N28" t="s">
        <v>1419</v>
      </c>
      <c r="O28" t="s">
        <v>1420</v>
      </c>
      <c r="P28" s="65" t="s">
        <v>1421</v>
      </c>
      <c r="R28" s="66" t="s">
        <v>82</v>
      </c>
      <c r="S28" s="67"/>
      <c r="T28" s="67"/>
      <c r="U28" s="68">
        <v>15</v>
      </c>
      <c r="V28" s="68">
        <v>15</v>
      </c>
      <c r="W28" s="68">
        <v>15</v>
      </c>
      <c r="X28" s="68">
        <v>15</v>
      </c>
      <c r="Y28" s="68">
        <v>15</v>
      </c>
      <c r="Z28" s="68">
        <v>15</v>
      </c>
      <c r="AA28" s="68">
        <v>15</v>
      </c>
      <c r="AB28" s="68">
        <v>15</v>
      </c>
      <c r="AC28" s="68">
        <v>15</v>
      </c>
      <c r="AD28" s="68">
        <v>15</v>
      </c>
      <c r="AE28" s="68">
        <v>15</v>
      </c>
      <c r="AF28" s="68">
        <v>15</v>
      </c>
      <c r="AG28" s="70"/>
      <c r="AH28" s="70"/>
      <c r="AI28" s="70"/>
      <c r="AJ28" s="70"/>
      <c r="AK28" s="70"/>
      <c r="AL28" s="70"/>
      <c r="AM28" s="70"/>
      <c r="AN28" s="70"/>
      <c r="AO28" s="70"/>
      <c r="AP28" s="70"/>
      <c r="AQ28" s="70"/>
      <c r="AR28" s="70"/>
    </row>
    <row r="29" spans="1:44" ht="63">
      <c r="A29" t="s">
        <v>1427</v>
      </c>
      <c r="B29" t="s">
        <v>158</v>
      </c>
      <c r="C29" t="s">
        <v>166</v>
      </c>
      <c r="D29" s="65"/>
      <c r="E29" s="65" t="s">
        <v>1428</v>
      </c>
      <c r="F29" s="91" t="s">
        <v>1429</v>
      </c>
      <c r="G29" s="66">
        <v>2</v>
      </c>
      <c r="H29" s="65" t="s">
        <v>169</v>
      </c>
      <c r="I29" s="65" t="s">
        <v>1235</v>
      </c>
      <c r="J29" t="s">
        <v>74</v>
      </c>
      <c r="K29" t="s">
        <v>75</v>
      </c>
      <c r="L29" s="65" t="s">
        <v>95</v>
      </c>
      <c r="M29" s="65" t="s">
        <v>1430</v>
      </c>
      <c r="N29" t="s">
        <v>1419</v>
      </c>
      <c r="O29" t="s">
        <v>1420</v>
      </c>
      <c r="P29" s="65" t="s">
        <v>1421</v>
      </c>
      <c r="R29" s="66" t="s">
        <v>82</v>
      </c>
      <c r="S29" s="67"/>
      <c r="T29" s="67"/>
      <c r="U29" s="68">
        <v>1</v>
      </c>
      <c r="V29" s="68">
        <v>1</v>
      </c>
      <c r="W29" s="68">
        <v>1</v>
      </c>
      <c r="X29" s="68">
        <v>1</v>
      </c>
      <c r="Y29" s="68">
        <v>1</v>
      </c>
      <c r="Z29" s="68">
        <v>1</v>
      </c>
      <c r="AA29" s="68">
        <v>1</v>
      </c>
      <c r="AB29" s="68">
        <v>1</v>
      </c>
      <c r="AC29" s="68">
        <v>1</v>
      </c>
      <c r="AD29" s="68">
        <v>1</v>
      </c>
      <c r="AE29" s="68">
        <v>1</v>
      </c>
      <c r="AF29" s="68">
        <v>1</v>
      </c>
      <c r="AG29" s="115"/>
      <c r="AH29" s="73"/>
      <c r="AI29" s="73"/>
      <c r="AJ29" s="119"/>
      <c r="AK29" s="73"/>
      <c r="AL29" s="73"/>
      <c r="AM29" s="73"/>
      <c r="AN29" s="73"/>
      <c r="AO29" s="73"/>
      <c r="AP29" s="73"/>
      <c r="AQ29" s="73"/>
      <c r="AR29" s="73"/>
    </row>
    <row r="30" spans="1:44" ht="63">
      <c r="A30" t="s">
        <v>1431</v>
      </c>
      <c r="B30" t="s">
        <v>158</v>
      </c>
      <c r="C30" t="s">
        <v>166</v>
      </c>
      <c r="E30" t="s">
        <v>1432</v>
      </c>
      <c r="F30" s="91" t="s">
        <v>1433</v>
      </c>
      <c r="G30" s="66">
        <v>3</v>
      </c>
      <c r="H30" s="65" t="s">
        <v>169</v>
      </c>
      <c r="I30" s="65" t="s">
        <v>1434</v>
      </c>
      <c r="J30" t="s">
        <v>94</v>
      </c>
      <c r="K30" t="s">
        <v>228</v>
      </c>
      <c r="L30" s="65" t="s">
        <v>76</v>
      </c>
      <c r="M30" s="65" t="s">
        <v>1430</v>
      </c>
      <c r="N30" t="s">
        <v>1419</v>
      </c>
      <c r="O30" t="s">
        <v>1420</v>
      </c>
      <c r="P30" s="65" t="s">
        <v>1421</v>
      </c>
      <c r="R30" s="66" t="s">
        <v>82</v>
      </c>
      <c r="S30" s="67"/>
      <c r="T30" s="67"/>
      <c r="U30" s="74">
        <v>0.5</v>
      </c>
      <c r="V30" s="74">
        <v>0.5</v>
      </c>
      <c r="W30" s="74">
        <v>0.5</v>
      </c>
      <c r="X30" s="74">
        <v>0.5</v>
      </c>
      <c r="Y30" s="74">
        <v>0.5</v>
      </c>
      <c r="Z30" s="74">
        <v>0.5</v>
      </c>
      <c r="AA30" s="74">
        <v>0.5</v>
      </c>
      <c r="AB30" s="74">
        <v>0.5</v>
      </c>
      <c r="AC30" s="74">
        <v>0.5</v>
      </c>
      <c r="AD30" s="74">
        <v>0.5</v>
      </c>
      <c r="AE30" s="74">
        <v>0.5</v>
      </c>
      <c r="AF30" s="74">
        <v>0.5</v>
      </c>
      <c r="AG30" s="70"/>
      <c r="AH30" s="70"/>
      <c r="AI30" s="70"/>
      <c r="AJ30" s="70"/>
      <c r="AK30" s="70"/>
      <c r="AL30" s="70"/>
      <c r="AM30" s="70"/>
      <c r="AN30" s="70"/>
      <c r="AO30" s="70"/>
      <c r="AP30" s="70"/>
      <c r="AQ30" s="70"/>
      <c r="AR30" s="70"/>
    </row>
    <row r="31" spans="1:44" ht="78.75">
      <c r="A31" t="s">
        <v>1435</v>
      </c>
      <c r="B31" t="s">
        <v>68</v>
      </c>
      <c r="C31" t="s">
        <v>760</v>
      </c>
      <c r="D31" s="65"/>
      <c r="E31" s="65" t="s">
        <v>1436</v>
      </c>
      <c r="F31" s="91" t="s">
        <v>1437</v>
      </c>
      <c r="G31" s="66">
        <v>3</v>
      </c>
      <c r="H31" s="65" t="s">
        <v>1358</v>
      </c>
      <c r="I31" s="65" t="s">
        <v>1438</v>
      </c>
      <c r="J31" t="s">
        <v>1439</v>
      </c>
      <c r="K31" t="s">
        <v>228</v>
      </c>
      <c r="L31" s="65" t="s">
        <v>95</v>
      </c>
      <c r="M31" s="65" t="s">
        <v>1440</v>
      </c>
      <c r="N31" t="s">
        <v>1361</v>
      </c>
      <c r="O31" t="s">
        <v>1361</v>
      </c>
      <c r="P31" s="65" t="s">
        <v>1362</v>
      </c>
      <c r="R31" s="66" t="s">
        <v>82</v>
      </c>
      <c r="S31" s="67">
        <v>0</v>
      </c>
      <c r="T31" s="67"/>
      <c r="U31" s="105">
        <v>10</v>
      </c>
      <c r="V31" s="105">
        <v>10</v>
      </c>
      <c r="W31" s="105">
        <v>10</v>
      </c>
      <c r="X31" s="105">
        <v>10</v>
      </c>
      <c r="Y31" s="105">
        <v>10</v>
      </c>
      <c r="Z31" s="105">
        <v>10</v>
      </c>
      <c r="AA31" s="105">
        <v>10</v>
      </c>
      <c r="AB31" s="105">
        <v>10</v>
      </c>
      <c r="AC31" s="105">
        <v>10</v>
      </c>
      <c r="AD31" s="105">
        <v>10</v>
      </c>
      <c r="AE31" s="105">
        <v>10</v>
      </c>
      <c r="AF31" s="105">
        <v>10</v>
      </c>
      <c r="AG31" s="70"/>
      <c r="AH31" s="70"/>
      <c r="AI31" s="70"/>
      <c r="AJ31" s="70"/>
      <c r="AK31" s="70"/>
      <c r="AL31" s="70"/>
      <c r="AM31" s="70"/>
      <c r="AN31" s="70"/>
      <c r="AO31" s="70"/>
      <c r="AP31" s="70"/>
      <c r="AQ31" s="70"/>
      <c r="AR31" s="70"/>
    </row>
    <row r="32" spans="1:44" ht="31.5">
      <c r="A32" t="s">
        <v>1441</v>
      </c>
      <c r="B32" t="s">
        <v>68</v>
      </c>
      <c r="C32" t="s">
        <v>760</v>
      </c>
      <c r="D32" s="65"/>
      <c r="E32" s="65" t="s">
        <v>1442</v>
      </c>
      <c r="F32" s="91" t="s">
        <v>1443</v>
      </c>
      <c r="G32" s="66">
        <v>2</v>
      </c>
      <c r="H32" s="65" t="s">
        <v>1444</v>
      </c>
      <c r="I32" s="65" t="s">
        <v>1445</v>
      </c>
      <c r="J32" t="s">
        <v>74</v>
      </c>
      <c r="K32" t="s">
        <v>228</v>
      </c>
      <c r="L32" s="65" t="s">
        <v>76</v>
      </c>
      <c r="M32" s="65" t="s">
        <v>1446</v>
      </c>
      <c r="N32" t="s">
        <v>1361</v>
      </c>
      <c r="O32" t="s">
        <v>1361</v>
      </c>
      <c r="P32" s="65" t="s">
        <v>1362</v>
      </c>
      <c r="Q32" t="s">
        <v>1447</v>
      </c>
      <c r="R32" s="66" t="s">
        <v>82</v>
      </c>
      <c r="S32" s="67">
        <v>0</v>
      </c>
      <c r="T32" s="67"/>
      <c r="U32" s="68">
        <v>5</v>
      </c>
      <c r="V32" s="68">
        <v>5</v>
      </c>
      <c r="W32" s="68">
        <v>5</v>
      </c>
      <c r="X32" s="68">
        <v>5</v>
      </c>
      <c r="Y32" s="68">
        <v>5</v>
      </c>
      <c r="Z32" s="68">
        <v>5</v>
      </c>
      <c r="AA32" s="68">
        <v>5</v>
      </c>
      <c r="AB32" s="68">
        <v>5</v>
      </c>
      <c r="AC32" s="68">
        <v>5</v>
      </c>
      <c r="AD32" s="68">
        <v>5</v>
      </c>
      <c r="AE32" s="68">
        <v>5</v>
      </c>
      <c r="AF32" s="68">
        <v>5</v>
      </c>
      <c r="AG32" s="70"/>
      <c r="AH32" s="70"/>
      <c r="AI32" s="70"/>
      <c r="AJ32" s="70"/>
      <c r="AK32" s="70"/>
      <c r="AL32" s="70"/>
      <c r="AM32" s="70"/>
      <c r="AN32" s="70"/>
      <c r="AO32" s="70"/>
      <c r="AP32" s="70"/>
      <c r="AQ32" s="70"/>
      <c r="AR32" s="70"/>
    </row>
    <row r="33" spans="16:16">
      <c r="P33" s="65"/>
    </row>
  </sheetData>
  <dataValidations count="1">
    <dataValidation type="custom" allowBlank="1" showInputMessage="1" showErrorMessage="1" errorTitle="Sólo se permiten números" sqref="AH9:AI12 AH23:AI31 U9:AG32 AJ9:AR32" xr:uid="{773F15F8-5128-4BF0-8965-6E0E93FAD0CD}">
      <formula1>ISNUMBER(U9)</formula1>
    </dataValidation>
  </dataValidations>
  <hyperlinks>
    <hyperlink ref="A3" location="INDICE!A1" display="◄INICIO" xr:uid="{B1ECE8CE-EA85-43AB-AF8C-4355415AE77E}"/>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BAE0-8A7F-41F6-9E2F-128C8F8BE810}">
  <sheetPr codeName="Hoja6"/>
  <dimension ref="A1:AR23"/>
  <sheetViews>
    <sheetView showGridLines="0" zoomScale="85" zoomScaleNormal="85" workbookViewId="0">
      <selection activeCell="A2" sqref="A2"/>
    </sheetView>
  </sheetViews>
  <sheetFormatPr baseColWidth="10" defaultColWidth="9" defaultRowHeight="15.75"/>
  <cols>
    <col min="1" max="1" width="18.125" style="124" customWidth="1"/>
    <col min="2" max="2" width="42.75" style="124" bestFit="1" customWidth="1"/>
    <col min="3" max="3" width="43.75" style="124" bestFit="1" customWidth="1"/>
    <col min="4" max="4" width="9.75" style="124" bestFit="1" customWidth="1"/>
    <col min="5" max="5" width="62.875" style="124" customWidth="1"/>
    <col min="6" max="6" width="71.5" style="47" customWidth="1"/>
    <col min="7" max="7" width="11.375" style="124" bestFit="1" customWidth="1"/>
    <col min="8" max="8" width="52.5" style="124" customWidth="1"/>
    <col min="9" max="9" width="47.625" style="124" bestFit="1" customWidth="1"/>
    <col min="10" max="10" width="18" style="124" bestFit="1" customWidth="1"/>
    <col min="11" max="11" width="12.625" style="124" bestFit="1" customWidth="1"/>
    <col min="12" max="12" width="16.875" style="124" bestFit="1" customWidth="1"/>
    <col min="13" max="13" width="51.625" style="124" customWidth="1"/>
    <col min="14" max="14" width="35.875" style="124" bestFit="1" customWidth="1"/>
    <col min="15" max="15" width="25" style="124" bestFit="1" customWidth="1"/>
    <col min="16" max="16" width="12.75" style="124" bestFit="1" customWidth="1"/>
    <col min="17" max="17" width="38.875" style="124" bestFit="1" customWidth="1"/>
    <col min="18" max="18" width="29.625" style="124" bestFit="1" customWidth="1"/>
    <col min="19" max="19" width="13.125" style="124" bestFit="1" customWidth="1"/>
    <col min="20" max="20" width="8.5" style="124" bestFit="1" customWidth="1"/>
    <col min="21" max="32" width="12.75" style="124" bestFit="1" customWidth="1"/>
    <col min="33" max="44" width="18.5" style="124" bestFit="1" customWidth="1"/>
    <col min="45" max="45" width="12.625" style="124" customWidth="1"/>
    <col min="46" max="16384" width="9" style="124"/>
  </cols>
  <sheetData>
    <row r="1" spans="1:44" ht="20.25">
      <c r="E1" s="182" t="str">
        <f>[12]Control!$A$1&amp;" "&amp;[12]Control!$B$5</f>
        <v>PLANILLA PLAN OPERATIVO ANUAL  2024</v>
      </c>
    </row>
    <row r="2" spans="1:44" ht="23.25" thickBot="1">
      <c r="A2" s="86" t="s">
        <v>20</v>
      </c>
      <c r="E2" s="244" t="str">
        <f>[12]Control!$B$3</f>
        <v>OFICINA DE LIBRE ACCESO A LA INFORMACIÓN</v>
      </c>
    </row>
    <row r="3" spans="1:44" ht="16.5" thickTop="1"/>
    <row r="4" spans="1:44" ht="16.5" thickBot="1"/>
    <row r="5" spans="1:44" ht="16.5" thickBot="1">
      <c r="U5" s="170" t="s">
        <v>21</v>
      </c>
      <c r="V5" s="170"/>
      <c r="W5" s="170"/>
      <c r="X5" s="170"/>
      <c r="Y5" s="170"/>
      <c r="Z5" s="170"/>
      <c r="AA5" s="170"/>
      <c r="AB5" s="170"/>
      <c r="AC5" s="170"/>
      <c r="AD5" s="170"/>
      <c r="AE5" s="170"/>
      <c r="AF5" s="170"/>
      <c r="AG5" s="170" t="s">
        <v>22</v>
      </c>
      <c r="AH5" s="170"/>
      <c r="AI5" s="170"/>
      <c r="AJ5" s="170"/>
      <c r="AK5" s="170"/>
      <c r="AL5" s="170"/>
      <c r="AM5" s="170"/>
      <c r="AN5" s="170"/>
      <c r="AO5" s="170"/>
      <c r="AP5" s="170"/>
      <c r="AQ5" s="170"/>
      <c r="AR5" s="170"/>
    </row>
    <row r="6" spans="1:44" ht="16.5" thickBot="1">
      <c r="A6" s="171" t="s">
        <v>23</v>
      </c>
      <c r="B6" s="171" t="s">
        <v>24</v>
      </c>
      <c r="C6" s="171" t="s">
        <v>25</v>
      </c>
      <c r="D6" s="171" t="s">
        <v>26</v>
      </c>
      <c r="E6" s="171" t="s">
        <v>27</v>
      </c>
      <c r="F6" s="172" t="s">
        <v>28</v>
      </c>
      <c r="G6" s="171" t="s">
        <v>29</v>
      </c>
      <c r="H6" s="171" t="s">
        <v>30</v>
      </c>
      <c r="I6" s="171" t="s">
        <v>31</v>
      </c>
      <c r="J6" s="171" t="s">
        <v>32</v>
      </c>
      <c r="K6" s="171" t="s">
        <v>33</v>
      </c>
      <c r="L6" s="171" t="s">
        <v>34</v>
      </c>
      <c r="M6" s="171" t="s">
        <v>35</v>
      </c>
      <c r="N6" s="171" t="s">
        <v>36</v>
      </c>
      <c r="O6" s="171" t="s">
        <v>37</v>
      </c>
      <c r="P6" s="171" t="s">
        <v>38</v>
      </c>
      <c r="Q6" s="171" t="s">
        <v>39</v>
      </c>
      <c r="R6" s="171" t="s">
        <v>40</v>
      </c>
      <c r="S6" s="171" t="s">
        <v>41</v>
      </c>
      <c r="T6" s="171" t="s">
        <v>42</v>
      </c>
      <c r="U6" s="174" t="s">
        <v>43</v>
      </c>
      <c r="V6" s="174" t="s">
        <v>44</v>
      </c>
      <c r="W6" s="174" t="s">
        <v>45</v>
      </c>
      <c r="X6" s="174" t="s">
        <v>46</v>
      </c>
      <c r="Y6" s="174" t="s">
        <v>47</v>
      </c>
      <c r="Z6" s="174" t="s">
        <v>48</v>
      </c>
      <c r="AA6" s="174" t="s">
        <v>49</v>
      </c>
      <c r="AB6" s="174" t="s">
        <v>50</v>
      </c>
      <c r="AC6" s="174" t="s">
        <v>51</v>
      </c>
      <c r="AD6" s="174" t="s">
        <v>52</v>
      </c>
      <c r="AE6" s="174" t="s">
        <v>53</v>
      </c>
      <c r="AF6" s="174" t="s">
        <v>54</v>
      </c>
      <c r="AG6" s="174" t="s">
        <v>55</v>
      </c>
      <c r="AH6" s="174" t="s">
        <v>56</v>
      </c>
      <c r="AI6" s="174" t="s">
        <v>57</v>
      </c>
      <c r="AJ6" s="174" t="s">
        <v>58</v>
      </c>
      <c r="AK6" s="174" t="s">
        <v>59</v>
      </c>
      <c r="AL6" s="174" t="s">
        <v>60</v>
      </c>
      <c r="AM6" s="174" t="s">
        <v>61</v>
      </c>
      <c r="AN6" s="174" t="s">
        <v>62</v>
      </c>
      <c r="AO6" s="174" t="s">
        <v>63</v>
      </c>
      <c r="AP6" s="174" t="s">
        <v>64</v>
      </c>
      <c r="AQ6" s="174" t="s">
        <v>65</v>
      </c>
      <c r="AR6" s="174" t="s">
        <v>66</v>
      </c>
    </row>
    <row r="7" spans="1:44" ht="31.5">
      <c r="A7" s="122" t="s">
        <v>429</v>
      </c>
      <c r="B7" s="122" t="s">
        <v>385</v>
      </c>
      <c r="C7" s="122" t="s">
        <v>430</v>
      </c>
      <c r="D7" s="122"/>
      <c r="E7" s="53" t="s">
        <v>431</v>
      </c>
      <c r="F7" s="53" t="s">
        <v>432</v>
      </c>
      <c r="G7" s="123">
        <v>3</v>
      </c>
      <c r="H7" s="47" t="s">
        <v>121</v>
      </c>
      <c r="I7" s="124" t="s">
        <v>433</v>
      </c>
      <c r="J7" s="124" t="s">
        <v>94</v>
      </c>
      <c r="K7" s="124" t="s">
        <v>75</v>
      </c>
      <c r="L7" s="124" t="s">
        <v>95</v>
      </c>
      <c r="M7" s="47" t="s">
        <v>434</v>
      </c>
      <c r="N7" s="124" t="s">
        <v>435</v>
      </c>
      <c r="O7" s="125" t="s">
        <v>436</v>
      </c>
      <c r="P7" s="124" t="s">
        <v>437</v>
      </c>
      <c r="Q7" s="125" t="s">
        <v>438</v>
      </c>
      <c r="R7" s="125" t="s">
        <v>439</v>
      </c>
      <c r="S7" s="126"/>
      <c r="T7" s="126" t="s">
        <v>408</v>
      </c>
      <c r="U7" s="127">
        <v>0.95</v>
      </c>
      <c r="V7" s="127">
        <v>0.95</v>
      </c>
      <c r="W7" s="127">
        <v>0.95</v>
      </c>
      <c r="X7" s="127">
        <v>0.95</v>
      </c>
      <c r="Y7" s="127">
        <v>0.95</v>
      </c>
      <c r="Z7" s="127">
        <v>0.95</v>
      </c>
      <c r="AA7" s="127">
        <v>0.95</v>
      </c>
      <c r="AB7" s="127">
        <v>0.95</v>
      </c>
      <c r="AC7" s="127">
        <v>0.95</v>
      </c>
      <c r="AD7" s="127">
        <v>0.95</v>
      </c>
      <c r="AE7" s="127">
        <v>0.95</v>
      </c>
      <c r="AF7" s="127">
        <v>0.95</v>
      </c>
      <c r="AG7" s="178"/>
      <c r="AH7" s="178"/>
      <c r="AI7" s="178"/>
      <c r="AJ7" s="178"/>
      <c r="AK7" s="178"/>
      <c r="AL7" s="178"/>
      <c r="AM7" s="178"/>
      <c r="AN7" s="178"/>
      <c r="AO7" s="178"/>
      <c r="AP7" s="178"/>
      <c r="AQ7" s="178"/>
      <c r="AR7" s="180"/>
    </row>
    <row r="8" spans="1:44" ht="47.25">
      <c r="A8" s="122" t="s">
        <v>440</v>
      </c>
      <c r="B8" s="122" t="s">
        <v>385</v>
      </c>
      <c r="C8" s="122" t="s">
        <v>430</v>
      </c>
      <c r="D8" s="122"/>
      <c r="E8" s="53" t="s">
        <v>441</v>
      </c>
      <c r="F8" s="53" t="s">
        <v>442</v>
      </c>
      <c r="G8" s="123">
        <v>2</v>
      </c>
      <c r="H8" s="47" t="s">
        <v>121</v>
      </c>
      <c r="I8" s="124" t="s">
        <v>443</v>
      </c>
      <c r="J8" s="124" t="s">
        <v>74</v>
      </c>
      <c r="K8" s="124" t="s">
        <v>75</v>
      </c>
      <c r="L8" s="124" t="s">
        <v>95</v>
      </c>
      <c r="M8" s="47" t="s">
        <v>444</v>
      </c>
      <c r="N8" s="124" t="s">
        <v>435</v>
      </c>
      <c r="O8" s="125" t="s">
        <v>436</v>
      </c>
      <c r="P8" s="124" t="s">
        <v>437</v>
      </c>
      <c r="Q8" s="125" t="s">
        <v>445</v>
      </c>
      <c r="R8" s="125" t="s">
        <v>439</v>
      </c>
      <c r="S8" s="126"/>
      <c r="T8" s="126" t="s">
        <v>408</v>
      </c>
      <c r="U8" s="128">
        <v>1</v>
      </c>
      <c r="V8" s="128">
        <v>1</v>
      </c>
      <c r="W8" s="128">
        <v>1</v>
      </c>
      <c r="X8" s="128">
        <v>1</v>
      </c>
      <c r="Y8" s="128">
        <v>1</v>
      </c>
      <c r="Z8" s="128">
        <v>1</v>
      </c>
      <c r="AA8" s="128">
        <v>1</v>
      </c>
      <c r="AB8" s="128">
        <v>1</v>
      </c>
      <c r="AC8" s="128">
        <v>1</v>
      </c>
      <c r="AD8" s="128">
        <v>1</v>
      </c>
      <c r="AE8" s="128">
        <v>1</v>
      </c>
      <c r="AF8" s="128">
        <v>1</v>
      </c>
      <c r="AG8" s="180"/>
      <c r="AH8" s="180"/>
      <c r="AI8" s="180"/>
      <c r="AJ8" s="180"/>
      <c r="AK8" s="180"/>
      <c r="AL8" s="180"/>
      <c r="AM8" s="180"/>
      <c r="AN8" s="180"/>
      <c r="AO8" s="180"/>
      <c r="AP8" s="180"/>
      <c r="AQ8" s="180"/>
      <c r="AR8" s="180"/>
    </row>
    <row r="9" spans="1:44" ht="31.5">
      <c r="A9" s="122" t="s">
        <v>446</v>
      </c>
      <c r="B9" s="122" t="s">
        <v>385</v>
      </c>
      <c r="C9" s="122" t="s">
        <v>430</v>
      </c>
      <c r="D9" s="122"/>
      <c r="E9" s="53" t="s">
        <v>447</v>
      </c>
      <c r="F9" s="53" t="s">
        <v>448</v>
      </c>
      <c r="G9" s="123">
        <v>2</v>
      </c>
      <c r="H9" s="47" t="s">
        <v>121</v>
      </c>
      <c r="I9" s="124" t="s">
        <v>449</v>
      </c>
      <c r="J9" s="124" t="s">
        <v>74</v>
      </c>
      <c r="K9" s="124" t="s">
        <v>228</v>
      </c>
      <c r="L9" s="124" t="s">
        <v>95</v>
      </c>
      <c r="M9" s="47" t="s">
        <v>450</v>
      </c>
      <c r="N9" s="124" t="s">
        <v>435</v>
      </c>
      <c r="O9" s="125" t="s">
        <v>436</v>
      </c>
      <c r="P9" s="124" t="s">
        <v>437</v>
      </c>
      <c r="Q9" s="125" t="s">
        <v>445</v>
      </c>
      <c r="R9" s="125" t="s">
        <v>439</v>
      </c>
      <c r="S9" s="126"/>
      <c r="T9" s="126" t="s">
        <v>408</v>
      </c>
      <c r="U9" s="128">
        <v>15</v>
      </c>
      <c r="V9" s="128">
        <v>15</v>
      </c>
      <c r="W9" s="128">
        <v>15</v>
      </c>
      <c r="X9" s="128">
        <v>15</v>
      </c>
      <c r="Y9" s="128">
        <v>15</v>
      </c>
      <c r="Z9" s="128">
        <v>15</v>
      </c>
      <c r="AA9" s="128">
        <v>15</v>
      </c>
      <c r="AB9" s="128">
        <v>15</v>
      </c>
      <c r="AC9" s="128">
        <v>15</v>
      </c>
      <c r="AD9" s="128">
        <v>15</v>
      </c>
      <c r="AE9" s="128">
        <v>15</v>
      </c>
      <c r="AF9" s="128">
        <v>15</v>
      </c>
      <c r="AG9" s="180"/>
      <c r="AH9" s="180"/>
      <c r="AI9" s="180"/>
      <c r="AJ9" s="180"/>
      <c r="AK9" s="180"/>
      <c r="AL9" s="180"/>
      <c r="AM9" s="180"/>
      <c r="AN9" s="180"/>
      <c r="AO9" s="180"/>
      <c r="AP9" s="180"/>
      <c r="AQ9" s="180"/>
      <c r="AR9" s="180"/>
    </row>
    <row r="10" spans="1:44" ht="63">
      <c r="A10" s="122" t="s">
        <v>451</v>
      </c>
      <c r="B10" s="122" t="s">
        <v>385</v>
      </c>
      <c r="C10" s="122" t="s">
        <v>430</v>
      </c>
      <c r="D10" s="122"/>
      <c r="E10" s="53" t="s">
        <v>452</v>
      </c>
      <c r="F10" s="53" t="s">
        <v>453</v>
      </c>
      <c r="G10" s="123">
        <v>3</v>
      </c>
      <c r="H10" s="47" t="s">
        <v>121</v>
      </c>
      <c r="I10" s="124" t="s">
        <v>454</v>
      </c>
      <c r="J10" s="124" t="s">
        <v>74</v>
      </c>
      <c r="K10" s="124" t="s">
        <v>228</v>
      </c>
      <c r="L10" s="124" t="s">
        <v>95</v>
      </c>
      <c r="M10" s="47" t="s">
        <v>450</v>
      </c>
      <c r="N10" s="124" t="s">
        <v>435</v>
      </c>
      <c r="O10" s="125" t="s">
        <v>436</v>
      </c>
      <c r="P10" s="124" t="s">
        <v>437</v>
      </c>
      <c r="Q10" s="125" t="s">
        <v>445</v>
      </c>
      <c r="R10" s="125" t="s">
        <v>439</v>
      </c>
      <c r="S10" s="126"/>
      <c r="T10" s="126" t="s">
        <v>408</v>
      </c>
      <c r="U10" s="128">
        <v>25</v>
      </c>
      <c r="V10" s="128">
        <v>25</v>
      </c>
      <c r="W10" s="128">
        <v>25</v>
      </c>
      <c r="X10" s="128">
        <v>25</v>
      </c>
      <c r="Y10" s="128">
        <v>25</v>
      </c>
      <c r="Z10" s="128">
        <v>25</v>
      </c>
      <c r="AA10" s="128">
        <v>25</v>
      </c>
      <c r="AB10" s="128">
        <v>25</v>
      </c>
      <c r="AC10" s="128">
        <v>25</v>
      </c>
      <c r="AD10" s="128">
        <v>25</v>
      </c>
      <c r="AE10" s="128">
        <v>25</v>
      </c>
      <c r="AF10" s="128">
        <v>25</v>
      </c>
      <c r="AG10" s="180"/>
      <c r="AH10" s="180"/>
      <c r="AI10" s="180"/>
      <c r="AJ10" s="180"/>
      <c r="AK10" s="180"/>
      <c r="AL10" s="180"/>
      <c r="AM10" s="180"/>
      <c r="AN10" s="180"/>
      <c r="AO10" s="180"/>
      <c r="AP10" s="180"/>
      <c r="AQ10" s="180"/>
      <c r="AR10" s="180"/>
    </row>
    <row r="11" spans="1:44" ht="63">
      <c r="A11" s="122" t="s">
        <v>455</v>
      </c>
      <c r="B11" s="122" t="s">
        <v>385</v>
      </c>
      <c r="C11" s="122" t="s">
        <v>430</v>
      </c>
      <c r="D11" s="122"/>
      <c r="E11" s="53" t="s">
        <v>456</v>
      </c>
      <c r="F11" s="53" t="s">
        <v>457</v>
      </c>
      <c r="G11" s="123">
        <v>2</v>
      </c>
      <c r="H11" s="47" t="s">
        <v>121</v>
      </c>
      <c r="I11" s="124" t="s">
        <v>449</v>
      </c>
      <c r="J11" s="124" t="s">
        <v>74</v>
      </c>
      <c r="K11" s="124" t="s">
        <v>228</v>
      </c>
      <c r="L11" s="124" t="s">
        <v>95</v>
      </c>
      <c r="M11" s="47" t="s">
        <v>458</v>
      </c>
      <c r="N11" s="124" t="s">
        <v>435</v>
      </c>
      <c r="O11" s="125" t="s">
        <v>436</v>
      </c>
      <c r="P11" s="124" t="s">
        <v>437</v>
      </c>
      <c r="Q11" s="125" t="s">
        <v>445</v>
      </c>
      <c r="R11" s="125" t="s">
        <v>439</v>
      </c>
      <c r="S11" s="126"/>
      <c r="T11" s="126" t="s">
        <v>408</v>
      </c>
      <c r="U11" s="128">
        <v>15</v>
      </c>
      <c r="V11" s="128">
        <v>15</v>
      </c>
      <c r="W11" s="128">
        <v>15</v>
      </c>
      <c r="X11" s="128">
        <v>15</v>
      </c>
      <c r="Y11" s="128">
        <v>15</v>
      </c>
      <c r="Z11" s="128">
        <v>15</v>
      </c>
      <c r="AA11" s="128">
        <v>15</v>
      </c>
      <c r="AB11" s="128">
        <v>15</v>
      </c>
      <c r="AC11" s="128">
        <v>15</v>
      </c>
      <c r="AD11" s="128">
        <v>15</v>
      </c>
      <c r="AE11" s="128">
        <v>15</v>
      </c>
      <c r="AF11" s="128">
        <v>15</v>
      </c>
      <c r="AG11" s="180"/>
      <c r="AH11" s="180"/>
      <c r="AI11" s="180"/>
      <c r="AJ11" s="180"/>
      <c r="AK11" s="180"/>
      <c r="AL11" s="180"/>
      <c r="AM11" s="180"/>
      <c r="AN11" s="180"/>
      <c r="AO11" s="180"/>
      <c r="AP11" s="180"/>
      <c r="AQ11" s="180"/>
      <c r="AR11" s="180"/>
    </row>
    <row r="12" spans="1:44" ht="63">
      <c r="A12" s="122" t="s">
        <v>459</v>
      </c>
      <c r="B12" s="122" t="s">
        <v>385</v>
      </c>
      <c r="C12" s="122" t="s">
        <v>430</v>
      </c>
      <c r="D12" s="122"/>
      <c r="E12" s="53" t="s">
        <v>460</v>
      </c>
      <c r="F12" s="53" t="s">
        <v>461</v>
      </c>
      <c r="G12" s="123">
        <v>2</v>
      </c>
      <c r="H12" s="47" t="s">
        <v>121</v>
      </c>
      <c r="I12" s="124" t="s">
        <v>454</v>
      </c>
      <c r="J12" s="124" t="s">
        <v>74</v>
      </c>
      <c r="K12" s="124" t="s">
        <v>228</v>
      </c>
      <c r="L12" s="124" t="s">
        <v>95</v>
      </c>
      <c r="M12" s="47" t="s">
        <v>458</v>
      </c>
      <c r="N12" s="124" t="s">
        <v>435</v>
      </c>
      <c r="O12" s="125" t="s">
        <v>436</v>
      </c>
      <c r="P12" s="124" t="s">
        <v>437</v>
      </c>
      <c r="Q12" s="125" t="s">
        <v>445</v>
      </c>
      <c r="R12" s="125" t="s">
        <v>439</v>
      </c>
      <c r="S12" s="126"/>
      <c r="T12" s="126" t="s">
        <v>408</v>
      </c>
      <c r="U12" s="128">
        <v>15</v>
      </c>
      <c r="V12" s="128">
        <v>15</v>
      </c>
      <c r="W12" s="128">
        <v>15</v>
      </c>
      <c r="X12" s="128">
        <v>15</v>
      </c>
      <c r="Y12" s="128">
        <v>15</v>
      </c>
      <c r="Z12" s="128">
        <v>15</v>
      </c>
      <c r="AA12" s="128">
        <v>15</v>
      </c>
      <c r="AB12" s="128">
        <v>15</v>
      </c>
      <c r="AC12" s="128">
        <v>15</v>
      </c>
      <c r="AD12" s="128">
        <v>15</v>
      </c>
      <c r="AE12" s="128">
        <v>15</v>
      </c>
      <c r="AF12" s="128">
        <v>15</v>
      </c>
      <c r="AG12" s="180"/>
      <c r="AH12" s="180"/>
      <c r="AI12" s="180"/>
      <c r="AJ12" s="180"/>
      <c r="AK12" s="180"/>
      <c r="AL12" s="180"/>
      <c r="AM12" s="180"/>
      <c r="AN12" s="180"/>
      <c r="AO12" s="180"/>
      <c r="AP12" s="180"/>
      <c r="AQ12" s="180"/>
      <c r="AR12" s="180"/>
    </row>
    <row r="13" spans="1:44" ht="47.25">
      <c r="A13" s="122" t="s">
        <v>462</v>
      </c>
      <c r="B13" s="122" t="s">
        <v>385</v>
      </c>
      <c r="C13" s="122" t="s">
        <v>430</v>
      </c>
      <c r="D13" s="122"/>
      <c r="E13" s="53" t="s">
        <v>463</v>
      </c>
      <c r="F13" s="53" t="s">
        <v>464</v>
      </c>
      <c r="G13" s="123">
        <v>2</v>
      </c>
      <c r="H13" s="47" t="s">
        <v>121</v>
      </c>
      <c r="I13" s="124" t="s">
        <v>465</v>
      </c>
      <c r="J13" s="124" t="s">
        <v>94</v>
      </c>
      <c r="K13" s="124" t="s">
        <v>75</v>
      </c>
      <c r="L13" s="124" t="s">
        <v>95</v>
      </c>
      <c r="M13" s="47" t="s">
        <v>444</v>
      </c>
      <c r="N13" s="124" t="s">
        <v>435</v>
      </c>
      <c r="O13" s="125" t="s">
        <v>436</v>
      </c>
      <c r="P13" s="124" t="s">
        <v>437</v>
      </c>
      <c r="Q13" s="125" t="s">
        <v>466</v>
      </c>
      <c r="R13" s="125" t="s">
        <v>439</v>
      </c>
      <c r="S13" s="126"/>
      <c r="T13" s="126" t="s">
        <v>408</v>
      </c>
      <c r="U13" s="129"/>
      <c r="V13" s="129"/>
      <c r="W13" s="129">
        <v>1</v>
      </c>
      <c r="X13" s="129"/>
      <c r="Y13" s="129"/>
      <c r="Z13" s="129">
        <v>1</v>
      </c>
      <c r="AA13" s="129"/>
      <c r="AB13" s="129"/>
      <c r="AC13" s="129">
        <v>1</v>
      </c>
      <c r="AD13" s="129"/>
      <c r="AE13" s="129"/>
      <c r="AF13" s="129">
        <v>1</v>
      </c>
      <c r="AG13" s="203"/>
      <c r="AH13" s="203"/>
      <c r="AI13" s="203"/>
      <c r="AJ13" s="203"/>
      <c r="AK13" s="203"/>
      <c r="AL13" s="203"/>
      <c r="AM13" s="203"/>
      <c r="AN13" s="203"/>
      <c r="AO13" s="203"/>
      <c r="AP13" s="203"/>
      <c r="AQ13" s="203"/>
      <c r="AR13" s="203"/>
    </row>
    <row r="14" spans="1:44" ht="47.25">
      <c r="A14" s="122" t="s">
        <v>467</v>
      </c>
      <c r="B14" s="122" t="s">
        <v>385</v>
      </c>
      <c r="C14" s="122" t="s">
        <v>430</v>
      </c>
      <c r="D14" s="122" t="s">
        <v>468</v>
      </c>
      <c r="E14" s="53" t="s">
        <v>469</v>
      </c>
      <c r="F14" s="53" t="s">
        <v>470</v>
      </c>
      <c r="G14" s="123">
        <v>2</v>
      </c>
      <c r="H14" s="47" t="s">
        <v>233</v>
      </c>
      <c r="I14" s="124" t="s">
        <v>471</v>
      </c>
      <c r="J14" s="124" t="s">
        <v>74</v>
      </c>
      <c r="K14" s="124" t="s">
        <v>75</v>
      </c>
      <c r="L14" s="124" t="s">
        <v>76</v>
      </c>
      <c r="M14" s="130" t="s">
        <v>472</v>
      </c>
      <c r="N14" s="124" t="s">
        <v>473</v>
      </c>
      <c r="O14" s="125" t="s">
        <v>474</v>
      </c>
      <c r="P14" s="124" t="s">
        <v>437</v>
      </c>
      <c r="Q14" s="125" t="s">
        <v>475</v>
      </c>
      <c r="R14" s="125" t="s">
        <v>439</v>
      </c>
      <c r="S14" s="126"/>
      <c r="T14" s="126" t="s">
        <v>408</v>
      </c>
      <c r="U14" s="128"/>
      <c r="V14" s="128"/>
      <c r="W14" s="128">
        <v>1</v>
      </c>
      <c r="X14" s="128"/>
      <c r="Y14" s="128"/>
      <c r="Z14" s="128">
        <v>1</v>
      </c>
      <c r="AA14" s="128"/>
      <c r="AB14" s="128"/>
      <c r="AC14" s="128">
        <v>1</v>
      </c>
      <c r="AD14" s="128"/>
      <c r="AE14" s="128"/>
      <c r="AF14" s="128">
        <v>1</v>
      </c>
      <c r="AG14" s="180"/>
      <c r="AH14" s="180"/>
      <c r="AI14" s="180"/>
      <c r="AJ14" s="180"/>
      <c r="AK14" s="180"/>
      <c r="AL14" s="180"/>
      <c r="AM14" s="180"/>
      <c r="AN14" s="180"/>
      <c r="AO14" s="180"/>
      <c r="AP14" s="180"/>
      <c r="AQ14" s="180"/>
      <c r="AR14" s="180"/>
    </row>
    <row r="15" spans="1:44" ht="47.25">
      <c r="A15" s="122" t="s">
        <v>476</v>
      </c>
      <c r="B15" s="122" t="s">
        <v>385</v>
      </c>
      <c r="C15" s="122" t="s">
        <v>430</v>
      </c>
      <c r="D15" s="122" t="s">
        <v>468</v>
      </c>
      <c r="E15" s="53" t="s">
        <v>477</v>
      </c>
      <c r="F15" s="53" t="s">
        <v>478</v>
      </c>
      <c r="G15" s="123">
        <v>2</v>
      </c>
      <c r="H15" s="47" t="s">
        <v>479</v>
      </c>
      <c r="I15" s="124" t="s">
        <v>480</v>
      </c>
      <c r="J15" s="124" t="s">
        <v>74</v>
      </c>
      <c r="K15" s="124" t="s">
        <v>75</v>
      </c>
      <c r="L15" s="124" t="s">
        <v>76</v>
      </c>
      <c r="M15" s="47" t="s">
        <v>472</v>
      </c>
      <c r="N15" s="124" t="s">
        <v>473</v>
      </c>
      <c r="O15" s="125" t="s">
        <v>474</v>
      </c>
      <c r="P15" s="124" t="s">
        <v>437</v>
      </c>
      <c r="Q15" s="125" t="s">
        <v>481</v>
      </c>
      <c r="R15" s="125" t="s">
        <v>439</v>
      </c>
      <c r="S15" s="126"/>
      <c r="T15" s="126" t="s">
        <v>408</v>
      </c>
      <c r="U15" s="128"/>
      <c r="V15" s="128">
        <v>1</v>
      </c>
      <c r="W15" s="128"/>
      <c r="X15" s="128"/>
      <c r="Y15" s="128">
        <v>1</v>
      </c>
      <c r="Z15" s="128"/>
      <c r="AA15" s="128"/>
      <c r="AB15" s="128">
        <v>1</v>
      </c>
      <c r="AC15" s="128"/>
      <c r="AD15" s="128"/>
      <c r="AE15" s="128">
        <v>1</v>
      </c>
      <c r="AF15" s="128"/>
      <c r="AG15" s="180"/>
      <c r="AH15" s="180"/>
      <c r="AI15" s="180"/>
      <c r="AJ15" s="180"/>
      <c r="AK15" s="180"/>
      <c r="AL15" s="180"/>
      <c r="AM15" s="180"/>
      <c r="AN15" s="180"/>
      <c r="AO15" s="180"/>
      <c r="AP15" s="180"/>
      <c r="AQ15" s="180"/>
      <c r="AR15" s="180"/>
    </row>
    <row r="16" spans="1:44" ht="47.25">
      <c r="A16" s="122" t="s">
        <v>482</v>
      </c>
      <c r="B16" s="122" t="s">
        <v>385</v>
      </c>
      <c r="C16" s="122" t="s">
        <v>430</v>
      </c>
      <c r="D16" s="122" t="s">
        <v>468</v>
      </c>
      <c r="E16" s="53" t="s">
        <v>483</v>
      </c>
      <c r="F16" s="53" t="s">
        <v>484</v>
      </c>
      <c r="G16" s="123">
        <v>2</v>
      </c>
      <c r="H16" s="47" t="s">
        <v>217</v>
      </c>
      <c r="I16" s="124" t="s">
        <v>485</v>
      </c>
      <c r="J16" s="124" t="s">
        <v>74</v>
      </c>
      <c r="K16" s="124" t="s">
        <v>75</v>
      </c>
      <c r="L16" s="124" t="s">
        <v>76</v>
      </c>
      <c r="M16" s="47" t="s">
        <v>472</v>
      </c>
      <c r="N16" s="124" t="s">
        <v>473</v>
      </c>
      <c r="O16" s="125" t="s">
        <v>474</v>
      </c>
      <c r="P16" s="124" t="s">
        <v>437</v>
      </c>
      <c r="Q16" s="125" t="s">
        <v>486</v>
      </c>
      <c r="R16" s="125" t="s">
        <v>439</v>
      </c>
      <c r="S16" s="126"/>
      <c r="T16" s="126" t="s">
        <v>408</v>
      </c>
      <c r="U16" s="128"/>
      <c r="V16" s="128"/>
      <c r="W16" s="128"/>
      <c r="X16" s="128"/>
      <c r="Y16" s="128">
        <v>1</v>
      </c>
      <c r="Z16" s="128"/>
      <c r="AA16" s="128"/>
      <c r="AB16" s="128"/>
      <c r="AC16" s="128"/>
      <c r="AD16" s="128">
        <v>1</v>
      </c>
      <c r="AE16" s="128"/>
      <c r="AF16" s="128"/>
      <c r="AG16" s="180"/>
      <c r="AH16" s="180"/>
      <c r="AI16" s="180"/>
      <c r="AJ16" s="180"/>
      <c r="AK16" s="180"/>
      <c r="AL16" s="180"/>
      <c r="AM16" s="180"/>
      <c r="AN16" s="180"/>
      <c r="AO16" s="180"/>
      <c r="AP16" s="180"/>
      <c r="AQ16" s="180"/>
      <c r="AR16" s="180"/>
    </row>
    <row r="17" spans="1:44" ht="31.5">
      <c r="A17" s="122" t="s">
        <v>487</v>
      </c>
      <c r="B17" s="122" t="s">
        <v>385</v>
      </c>
      <c r="C17" s="122" t="s">
        <v>430</v>
      </c>
      <c r="D17" s="122" t="s">
        <v>468</v>
      </c>
      <c r="E17" s="53" t="s">
        <v>488</v>
      </c>
      <c r="F17" s="53" t="s">
        <v>489</v>
      </c>
      <c r="G17" s="123">
        <v>2</v>
      </c>
      <c r="H17" s="47" t="s">
        <v>217</v>
      </c>
      <c r="I17" s="124" t="s">
        <v>490</v>
      </c>
      <c r="J17" s="124" t="s">
        <v>74</v>
      </c>
      <c r="K17" s="124" t="s">
        <v>75</v>
      </c>
      <c r="L17" s="124" t="s">
        <v>76</v>
      </c>
      <c r="M17" s="47" t="s">
        <v>491</v>
      </c>
      <c r="N17" s="124" t="s">
        <v>473</v>
      </c>
      <c r="O17" s="125" t="s">
        <v>474</v>
      </c>
      <c r="P17" s="124" t="s">
        <v>437</v>
      </c>
      <c r="Q17" s="125" t="s">
        <v>481</v>
      </c>
      <c r="R17" s="125" t="s">
        <v>439</v>
      </c>
      <c r="S17" s="126"/>
      <c r="T17" s="126" t="s">
        <v>408</v>
      </c>
      <c r="U17" s="128"/>
      <c r="V17" s="128"/>
      <c r="W17" s="128"/>
      <c r="X17" s="128"/>
      <c r="Y17" s="128"/>
      <c r="Z17" s="128"/>
      <c r="AA17" s="128"/>
      <c r="AB17" s="128"/>
      <c r="AC17" s="128">
        <v>1</v>
      </c>
      <c r="AD17" s="128"/>
      <c r="AE17" s="128"/>
      <c r="AF17" s="128"/>
      <c r="AG17" s="180"/>
      <c r="AH17" s="180"/>
      <c r="AI17" s="180"/>
      <c r="AJ17" s="180"/>
      <c r="AK17" s="180"/>
      <c r="AL17" s="180"/>
      <c r="AM17" s="180"/>
      <c r="AN17" s="180"/>
      <c r="AO17" s="180"/>
      <c r="AP17" s="180"/>
      <c r="AQ17" s="180"/>
      <c r="AR17" s="180"/>
    </row>
    <row r="18" spans="1:44" ht="47.25">
      <c r="A18" s="122" t="s">
        <v>492</v>
      </c>
      <c r="B18" s="122" t="s">
        <v>385</v>
      </c>
      <c r="C18" s="122" t="s">
        <v>430</v>
      </c>
      <c r="D18" s="122" t="s">
        <v>468</v>
      </c>
      <c r="E18" s="53" t="s">
        <v>493</v>
      </c>
      <c r="F18" s="53" t="s">
        <v>494</v>
      </c>
      <c r="G18" s="123">
        <v>2</v>
      </c>
      <c r="H18" s="47" t="s">
        <v>217</v>
      </c>
      <c r="I18" s="124" t="s">
        <v>495</v>
      </c>
      <c r="J18" s="124" t="s">
        <v>74</v>
      </c>
      <c r="K18" s="124" t="s">
        <v>75</v>
      </c>
      <c r="L18" s="124" t="s">
        <v>76</v>
      </c>
      <c r="M18" s="47" t="s">
        <v>496</v>
      </c>
      <c r="N18" s="124" t="s">
        <v>473</v>
      </c>
      <c r="O18" s="125" t="s">
        <v>474</v>
      </c>
      <c r="P18" s="124" t="s">
        <v>437</v>
      </c>
      <c r="Q18" s="125" t="s">
        <v>497</v>
      </c>
      <c r="R18" s="125" t="s">
        <v>439</v>
      </c>
      <c r="S18" s="126"/>
      <c r="T18" s="126" t="s">
        <v>408</v>
      </c>
      <c r="U18" s="128"/>
      <c r="V18" s="128"/>
      <c r="W18" s="128"/>
      <c r="X18" s="128"/>
      <c r="Y18" s="128"/>
      <c r="Z18" s="128">
        <v>1</v>
      </c>
      <c r="AA18" s="128"/>
      <c r="AB18" s="128"/>
      <c r="AC18" s="128"/>
      <c r="AD18" s="128"/>
      <c r="AE18" s="128"/>
      <c r="AF18" s="128">
        <v>1</v>
      </c>
      <c r="AG18" s="180"/>
      <c r="AH18" s="180"/>
      <c r="AI18" s="180"/>
      <c r="AJ18" s="180"/>
      <c r="AK18" s="203"/>
      <c r="AL18" s="180"/>
      <c r="AM18" s="180"/>
      <c r="AN18" s="180"/>
      <c r="AO18" s="180"/>
      <c r="AP18" s="180"/>
      <c r="AQ18" s="180"/>
      <c r="AR18" s="180"/>
    </row>
    <row r="19" spans="1:44" ht="47.25">
      <c r="A19" s="122" t="s">
        <v>498</v>
      </c>
      <c r="B19" s="122" t="s">
        <v>385</v>
      </c>
      <c r="C19" s="122" t="s">
        <v>430</v>
      </c>
      <c r="D19" s="122" t="s">
        <v>468</v>
      </c>
      <c r="E19" s="53" t="s">
        <v>499</v>
      </c>
      <c r="F19" s="53" t="s">
        <v>500</v>
      </c>
      <c r="G19" s="123">
        <v>2</v>
      </c>
      <c r="H19" s="47" t="s">
        <v>217</v>
      </c>
      <c r="I19" s="124" t="s">
        <v>501</v>
      </c>
      <c r="J19" s="124" t="s">
        <v>74</v>
      </c>
      <c r="K19" s="124" t="s">
        <v>75</v>
      </c>
      <c r="L19" s="124" t="s">
        <v>76</v>
      </c>
      <c r="M19" s="47" t="s">
        <v>491</v>
      </c>
      <c r="N19" s="124" t="s">
        <v>473</v>
      </c>
      <c r="O19" s="125" t="s">
        <v>502</v>
      </c>
      <c r="P19" s="124" t="s">
        <v>437</v>
      </c>
      <c r="Q19" s="125" t="s">
        <v>486</v>
      </c>
      <c r="R19" s="125" t="s">
        <v>439</v>
      </c>
      <c r="S19" s="126"/>
      <c r="T19" s="126" t="s">
        <v>408</v>
      </c>
      <c r="U19" s="128"/>
      <c r="V19" s="128"/>
      <c r="W19" s="128">
        <v>1</v>
      </c>
      <c r="X19" s="128"/>
      <c r="Y19" s="128"/>
      <c r="Z19" s="128">
        <v>1</v>
      </c>
      <c r="AA19" s="128"/>
      <c r="AB19" s="128"/>
      <c r="AC19" s="128">
        <v>1</v>
      </c>
      <c r="AD19" s="128"/>
      <c r="AE19" s="128"/>
      <c r="AF19" s="128">
        <v>1</v>
      </c>
      <c r="AG19" s="180"/>
      <c r="AH19" s="180"/>
      <c r="AI19" s="180"/>
      <c r="AJ19" s="180"/>
      <c r="AK19" s="203"/>
      <c r="AL19" s="180"/>
      <c r="AM19" s="180"/>
      <c r="AN19" s="180"/>
      <c r="AO19" s="180"/>
      <c r="AP19" s="180"/>
      <c r="AQ19" s="180"/>
      <c r="AR19" s="180"/>
    </row>
    <row r="20" spans="1:44">
      <c r="A20" s="122" t="s">
        <v>503</v>
      </c>
      <c r="B20" s="122" t="s">
        <v>385</v>
      </c>
      <c r="C20" s="122" t="s">
        <v>430</v>
      </c>
      <c r="D20" s="122" t="s">
        <v>468</v>
      </c>
      <c r="E20" s="53" t="s">
        <v>504</v>
      </c>
      <c r="F20" s="53" t="s">
        <v>505</v>
      </c>
      <c r="G20" s="123">
        <v>2</v>
      </c>
      <c r="H20" s="47" t="s">
        <v>217</v>
      </c>
      <c r="I20" s="124" t="s">
        <v>506</v>
      </c>
      <c r="J20" s="124" t="s">
        <v>74</v>
      </c>
      <c r="K20" s="124" t="s">
        <v>75</v>
      </c>
      <c r="L20" s="124" t="s">
        <v>76</v>
      </c>
      <c r="M20" s="47" t="s">
        <v>491</v>
      </c>
      <c r="N20" s="124" t="s">
        <v>473</v>
      </c>
      <c r="O20" s="125" t="s">
        <v>502</v>
      </c>
      <c r="P20" s="124" t="s">
        <v>437</v>
      </c>
      <c r="Q20" s="125" t="s">
        <v>466</v>
      </c>
      <c r="R20" s="125" t="s">
        <v>439</v>
      </c>
      <c r="S20" s="126"/>
      <c r="T20" s="126" t="s">
        <v>408</v>
      </c>
      <c r="U20" s="128"/>
      <c r="V20" s="128"/>
      <c r="W20" s="128"/>
      <c r="X20" s="128"/>
      <c r="Y20" s="128"/>
      <c r="Z20" s="128">
        <v>1</v>
      </c>
      <c r="AA20" s="128"/>
      <c r="AB20" s="128"/>
      <c r="AC20" s="128"/>
      <c r="AD20" s="128"/>
      <c r="AE20" s="128"/>
      <c r="AF20" s="128"/>
      <c r="AG20" s="180"/>
      <c r="AH20" s="180"/>
      <c r="AI20" s="180"/>
      <c r="AJ20" s="180"/>
      <c r="AK20" s="180"/>
      <c r="AL20" s="180"/>
      <c r="AM20" s="180"/>
      <c r="AN20" s="180"/>
      <c r="AO20" s="180"/>
      <c r="AP20" s="180"/>
      <c r="AQ20" s="180"/>
      <c r="AR20" s="180"/>
    </row>
    <row r="21" spans="1:44" ht="47.25">
      <c r="A21" s="122" t="s">
        <v>507</v>
      </c>
      <c r="B21" s="122" t="s">
        <v>385</v>
      </c>
      <c r="C21" s="122" t="s">
        <v>430</v>
      </c>
      <c r="D21" s="122" t="s">
        <v>468</v>
      </c>
      <c r="E21" s="53" t="s">
        <v>508</v>
      </c>
      <c r="F21" s="53" t="s">
        <v>509</v>
      </c>
      <c r="G21" s="123">
        <v>2</v>
      </c>
      <c r="H21" s="47" t="s">
        <v>217</v>
      </c>
      <c r="I21" s="124" t="s">
        <v>510</v>
      </c>
      <c r="J21" s="124" t="s">
        <v>74</v>
      </c>
      <c r="K21" s="124" t="s">
        <v>75</v>
      </c>
      <c r="L21" s="124" t="s">
        <v>76</v>
      </c>
      <c r="M21" s="47" t="s">
        <v>491</v>
      </c>
      <c r="N21" s="124" t="s">
        <v>473</v>
      </c>
      <c r="O21" s="125" t="s">
        <v>474</v>
      </c>
      <c r="P21" s="124" t="s">
        <v>437</v>
      </c>
      <c r="Q21" s="125" t="s">
        <v>466</v>
      </c>
      <c r="R21" s="125" t="s">
        <v>439</v>
      </c>
      <c r="S21" s="126"/>
      <c r="T21" s="126" t="s">
        <v>408</v>
      </c>
      <c r="U21" s="128"/>
      <c r="V21" s="128"/>
      <c r="W21" s="128">
        <v>1</v>
      </c>
      <c r="X21" s="128"/>
      <c r="Y21" s="128"/>
      <c r="Z21" s="128">
        <v>1</v>
      </c>
      <c r="AA21" s="128"/>
      <c r="AB21" s="128"/>
      <c r="AC21" s="128">
        <v>1</v>
      </c>
      <c r="AD21" s="128"/>
      <c r="AE21" s="128"/>
      <c r="AF21" s="128">
        <v>1</v>
      </c>
      <c r="AG21" s="180"/>
      <c r="AH21" s="180"/>
      <c r="AI21" s="180"/>
      <c r="AJ21" s="180"/>
      <c r="AK21" s="180"/>
      <c r="AL21" s="180"/>
      <c r="AM21" s="180"/>
      <c r="AN21" s="180"/>
      <c r="AO21" s="180"/>
      <c r="AP21" s="180"/>
      <c r="AQ21" s="180"/>
      <c r="AR21" s="180"/>
    </row>
    <row r="22" spans="1:44" ht="31.5">
      <c r="A22" s="122" t="s">
        <v>511</v>
      </c>
      <c r="B22" s="122" t="s">
        <v>385</v>
      </c>
      <c r="C22" s="122" t="s">
        <v>430</v>
      </c>
      <c r="D22" s="122" t="s">
        <v>468</v>
      </c>
      <c r="E22" s="53" t="s">
        <v>512</v>
      </c>
      <c r="F22" s="53" t="s">
        <v>513</v>
      </c>
      <c r="G22" s="123">
        <v>2</v>
      </c>
      <c r="H22" s="47" t="s">
        <v>217</v>
      </c>
      <c r="I22" s="124" t="s">
        <v>506</v>
      </c>
      <c r="J22" s="124" t="s">
        <v>74</v>
      </c>
      <c r="K22" s="124" t="s">
        <v>75</v>
      </c>
      <c r="L22" s="124" t="s">
        <v>76</v>
      </c>
      <c r="M22" s="47" t="s">
        <v>491</v>
      </c>
      <c r="N22" s="124" t="s">
        <v>473</v>
      </c>
      <c r="O22" s="125" t="s">
        <v>502</v>
      </c>
      <c r="P22" s="124" t="s">
        <v>437</v>
      </c>
      <c r="Q22" s="125" t="s">
        <v>466</v>
      </c>
      <c r="R22" s="125" t="s">
        <v>439</v>
      </c>
      <c r="S22" s="126"/>
      <c r="T22" s="126" t="s">
        <v>408</v>
      </c>
      <c r="U22" s="128"/>
      <c r="V22" s="128"/>
      <c r="W22" s="128">
        <v>1</v>
      </c>
      <c r="X22" s="128"/>
      <c r="Y22" s="128"/>
      <c r="Z22" s="128"/>
      <c r="AA22" s="128"/>
      <c r="AB22" s="128"/>
      <c r="AC22" s="128"/>
      <c r="AD22" s="128"/>
      <c r="AE22" s="128"/>
      <c r="AF22" s="128"/>
      <c r="AG22" s="180"/>
      <c r="AH22" s="180"/>
      <c r="AI22" s="180"/>
      <c r="AJ22" s="180"/>
      <c r="AK22" s="180"/>
      <c r="AL22" s="180"/>
      <c r="AM22" s="180"/>
      <c r="AN22" s="180"/>
      <c r="AO22" s="180"/>
      <c r="AP22" s="180"/>
      <c r="AQ22" s="180"/>
      <c r="AR22" s="180"/>
    </row>
    <row r="23" spans="1:44">
      <c r="E23" s="47"/>
      <c r="G23" s="125"/>
    </row>
  </sheetData>
  <dataValidations count="1">
    <dataValidation type="custom" allowBlank="1" showInputMessage="1" showErrorMessage="1" errorTitle="Sólo se permiten números" sqref="U7:AR22" xr:uid="{8C97C49A-774A-4160-9E17-638C2CD14F11}">
      <formula1>ISNUMBER(U7)</formula1>
    </dataValidation>
  </dataValidations>
  <hyperlinks>
    <hyperlink ref="A2" location="INDICE!A1" display="◄INICIO" xr:uid="{73FDF5F2-7717-4E61-B4FE-3FEF31B4AABF}"/>
  </hyperlinks>
  <pageMargins left="0.7" right="0.7" top="0.75" bottom="0.75" header="0.3" footer="0.3"/>
  <drawing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53D02-9FDB-4AB1-A80F-AA5B0AC18F00}">
  <sheetPr codeName="Hoja9"/>
  <dimension ref="A1:AR71"/>
  <sheetViews>
    <sheetView showGridLines="0" zoomScaleNormal="100" workbookViewId="0">
      <selection activeCell="B3" sqref="B3"/>
    </sheetView>
  </sheetViews>
  <sheetFormatPr baseColWidth="10" defaultColWidth="9" defaultRowHeight="15.75"/>
  <cols>
    <col min="1" max="1" width="18.375" style="124" customWidth="1"/>
    <col min="2" max="2" width="49.75" style="124" bestFit="1" customWidth="1"/>
    <col min="3" max="3" width="69.25" style="124" customWidth="1"/>
    <col min="4" max="4" width="9.875" style="124" bestFit="1" customWidth="1"/>
    <col min="5" max="5" width="72.25" style="124" customWidth="1"/>
    <col min="6" max="6" width="88.875" style="124" customWidth="1"/>
    <col min="7" max="7" width="11.5" style="124" bestFit="1" customWidth="1"/>
    <col min="8" max="8" width="53.375" style="124" customWidth="1"/>
    <col min="9" max="9" width="40.75" style="124" customWidth="1"/>
    <col min="10" max="10" width="15.375" style="124" customWidth="1"/>
    <col min="11" max="11" width="12.75" style="124" bestFit="1" customWidth="1"/>
    <col min="12" max="12" width="14.25" style="124" customWidth="1"/>
    <col min="13" max="13" width="31.5" style="124" customWidth="1"/>
    <col min="14" max="14" width="21.125" style="124" customWidth="1"/>
    <col min="15" max="15" width="29.125" style="124" bestFit="1" customWidth="1"/>
    <col min="16" max="16" width="34.875" style="124" customWidth="1"/>
    <col min="17" max="17" width="33.375" style="124" customWidth="1"/>
    <col min="18" max="18" width="22.875" style="125" customWidth="1"/>
    <col min="19" max="19" width="17.5" style="124" customWidth="1"/>
    <col min="20" max="20" width="8.625" style="124" bestFit="1" customWidth="1"/>
    <col min="21" max="32" width="13" style="124" bestFit="1" customWidth="1"/>
    <col min="33" max="44" width="18.75" style="124" bestFit="1" customWidth="1"/>
    <col min="45" max="16384" width="9" style="124"/>
  </cols>
  <sheetData>
    <row r="1" spans="1:44" ht="20.25">
      <c r="E1" s="182" t="str">
        <f>[13]Control!$A$1&amp;" "&amp;[13]Control!$B$5</f>
        <v>PLAN OPERATIVO ANUAL  2024</v>
      </c>
    </row>
    <row r="2" spans="1:44" ht="23.25" thickBot="1">
      <c r="A2" s="112" t="s">
        <v>20</v>
      </c>
      <c r="E2" s="183" t="str">
        <f>[13]Control!$B$3</f>
        <v>DIRECCIÓN TECNOLOGIA DE LA INFORMACIÓN</v>
      </c>
    </row>
    <row r="3" spans="1:44" ht="16.5" thickTop="1"/>
    <row r="4" spans="1:44" ht="16.5" thickBot="1"/>
    <row r="5" spans="1:44" ht="19.5" customHeight="1" thickBot="1">
      <c r="U5" s="170" t="s">
        <v>21</v>
      </c>
      <c r="V5" s="170"/>
      <c r="W5" s="170"/>
      <c r="X5" s="170"/>
      <c r="Y5" s="170"/>
      <c r="Z5" s="170"/>
      <c r="AA5" s="170"/>
      <c r="AB5" s="170"/>
      <c r="AC5" s="170"/>
      <c r="AD5" s="170"/>
      <c r="AE5" s="170"/>
      <c r="AF5" s="170"/>
      <c r="AG5" s="170" t="s">
        <v>22</v>
      </c>
      <c r="AH5" s="170"/>
      <c r="AI5" s="170"/>
      <c r="AJ5" s="170"/>
      <c r="AK5" s="170"/>
      <c r="AL5" s="170"/>
      <c r="AM5" s="170"/>
      <c r="AN5" s="170"/>
      <c r="AO5" s="170"/>
      <c r="AP5" s="170"/>
      <c r="AQ5" s="170"/>
      <c r="AR5" s="170"/>
    </row>
    <row r="6" spans="1:44" ht="42" customHeight="1" thickBot="1">
      <c r="A6" s="184" t="s">
        <v>23</v>
      </c>
      <c r="B6" s="184" t="s">
        <v>24</v>
      </c>
      <c r="C6" s="184" t="s">
        <v>25</v>
      </c>
      <c r="D6" s="184" t="s">
        <v>26</v>
      </c>
      <c r="E6" s="184" t="s">
        <v>27</v>
      </c>
      <c r="F6" s="184" t="s">
        <v>28</v>
      </c>
      <c r="G6" s="184" t="s">
        <v>29</v>
      </c>
      <c r="H6" s="184" t="s">
        <v>30</v>
      </c>
      <c r="I6" s="184" t="s">
        <v>31</v>
      </c>
      <c r="J6" s="184" t="s">
        <v>32</v>
      </c>
      <c r="K6" s="184" t="s">
        <v>33</v>
      </c>
      <c r="L6" s="184" t="s">
        <v>34</v>
      </c>
      <c r="M6" s="184" t="s">
        <v>35</v>
      </c>
      <c r="N6" s="184" t="s">
        <v>36</v>
      </c>
      <c r="O6" s="184" t="s">
        <v>37</v>
      </c>
      <c r="P6" s="184" t="s">
        <v>38</v>
      </c>
      <c r="Q6" s="184" t="s">
        <v>39</v>
      </c>
      <c r="R6" s="172" t="s">
        <v>40</v>
      </c>
      <c r="S6" s="184" t="s">
        <v>41</v>
      </c>
      <c r="T6" s="184" t="s">
        <v>42</v>
      </c>
      <c r="U6" s="185" t="s">
        <v>43</v>
      </c>
      <c r="V6" s="185" t="s">
        <v>44</v>
      </c>
      <c r="W6" s="185" t="s">
        <v>45</v>
      </c>
      <c r="X6" s="185" t="s">
        <v>46</v>
      </c>
      <c r="Y6" s="185" t="s">
        <v>47</v>
      </c>
      <c r="Z6" s="185" t="s">
        <v>48</v>
      </c>
      <c r="AA6" s="185" t="s">
        <v>49</v>
      </c>
      <c r="AB6" s="185" t="s">
        <v>50</v>
      </c>
      <c r="AC6" s="185" t="s">
        <v>51</v>
      </c>
      <c r="AD6" s="185" t="s">
        <v>52</v>
      </c>
      <c r="AE6" s="185" t="s">
        <v>53</v>
      </c>
      <c r="AF6" s="185" t="s">
        <v>54</v>
      </c>
      <c r="AG6" s="174" t="s">
        <v>55</v>
      </c>
      <c r="AH6" s="174" t="s">
        <v>56</v>
      </c>
      <c r="AI6" s="174" t="s">
        <v>57</v>
      </c>
      <c r="AJ6" s="174" t="s">
        <v>58</v>
      </c>
      <c r="AK6" s="174" t="s">
        <v>59</v>
      </c>
      <c r="AL6" s="174" t="s">
        <v>60</v>
      </c>
      <c r="AM6" s="174" t="s">
        <v>61</v>
      </c>
      <c r="AN6" s="174" t="s">
        <v>62</v>
      </c>
      <c r="AO6" s="174" t="s">
        <v>63</v>
      </c>
      <c r="AP6" s="174" t="s">
        <v>64</v>
      </c>
      <c r="AQ6" s="174" t="s">
        <v>65</v>
      </c>
      <c r="AR6" s="174" t="s">
        <v>66</v>
      </c>
    </row>
    <row r="7" spans="1:44" ht="31.5">
      <c r="A7" s="53" t="s">
        <v>1008</v>
      </c>
      <c r="B7" s="53" t="s">
        <v>954</v>
      </c>
      <c r="C7" s="53" t="s">
        <v>955</v>
      </c>
      <c r="D7" s="53"/>
      <c r="E7" s="53" t="s">
        <v>1009</v>
      </c>
      <c r="F7" s="53" t="s">
        <v>1010</v>
      </c>
      <c r="G7" s="52">
        <v>3</v>
      </c>
      <c r="H7" s="47" t="s">
        <v>763</v>
      </c>
      <c r="I7" s="47" t="s">
        <v>1011</v>
      </c>
      <c r="J7" s="47" t="s">
        <v>74</v>
      </c>
      <c r="K7" s="47" t="s">
        <v>75</v>
      </c>
      <c r="L7" s="47" t="s">
        <v>76</v>
      </c>
      <c r="M7" s="124" t="s">
        <v>164</v>
      </c>
      <c r="N7" s="47" t="s">
        <v>767</v>
      </c>
      <c r="O7" s="47" t="s">
        <v>772</v>
      </c>
      <c r="P7" s="47" t="s">
        <v>1012</v>
      </c>
      <c r="Q7" s="47" t="s">
        <v>1013</v>
      </c>
      <c r="R7" s="48" t="s">
        <v>82</v>
      </c>
      <c r="S7" s="186"/>
      <c r="T7" s="186"/>
      <c r="U7" s="161"/>
      <c r="V7" s="161"/>
      <c r="W7" s="161"/>
      <c r="X7" s="161">
        <v>1</v>
      </c>
      <c r="Y7" s="161"/>
      <c r="Z7" s="161"/>
      <c r="AA7" s="161"/>
      <c r="AB7" s="161">
        <v>1</v>
      </c>
      <c r="AC7" s="161"/>
      <c r="AD7" s="161"/>
      <c r="AE7" s="161"/>
      <c r="AF7" s="161">
        <v>1</v>
      </c>
      <c r="AG7" s="180"/>
      <c r="AH7" s="180"/>
      <c r="AI7" s="180"/>
      <c r="AJ7" s="180"/>
      <c r="AK7" s="180"/>
      <c r="AL7" s="180"/>
      <c r="AM7" s="180"/>
      <c r="AN7" s="180"/>
      <c r="AO7" s="180"/>
      <c r="AP7" s="180"/>
      <c r="AQ7" s="180"/>
      <c r="AR7" s="180"/>
    </row>
    <row r="8" spans="1:44" ht="31.5">
      <c r="A8" s="53" t="s">
        <v>1014</v>
      </c>
      <c r="B8" s="53" t="s">
        <v>954</v>
      </c>
      <c r="C8" s="53" t="s">
        <v>955</v>
      </c>
      <c r="D8" s="53"/>
      <c r="E8" s="53" t="s">
        <v>1015</v>
      </c>
      <c r="F8" s="53" t="s">
        <v>1016</v>
      </c>
      <c r="G8" s="52">
        <v>3</v>
      </c>
      <c r="H8" s="47" t="s">
        <v>763</v>
      </c>
      <c r="I8" s="47" t="s">
        <v>1011</v>
      </c>
      <c r="J8" s="47" t="s">
        <v>74</v>
      </c>
      <c r="K8" s="47" t="s">
        <v>75</v>
      </c>
      <c r="L8" s="47" t="s">
        <v>76</v>
      </c>
      <c r="M8" s="124" t="s">
        <v>164</v>
      </c>
      <c r="N8" s="47" t="s">
        <v>767</v>
      </c>
      <c r="O8" s="47" t="s">
        <v>772</v>
      </c>
      <c r="P8" s="47" t="s">
        <v>1017</v>
      </c>
      <c r="Q8" s="47" t="s">
        <v>1018</v>
      </c>
      <c r="R8" s="48" t="s">
        <v>82</v>
      </c>
      <c r="S8" s="186"/>
      <c r="T8" s="186"/>
      <c r="U8" s="161"/>
      <c r="V8" s="161"/>
      <c r="W8" s="161"/>
      <c r="X8" s="161">
        <v>1</v>
      </c>
      <c r="Y8" s="161"/>
      <c r="Z8" s="161"/>
      <c r="AA8" s="161"/>
      <c r="AB8" s="161">
        <v>1</v>
      </c>
      <c r="AC8" s="161"/>
      <c r="AD8" s="161"/>
      <c r="AE8" s="161"/>
      <c r="AF8" s="161">
        <v>1</v>
      </c>
      <c r="AG8" s="180"/>
      <c r="AH8" s="180"/>
      <c r="AI8" s="180"/>
      <c r="AJ8" s="180"/>
      <c r="AK8" s="180"/>
      <c r="AL8" s="180"/>
      <c r="AM8" s="180"/>
      <c r="AN8" s="180"/>
      <c r="AO8" s="180"/>
      <c r="AP8" s="180"/>
      <c r="AQ8" s="180"/>
      <c r="AR8" s="180"/>
    </row>
    <row r="9" spans="1:44" ht="31.5">
      <c r="A9" s="53" t="s">
        <v>1019</v>
      </c>
      <c r="B9" s="53" t="s">
        <v>954</v>
      </c>
      <c r="C9" s="53" t="s">
        <v>955</v>
      </c>
      <c r="D9" s="53"/>
      <c r="E9" s="53" t="s">
        <v>1020</v>
      </c>
      <c r="F9" s="53" t="s">
        <v>1021</v>
      </c>
      <c r="G9" s="52">
        <v>3</v>
      </c>
      <c r="H9" s="47" t="s">
        <v>763</v>
      </c>
      <c r="I9" s="47" t="s">
        <v>1022</v>
      </c>
      <c r="J9" s="47" t="s">
        <v>94</v>
      </c>
      <c r="K9" s="47" t="s">
        <v>75</v>
      </c>
      <c r="L9" s="47" t="s">
        <v>76</v>
      </c>
      <c r="M9" s="124" t="s">
        <v>164</v>
      </c>
      <c r="N9" s="47" t="s">
        <v>767</v>
      </c>
      <c r="O9" s="47" t="s">
        <v>772</v>
      </c>
      <c r="P9" s="47" t="s">
        <v>1023</v>
      </c>
      <c r="Q9" s="47" t="s">
        <v>1018</v>
      </c>
      <c r="R9" s="48" t="s">
        <v>82</v>
      </c>
      <c r="S9" s="186"/>
      <c r="T9" s="186"/>
      <c r="U9" s="187"/>
      <c r="V9" s="187"/>
      <c r="W9" s="187"/>
      <c r="X9" s="187"/>
      <c r="Y9" s="187"/>
      <c r="Z9" s="187">
        <v>0.5</v>
      </c>
      <c r="AA9" s="187"/>
      <c r="AB9" s="187"/>
      <c r="AC9" s="187"/>
      <c r="AD9" s="187"/>
      <c r="AE9" s="187"/>
      <c r="AF9" s="187">
        <v>0.5</v>
      </c>
      <c r="AG9" s="180"/>
      <c r="AH9" s="180"/>
      <c r="AI9" s="180"/>
      <c r="AJ9" s="180"/>
      <c r="AK9" s="180"/>
      <c r="AL9" s="180"/>
      <c r="AM9" s="180"/>
      <c r="AN9" s="180"/>
      <c r="AO9" s="180"/>
      <c r="AP9" s="180"/>
      <c r="AQ9" s="180"/>
      <c r="AR9" s="180"/>
    </row>
    <row r="10" spans="1:44" ht="31.5">
      <c r="A10" s="53" t="s">
        <v>1024</v>
      </c>
      <c r="B10" s="53" t="s">
        <v>954</v>
      </c>
      <c r="C10" s="53" t="s">
        <v>955</v>
      </c>
      <c r="D10" s="53"/>
      <c r="E10" s="53" t="s">
        <v>1025</v>
      </c>
      <c r="F10" s="53" t="s">
        <v>1026</v>
      </c>
      <c r="G10" s="52">
        <v>3</v>
      </c>
      <c r="H10" s="47" t="s">
        <v>763</v>
      </c>
      <c r="I10" s="47" t="s">
        <v>1027</v>
      </c>
      <c r="J10" s="47" t="s">
        <v>94</v>
      </c>
      <c r="K10" s="47" t="s">
        <v>75</v>
      </c>
      <c r="L10" s="47" t="s">
        <v>76</v>
      </c>
      <c r="M10" s="124" t="s">
        <v>164</v>
      </c>
      <c r="N10" s="47" t="s">
        <v>767</v>
      </c>
      <c r="O10" s="47" t="s">
        <v>772</v>
      </c>
      <c r="P10" s="47" t="s">
        <v>1023</v>
      </c>
      <c r="Q10" s="47" t="s">
        <v>1028</v>
      </c>
      <c r="R10" s="48" t="s">
        <v>82</v>
      </c>
      <c r="S10" s="186"/>
      <c r="T10" s="186"/>
      <c r="U10" s="187"/>
      <c r="V10" s="187">
        <v>0.5</v>
      </c>
      <c r="W10" s="187"/>
      <c r="X10" s="187">
        <v>0.5</v>
      </c>
      <c r="Y10" s="187"/>
      <c r="Z10" s="187"/>
      <c r="AA10" s="187"/>
      <c r="AB10" s="187"/>
      <c r="AC10" s="187"/>
      <c r="AD10" s="187"/>
      <c r="AE10" s="187"/>
      <c r="AF10" s="187"/>
      <c r="AG10" s="180"/>
      <c r="AH10" s="180"/>
      <c r="AI10" s="180"/>
      <c r="AJ10" s="180"/>
      <c r="AK10" s="180"/>
      <c r="AL10" s="180"/>
      <c r="AM10" s="180"/>
      <c r="AN10" s="180"/>
      <c r="AO10" s="180"/>
      <c r="AP10" s="180"/>
      <c r="AQ10" s="180"/>
      <c r="AR10" s="180"/>
    </row>
    <row r="11" spans="1:44" ht="47.25">
      <c r="A11" s="53" t="s">
        <v>1029</v>
      </c>
      <c r="B11" s="53" t="s">
        <v>954</v>
      </c>
      <c r="C11" s="53" t="s">
        <v>955</v>
      </c>
      <c r="D11" s="53"/>
      <c r="E11" s="53" t="s">
        <v>1030</v>
      </c>
      <c r="F11" s="53" t="s">
        <v>1031</v>
      </c>
      <c r="G11" s="52">
        <v>3</v>
      </c>
      <c r="H11" s="47" t="s">
        <v>763</v>
      </c>
      <c r="I11" s="47" t="s">
        <v>1027</v>
      </c>
      <c r="J11" s="47" t="s">
        <v>94</v>
      </c>
      <c r="K11" s="47" t="s">
        <v>75</v>
      </c>
      <c r="L11" s="47" t="s">
        <v>76</v>
      </c>
      <c r="M11" s="124" t="s">
        <v>164</v>
      </c>
      <c r="N11" s="47" t="s">
        <v>767</v>
      </c>
      <c r="O11" s="47" t="s">
        <v>772</v>
      </c>
      <c r="P11" s="47" t="s">
        <v>1012</v>
      </c>
      <c r="Q11" s="47" t="s">
        <v>1018</v>
      </c>
      <c r="R11" s="48" t="s">
        <v>82</v>
      </c>
      <c r="S11" s="186"/>
      <c r="T11" s="186"/>
      <c r="U11" s="187"/>
      <c r="V11" s="187"/>
      <c r="W11" s="187"/>
      <c r="X11" s="187"/>
      <c r="Y11" s="187"/>
      <c r="Z11" s="187">
        <v>0.5</v>
      </c>
      <c r="AA11" s="187"/>
      <c r="AB11" s="187"/>
      <c r="AC11" s="187"/>
      <c r="AD11" s="187"/>
      <c r="AE11" s="187"/>
      <c r="AF11" s="187">
        <v>0.5</v>
      </c>
      <c r="AG11" s="178"/>
      <c r="AH11" s="178"/>
      <c r="AI11" s="178"/>
      <c r="AJ11" s="178"/>
      <c r="AK11" s="178"/>
      <c r="AL11" s="178"/>
      <c r="AM11" s="178"/>
      <c r="AN11" s="178"/>
      <c r="AO11" s="178"/>
      <c r="AP11" s="178"/>
      <c r="AQ11" s="178"/>
      <c r="AR11" s="178"/>
    </row>
    <row r="12" spans="1:44" ht="31.5">
      <c r="A12" s="53" t="s">
        <v>1032</v>
      </c>
      <c r="B12" s="53" t="s">
        <v>68</v>
      </c>
      <c r="C12" s="53" t="s">
        <v>760</v>
      </c>
      <c r="D12" s="53"/>
      <c r="E12" s="53" t="s">
        <v>1033</v>
      </c>
      <c r="F12" s="53" t="s">
        <v>1034</v>
      </c>
      <c r="G12" s="52">
        <v>3</v>
      </c>
      <c r="H12" s="47" t="s">
        <v>763</v>
      </c>
      <c r="I12" s="47" t="s">
        <v>1035</v>
      </c>
      <c r="J12" s="47" t="s">
        <v>74</v>
      </c>
      <c r="K12" s="47" t="s">
        <v>75</v>
      </c>
      <c r="L12" s="47" t="s">
        <v>76</v>
      </c>
      <c r="M12" s="124" t="s">
        <v>164</v>
      </c>
      <c r="N12" s="47" t="s">
        <v>767</v>
      </c>
      <c r="O12" s="47" t="s">
        <v>1036</v>
      </c>
      <c r="P12" s="47" t="s">
        <v>1037</v>
      </c>
      <c r="Q12" s="47" t="s">
        <v>1038</v>
      </c>
      <c r="R12" s="48" t="s">
        <v>82</v>
      </c>
      <c r="S12" s="186"/>
      <c r="T12" s="186"/>
      <c r="U12" s="161">
        <v>1</v>
      </c>
      <c r="V12" s="161">
        <v>1</v>
      </c>
      <c r="W12" s="161">
        <v>1</v>
      </c>
      <c r="X12" s="161">
        <v>1</v>
      </c>
      <c r="Y12" s="161">
        <v>1</v>
      </c>
      <c r="Z12" s="161">
        <v>1</v>
      </c>
      <c r="AA12" s="161">
        <v>1</v>
      </c>
      <c r="AB12" s="161">
        <v>1</v>
      </c>
      <c r="AC12" s="161">
        <v>1</v>
      </c>
      <c r="AD12" s="161">
        <v>1</v>
      </c>
      <c r="AE12" s="161">
        <v>1</v>
      </c>
      <c r="AF12" s="161">
        <v>1</v>
      </c>
      <c r="AG12" s="180"/>
      <c r="AH12" s="180"/>
      <c r="AI12" s="180"/>
      <c r="AJ12" s="180"/>
      <c r="AK12" s="180"/>
      <c r="AL12" s="180"/>
      <c r="AM12" s="180"/>
      <c r="AN12" s="180"/>
      <c r="AO12" s="180"/>
      <c r="AP12" s="180"/>
      <c r="AQ12" s="180"/>
      <c r="AR12" s="180"/>
    </row>
    <row r="13" spans="1:44" ht="31.5">
      <c r="A13" s="53" t="s">
        <v>1039</v>
      </c>
      <c r="B13" s="53" t="s">
        <v>954</v>
      </c>
      <c r="C13" s="53" t="s">
        <v>955</v>
      </c>
      <c r="D13" s="53"/>
      <c r="E13" s="53" t="s">
        <v>1040</v>
      </c>
      <c r="F13" s="53" t="s">
        <v>1041</v>
      </c>
      <c r="G13" s="52">
        <v>3</v>
      </c>
      <c r="H13" s="47" t="s">
        <v>763</v>
      </c>
      <c r="I13" s="47" t="s">
        <v>1011</v>
      </c>
      <c r="J13" s="47" t="s">
        <v>74</v>
      </c>
      <c r="K13" s="47" t="s">
        <v>75</v>
      </c>
      <c r="L13" s="47" t="s">
        <v>76</v>
      </c>
      <c r="M13" s="124" t="s">
        <v>164</v>
      </c>
      <c r="N13" s="47" t="s">
        <v>767</v>
      </c>
      <c r="O13" s="47" t="s">
        <v>1036</v>
      </c>
      <c r="P13" s="47" t="s">
        <v>1037</v>
      </c>
      <c r="Q13" s="47" t="s">
        <v>1042</v>
      </c>
      <c r="R13" s="48" t="s">
        <v>82</v>
      </c>
      <c r="S13" s="186"/>
      <c r="T13" s="186"/>
      <c r="U13" s="161"/>
      <c r="V13" s="161"/>
      <c r="W13" s="161"/>
      <c r="X13" s="161"/>
      <c r="Y13" s="161"/>
      <c r="Z13" s="161">
        <v>1</v>
      </c>
      <c r="AA13" s="161"/>
      <c r="AB13" s="161"/>
      <c r="AC13" s="161"/>
      <c r="AD13" s="161"/>
      <c r="AE13" s="161"/>
      <c r="AF13" s="161"/>
      <c r="AG13" s="180"/>
      <c r="AH13" s="180"/>
      <c r="AI13" s="180"/>
      <c r="AJ13" s="180"/>
      <c r="AK13" s="180"/>
      <c r="AL13" s="180"/>
      <c r="AM13" s="180"/>
      <c r="AN13" s="180"/>
      <c r="AO13" s="180"/>
      <c r="AP13" s="180"/>
      <c r="AQ13" s="180"/>
      <c r="AR13" s="180"/>
    </row>
    <row r="14" spans="1:44" ht="47.25">
      <c r="A14" s="53" t="s">
        <v>1043</v>
      </c>
      <c r="B14" s="53" t="s">
        <v>68</v>
      </c>
      <c r="C14" s="53" t="s">
        <v>760</v>
      </c>
      <c r="D14" s="53"/>
      <c r="E14" s="53" t="s">
        <v>1044</v>
      </c>
      <c r="F14" s="53" t="s">
        <v>1045</v>
      </c>
      <c r="G14" s="52">
        <v>3</v>
      </c>
      <c r="H14" s="47" t="s">
        <v>1046</v>
      </c>
      <c r="I14" s="47" t="s">
        <v>1047</v>
      </c>
      <c r="J14" s="47" t="s">
        <v>74</v>
      </c>
      <c r="K14" s="47" t="s">
        <v>75</v>
      </c>
      <c r="L14" s="47" t="s">
        <v>76</v>
      </c>
      <c r="M14" s="124" t="s">
        <v>164</v>
      </c>
      <c r="N14" s="47" t="s">
        <v>767</v>
      </c>
      <c r="O14" s="47" t="s">
        <v>1036</v>
      </c>
      <c r="P14" s="47" t="s">
        <v>1048</v>
      </c>
      <c r="Q14" s="47" t="s">
        <v>1042</v>
      </c>
      <c r="R14" s="48" t="s">
        <v>82</v>
      </c>
      <c r="S14" s="186"/>
      <c r="T14" s="186"/>
      <c r="U14" s="161"/>
      <c r="V14" s="161"/>
      <c r="W14" s="161"/>
      <c r="X14" s="161"/>
      <c r="Y14" s="161">
        <v>1</v>
      </c>
      <c r="Z14" s="161"/>
      <c r="AA14" s="161"/>
      <c r="AB14" s="161"/>
      <c r="AC14" s="161"/>
      <c r="AD14" s="161"/>
      <c r="AE14" s="161"/>
      <c r="AF14" s="161"/>
      <c r="AG14" s="178"/>
      <c r="AH14" s="178"/>
      <c r="AI14" s="178"/>
      <c r="AJ14" s="178"/>
      <c r="AK14" s="178"/>
      <c r="AL14" s="178"/>
      <c r="AM14" s="178"/>
      <c r="AN14" s="178"/>
      <c r="AO14" s="178"/>
      <c r="AP14" s="178"/>
      <c r="AQ14" s="178"/>
      <c r="AR14" s="178"/>
    </row>
    <row r="15" spans="1:44" ht="78.75">
      <c r="A15" s="53" t="s">
        <v>1049</v>
      </c>
      <c r="B15" s="53" t="s">
        <v>954</v>
      </c>
      <c r="C15" s="53" t="s">
        <v>955</v>
      </c>
      <c r="D15" s="53"/>
      <c r="E15" s="53" t="s">
        <v>1050</v>
      </c>
      <c r="F15" s="53" t="s">
        <v>1051</v>
      </c>
      <c r="G15" s="52">
        <v>2</v>
      </c>
      <c r="H15" s="47" t="s">
        <v>763</v>
      </c>
      <c r="I15" s="47" t="s">
        <v>1052</v>
      </c>
      <c r="J15" s="47" t="s">
        <v>94</v>
      </c>
      <c r="K15" s="47" t="s">
        <v>75</v>
      </c>
      <c r="L15" s="47" t="s">
        <v>76</v>
      </c>
      <c r="M15" s="124" t="s">
        <v>765</v>
      </c>
      <c r="N15" s="47" t="s">
        <v>767</v>
      </c>
      <c r="O15" s="47" t="s">
        <v>1053</v>
      </c>
      <c r="P15" s="47" t="s">
        <v>1054</v>
      </c>
      <c r="Q15" s="47" t="s">
        <v>1055</v>
      </c>
      <c r="R15" s="48" t="s">
        <v>82</v>
      </c>
      <c r="S15" s="186"/>
      <c r="T15" s="186"/>
      <c r="U15" s="187"/>
      <c r="V15" s="187"/>
      <c r="W15" s="187"/>
      <c r="X15" s="187"/>
      <c r="Y15" s="187"/>
      <c r="Z15" s="187">
        <v>0.5</v>
      </c>
      <c r="AA15" s="187"/>
      <c r="AB15" s="187"/>
      <c r="AC15" s="187"/>
      <c r="AD15" s="187"/>
      <c r="AE15" s="187"/>
      <c r="AF15" s="187">
        <v>0.5</v>
      </c>
      <c r="AG15" s="180"/>
      <c r="AH15" s="180"/>
      <c r="AI15" s="180"/>
      <c r="AJ15" s="180"/>
      <c r="AK15" s="180"/>
      <c r="AL15" s="180"/>
      <c r="AM15" s="180"/>
      <c r="AN15" s="180"/>
      <c r="AO15" s="180"/>
      <c r="AP15" s="180"/>
      <c r="AQ15" s="180"/>
      <c r="AR15" s="180"/>
    </row>
    <row r="16" spans="1:44" ht="63">
      <c r="A16" s="53" t="s">
        <v>1056</v>
      </c>
      <c r="B16" s="53" t="s">
        <v>68</v>
      </c>
      <c r="C16" s="53" t="s">
        <v>760</v>
      </c>
      <c r="D16" s="53"/>
      <c r="E16" s="53" t="s">
        <v>1057</v>
      </c>
      <c r="F16" s="53" t="s">
        <v>1058</v>
      </c>
      <c r="G16" s="52">
        <v>2</v>
      </c>
      <c r="H16" s="47" t="s">
        <v>763</v>
      </c>
      <c r="I16" s="47" t="s">
        <v>1059</v>
      </c>
      <c r="J16" s="47" t="s">
        <v>74</v>
      </c>
      <c r="K16" s="47" t="s">
        <v>75</v>
      </c>
      <c r="L16" s="47" t="s">
        <v>95</v>
      </c>
      <c r="M16" s="124" t="s">
        <v>765</v>
      </c>
      <c r="N16" s="47" t="s">
        <v>767</v>
      </c>
      <c r="O16" s="47" t="s">
        <v>1053</v>
      </c>
      <c r="P16" s="47" t="s">
        <v>1060</v>
      </c>
      <c r="Q16" s="47" t="s">
        <v>1061</v>
      </c>
      <c r="R16" s="48" t="s">
        <v>82</v>
      </c>
      <c r="S16" s="186"/>
      <c r="T16" s="186"/>
      <c r="U16" s="161">
        <v>1</v>
      </c>
      <c r="V16" s="161">
        <v>1</v>
      </c>
      <c r="W16" s="161">
        <v>1</v>
      </c>
      <c r="X16" s="161">
        <v>1</v>
      </c>
      <c r="Y16" s="161">
        <v>1</v>
      </c>
      <c r="Z16" s="161">
        <v>1</v>
      </c>
      <c r="AA16" s="161">
        <v>1</v>
      </c>
      <c r="AB16" s="161">
        <v>1</v>
      </c>
      <c r="AC16" s="161">
        <v>1</v>
      </c>
      <c r="AD16" s="161">
        <v>1</v>
      </c>
      <c r="AE16" s="161">
        <v>1</v>
      </c>
      <c r="AF16" s="161">
        <v>1</v>
      </c>
      <c r="AG16" s="178"/>
      <c r="AH16" s="178"/>
      <c r="AI16" s="178"/>
      <c r="AJ16" s="178"/>
      <c r="AK16" s="178"/>
      <c r="AL16" s="178"/>
      <c r="AM16" s="178"/>
      <c r="AN16" s="178"/>
      <c r="AO16" s="178"/>
      <c r="AP16" s="178"/>
      <c r="AQ16" s="178"/>
      <c r="AR16" s="178"/>
    </row>
    <row r="17" spans="1:44" ht="78.75">
      <c r="A17" s="53" t="s">
        <v>1062</v>
      </c>
      <c r="B17" s="53" t="s">
        <v>954</v>
      </c>
      <c r="C17" s="53" t="s">
        <v>955</v>
      </c>
      <c r="D17" s="53"/>
      <c r="E17" s="53" t="s">
        <v>1063</v>
      </c>
      <c r="F17" s="53" t="s">
        <v>1064</v>
      </c>
      <c r="G17" s="52">
        <v>2</v>
      </c>
      <c r="H17" s="47" t="s">
        <v>763</v>
      </c>
      <c r="I17" s="47" t="s">
        <v>764</v>
      </c>
      <c r="J17" s="47" t="s">
        <v>94</v>
      </c>
      <c r="K17" s="47" t="s">
        <v>75</v>
      </c>
      <c r="L17" s="47" t="s">
        <v>76</v>
      </c>
      <c r="M17" s="124" t="s">
        <v>765</v>
      </c>
      <c r="N17" s="47" t="s">
        <v>767</v>
      </c>
      <c r="O17" s="47" t="s">
        <v>766</v>
      </c>
      <c r="P17" s="47" t="s">
        <v>1065</v>
      </c>
      <c r="Q17" s="47" t="s">
        <v>1028</v>
      </c>
      <c r="R17" s="48" t="s">
        <v>82</v>
      </c>
      <c r="S17" s="186"/>
      <c r="T17" s="186"/>
      <c r="U17" s="187"/>
      <c r="V17" s="187"/>
      <c r="W17" s="187"/>
      <c r="X17" s="187"/>
      <c r="Y17" s="187"/>
      <c r="Z17" s="187"/>
      <c r="AA17" s="187"/>
      <c r="AB17" s="187"/>
      <c r="AC17" s="187">
        <v>0.25</v>
      </c>
      <c r="AD17" s="187">
        <v>0.25</v>
      </c>
      <c r="AE17" s="187">
        <v>0.25</v>
      </c>
      <c r="AF17" s="187">
        <v>0.25</v>
      </c>
      <c r="AG17" s="180"/>
      <c r="AH17" s="180"/>
      <c r="AI17" s="180"/>
      <c r="AJ17" s="180"/>
      <c r="AK17" s="180"/>
      <c r="AL17" s="180"/>
      <c r="AM17" s="180"/>
      <c r="AN17" s="180"/>
      <c r="AO17" s="180"/>
      <c r="AP17" s="180"/>
      <c r="AQ17" s="180"/>
      <c r="AR17" s="180"/>
    </row>
    <row r="18" spans="1:44" ht="40.5" customHeight="1">
      <c r="A18" s="53" t="s">
        <v>1066</v>
      </c>
      <c r="B18" s="53" t="s">
        <v>68</v>
      </c>
      <c r="C18" s="53" t="s">
        <v>760</v>
      </c>
      <c r="D18" s="53"/>
      <c r="E18" s="53" t="s">
        <v>761</v>
      </c>
      <c r="F18" s="53" t="s">
        <v>762</v>
      </c>
      <c r="G18" s="52">
        <v>2</v>
      </c>
      <c r="H18" s="47" t="s">
        <v>763</v>
      </c>
      <c r="I18" s="165" t="s">
        <v>764</v>
      </c>
      <c r="J18" s="47" t="s">
        <v>94</v>
      </c>
      <c r="K18" s="47" t="s">
        <v>75</v>
      </c>
      <c r="L18" s="47" t="s">
        <v>76</v>
      </c>
      <c r="M18" s="200" t="s">
        <v>765</v>
      </c>
      <c r="N18" s="47" t="s">
        <v>767</v>
      </c>
      <c r="O18" s="165" t="s">
        <v>766</v>
      </c>
      <c r="P18" s="165" t="s">
        <v>1067</v>
      </c>
      <c r="Q18" s="165" t="s">
        <v>1068</v>
      </c>
      <c r="R18" s="48" t="s">
        <v>82</v>
      </c>
      <c r="S18" s="175" t="s">
        <v>952</v>
      </c>
      <c r="T18" s="176"/>
      <c r="U18" s="188"/>
      <c r="V18" s="188"/>
      <c r="W18" s="188"/>
      <c r="X18" s="188"/>
      <c r="Y18" s="188"/>
      <c r="Z18" s="188"/>
      <c r="AA18" s="188">
        <v>0.2</v>
      </c>
      <c r="AB18" s="188">
        <v>0.2</v>
      </c>
      <c r="AC18" s="188">
        <v>0.2</v>
      </c>
      <c r="AD18" s="188">
        <v>0.2</v>
      </c>
      <c r="AE18" s="188">
        <v>0.2</v>
      </c>
      <c r="AF18" s="188"/>
      <c r="AG18" s="180"/>
      <c r="AH18" s="180"/>
      <c r="AI18" s="180"/>
      <c r="AJ18" s="180"/>
      <c r="AK18" s="180"/>
      <c r="AL18" s="180"/>
      <c r="AM18" s="180"/>
      <c r="AN18" s="180"/>
      <c r="AO18" s="180"/>
      <c r="AP18" s="180"/>
      <c r="AQ18" s="180"/>
      <c r="AR18" s="180"/>
    </row>
    <row r="19" spans="1:44" ht="78.75">
      <c r="A19" s="53" t="s">
        <v>1069</v>
      </c>
      <c r="B19" s="53" t="s">
        <v>68</v>
      </c>
      <c r="C19" s="53" t="s">
        <v>760</v>
      </c>
      <c r="D19" s="53"/>
      <c r="E19" s="53" t="s">
        <v>769</v>
      </c>
      <c r="F19" s="53" t="s">
        <v>770</v>
      </c>
      <c r="G19" s="52">
        <v>2</v>
      </c>
      <c r="H19" s="47" t="s">
        <v>771</v>
      </c>
      <c r="I19" s="165" t="s">
        <v>764</v>
      </c>
      <c r="J19" s="47" t="s">
        <v>94</v>
      </c>
      <c r="K19" s="47" t="s">
        <v>75</v>
      </c>
      <c r="L19" s="47" t="s">
        <v>76</v>
      </c>
      <c r="M19" s="200" t="s">
        <v>765</v>
      </c>
      <c r="N19" s="47" t="s">
        <v>767</v>
      </c>
      <c r="O19" s="47" t="s">
        <v>772</v>
      </c>
      <c r="P19" s="47" t="s">
        <v>1023</v>
      </c>
      <c r="Q19" s="165" t="s">
        <v>1068</v>
      </c>
      <c r="R19" s="48" t="s">
        <v>82</v>
      </c>
      <c r="S19" s="47" t="s">
        <v>952</v>
      </c>
      <c r="T19" s="47"/>
      <c r="U19" s="189"/>
      <c r="V19" s="189"/>
      <c r="W19" s="189"/>
      <c r="X19" s="189"/>
      <c r="Y19" s="189"/>
      <c r="Z19" s="189"/>
      <c r="AA19" s="189"/>
      <c r="AB19" s="190">
        <v>0.25</v>
      </c>
      <c r="AC19" s="190">
        <v>0.25</v>
      </c>
      <c r="AD19" s="190">
        <v>0.25</v>
      </c>
      <c r="AE19" s="190">
        <v>0.25</v>
      </c>
      <c r="AF19" s="190"/>
      <c r="AG19" s="180"/>
      <c r="AH19" s="180"/>
      <c r="AI19" s="180"/>
      <c r="AJ19" s="180"/>
      <c r="AK19" s="180"/>
      <c r="AL19" s="180"/>
      <c r="AM19" s="180"/>
      <c r="AN19" s="180"/>
      <c r="AO19" s="180"/>
      <c r="AP19" s="180"/>
      <c r="AQ19" s="180"/>
      <c r="AR19" s="180"/>
    </row>
    <row r="20" spans="1:44" ht="63">
      <c r="A20" s="53" t="s">
        <v>1070</v>
      </c>
      <c r="B20" s="53" t="s">
        <v>68</v>
      </c>
      <c r="C20" s="53" t="s">
        <v>955</v>
      </c>
      <c r="D20" s="53"/>
      <c r="E20" s="53" t="s">
        <v>1071</v>
      </c>
      <c r="F20" s="53" t="s">
        <v>1072</v>
      </c>
      <c r="G20" s="52">
        <v>2</v>
      </c>
      <c r="H20" s="47" t="s">
        <v>771</v>
      </c>
      <c r="I20" s="47" t="s">
        <v>1073</v>
      </c>
      <c r="J20" s="47" t="s">
        <v>94</v>
      </c>
      <c r="K20" s="47" t="s">
        <v>75</v>
      </c>
      <c r="L20" s="47" t="s">
        <v>76</v>
      </c>
      <c r="M20" s="200" t="s">
        <v>164</v>
      </c>
      <c r="N20" s="47" t="s">
        <v>767</v>
      </c>
      <c r="O20" s="47" t="s">
        <v>1053</v>
      </c>
      <c r="P20" s="47" t="s">
        <v>1054</v>
      </c>
      <c r="Q20" s="47" t="s">
        <v>968</v>
      </c>
      <c r="R20" s="48" t="s">
        <v>82</v>
      </c>
      <c r="S20" s="47" t="s">
        <v>952</v>
      </c>
      <c r="T20" s="47"/>
      <c r="U20" s="189"/>
      <c r="V20" s="189"/>
      <c r="W20" s="189"/>
      <c r="X20" s="189"/>
      <c r="Y20" s="189"/>
      <c r="Z20" s="187">
        <v>1</v>
      </c>
      <c r="AA20" s="189"/>
      <c r="AB20" s="189"/>
      <c r="AC20" s="189"/>
      <c r="AD20" s="189"/>
      <c r="AE20" s="189"/>
      <c r="AF20" s="189"/>
      <c r="AG20" s="180"/>
      <c r="AH20" s="180"/>
      <c r="AI20" s="180"/>
      <c r="AJ20" s="180"/>
      <c r="AK20" s="180"/>
      <c r="AL20" s="180"/>
      <c r="AM20" s="180"/>
      <c r="AN20" s="180"/>
      <c r="AO20" s="180"/>
      <c r="AP20" s="180"/>
      <c r="AQ20" s="180"/>
      <c r="AR20" s="180"/>
    </row>
    <row r="21" spans="1:44" ht="78.75">
      <c r="A21" s="53" t="s">
        <v>1074</v>
      </c>
      <c r="B21" s="53" t="s">
        <v>68</v>
      </c>
      <c r="C21" s="53" t="s">
        <v>955</v>
      </c>
      <c r="D21" s="53"/>
      <c r="E21" s="53" t="s">
        <v>1075</v>
      </c>
      <c r="F21" s="53" t="s">
        <v>1076</v>
      </c>
      <c r="G21" s="52">
        <v>2</v>
      </c>
      <c r="H21" s="47" t="s">
        <v>771</v>
      </c>
      <c r="I21" s="165" t="s">
        <v>764</v>
      </c>
      <c r="J21" s="47" t="s">
        <v>94</v>
      </c>
      <c r="K21" s="47" t="s">
        <v>75</v>
      </c>
      <c r="L21" s="47" t="s">
        <v>76</v>
      </c>
      <c r="M21" s="200" t="s">
        <v>765</v>
      </c>
      <c r="N21" s="47" t="s">
        <v>767</v>
      </c>
      <c r="O21" s="165" t="s">
        <v>766</v>
      </c>
      <c r="P21" s="165" t="s">
        <v>1077</v>
      </c>
      <c r="Q21" s="47" t="s">
        <v>968</v>
      </c>
      <c r="R21" s="48" t="s">
        <v>82</v>
      </c>
      <c r="S21" s="175" t="s">
        <v>952</v>
      </c>
      <c r="T21" s="176"/>
      <c r="U21" s="188"/>
      <c r="V21" s="188"/>
      <c r="W21" s="188">
        <v>0.25</v>
      </c>
      <c r="X21" s="188">
        <v>0.25</v>
      </c>
      <c r="Y21" s="188">
        <v>0.25</v>
      </c>
      <c r="Z21" s="188">
        <v>0.25</v>
      </c>
      <c r="AA21" s="188"/>
      <c r="AB21" s="188"/>
      <c r="AC21" s="188"/>
      <c r="AD21" s="188"/>
      <c r="AE21" s="188"/>
      <c r="AF21" s="188"/>
      <c r="AG21" s="180"/>
      <c r="AH21" s="180"/>
      <c r="AI21" s="180"/>
      <c r="AJ21" s="180"/>
      <c r="AK21" s="180"/>
      <c r="AL21" s="180"/>
      <c r="AM21" s="180"/>
      <c r="AN21" s="180"/>
      <c r="AO21" s="180"/>
      <c r="AP21" s="180"/>
      <c r="AQ21" s="180"/>
      <c r="AR21" s="180"/>
    </row>
    <row r="22" spans="1:44" ht="78.75">
      <c r="A22" s="53"/>
      <c r="B22" s="169" t="s">
        <v>68</v>
      </c>
      <c r="C22" s="53" t="s">
        <v>760</v>
      </c>
      <c r="D22" s="53"/>
      <c r="E22" s="53" t="s">
        <v>949</v>
      </c>
      <c r="F22" s="53" t="s">
        <v>950</v>
      </c>
      <c r="G22" s="52">
        <v>2</v>
      </c>
      <c r="H22" s="47" t="s">
        <v>771</v>
      </c>
      <c r="I22" s="165" t="s">
        <v>764</v>
      </c>
      <c r="J22" s="47" t="s">
        <v>94</v>
      </c>
      <c r="K22" s="47" t="s">
        <v>75</v>
      </c>
      <c r="L22" s="47" t="s">
        <v>76</v>
      </c>
      <c r="M22" s="200" t="s">
        <v>765</v>
      </c>
      <c r="N22" s="47" t="s">
        <v>767</v>
      </c>
      <c r="O22" s="47" t="s">
        <v>1036</v>
      </c>
      <c r="P22" s="47" t="s">
        <v>1037</v>
      </c>
      <c r="Q22" s="47" t="s">
        <v>951</v>
      </c>
      <c r="R22" s="48" t="s">
        <v>82</v>
      </c>
      <c r="S22" s="47" t="s">
        <v>952</v>
      </c>
      <c r="T22" s="47"/>
      <c r="U22" s="189"/>
      <c r="V22" s="189"/>
      <c r="W22" s="189"/>
      <c r="X22" s="189"/>
      <c r="Y22" s="189"/>
      <c r="Z22" s="189"/>
      <c r="AA22" s="189"/>
      <c r="AB22" s="189"/>
      <c r="AC22" s="190"/>
      <c r="AD22" s="190"/>
      <c r="AE22" s="190">
        <v>1</v>
      </c>
      <c r="AF22" s="190"/>
      <c r="AG22" s="180"/>
      <c r="AH22" s="180"/>
      <c r="AI22" s="180"/>
      <c r="AJ22" s="180"/>
      <c r="AK22" s="180"/>
      <c r="AL22" s="180"/>
      <c r="AM22" s="180"/>
      <c r="AN22" s="180"/>
      <c r="AO22" s="180"/>
      <c r="AP22" s="180"/>
      <c r="AQ22" s="180"/>
      <c r="AR22" s="180"/>
    </row>
    <row r="23" spans="1:44" ht="47.25">
      <c r="A23" s="53" t="s">
        <v>1078</v>
      </c>
      <c r="B23" s="53" t="s">
        <v>68</v>
      </c>
      <c r="C23" s="53" t="s">
        <v>633</v>
      </c>
      <c r="D23" s="53"/>
      <c r="E23" s="53" t="s">
        <v>1079</v>
      </c>
      <c r="F23" s="53" t="s">
        <v>1080</v>
      </c>
      <c r="G23" s="52">
        <v>3</v>
      </c>
      <c r="H23" s="47" t="s">
        <v>771</v>
      </c>
      <c r="I23" s="47" t="s">
        <v>1081</v>
      </c>
      <c r="J23" s="47" t="s">
        <v>74</v>
      </c>
      <c r="K23" s="47" t="s">
        <v>75</v>
      </c>
      <c r="L23" s="47" t="s">
        <v>76</v>
      </c>
      <c r="M23" s="124" t="s">
        <v>765</v>
      </c>
      <c r="N23" s="47" t="s">
        <v>1082</v>
      </c>
      <c r="O23" s="47" t="s">
        <v>1083</v>
      </c>
      <c r="P23" s="47" t="s">
        <v>1084</v>
      </c>
      <c r="Q23" s="47" t="s">
        <v>445</v>
      </c>
      <c r="R23" s="48" t="s">
        <v>82</v>
      </c>
      <c r="S23" s="186"/>
      <c r="T23" s="186"/>
      <c r="U23" s="161"/>
      <c r="V23" s="161"/>
      <c r="W23" s="161">
        <v>10</v>
      </c>
      <c r="X23" s="161">
        <v>10</v>
      </c>
      <c r="Y23" s="161">
        <v>10</v>
      </c>
      <c r="Z23" s="161">
        <v>10</v>
      </c>
      <c r="AA23" s="161">
        <v>10</v>
      </c>
      <c r="AB23" s="161">
        <v>10</v>
      </c>
      <c r="AC23" s="161">
        <v>10</v>
      </c>
      <c r="AD23" s="161">
        <v>10</v>
      </c>
      <c r="AE23" s="161">
        <v>5</v>
      </c>
      <c r="AF23" s="161">
        <v>5</v>
      </c>
      <c r="AG23" s="178"/>
      <c r="AH23" s="178"/>
      <c r="AI23" s="178"/>
      <c r="AJ23" s="178"/>
      <c r="AK23" s="178"/>
      <c r="AL23" s="178"/>
      <c r="AM23" s="178"/>
      <c r="AN23" s="178"/>
      <c r="AO23" s="178"/>
      <c r="AP23" s="178"/>
      <c r="AQ23" s="178"/>
      <c r="AR23" s="178"/>
    </row>
    <row r="24" spans="1:44" ht="47.25">
      <c r="A24" s="53" t="s">
        <v>1085</v>
      </c>
      <c r="B24" s="53" t="s">
        <v>68</v>
      </c>
      <c r="C24" s="53" t="s">
        <v>633</v>
      </c>
      <c r="D24" s="53"/>
      <c r="E24" s="53" t="s">
        <v>1086</v>
      </c>
      <c r="F24" s="53" t="s">
        <v>1087</v>
      </c>
      <c r="G24" s="52">
        <v>3</v>
      </c>
      <c r="H24" s="47" t="s">
        <v>771</v>
      </c>
      <c r="I24" s="47" t="s">
        <v>1088</v>
      </c>
      <c r="J24" s="47" t="s">
        <v>74</v>
      </c>
      <c r="K24" s="47" t="s">
        <v>75</v>
      </c>
      <c r="L24" s="47" t="s">
        <v>76</v>
      </c>
      <c r="M24" s="124" t="s">
        <v>765</v>
      </c>
      <c r="N24" s="47" t="s">
        <v>1082</v>
      </c>
      <c r="O24" s="47" t="s">
        <v>1083</v>
      </c>
      <c r="P24" s="47" t="s">
        <v>1084</v>
      </c>
      <c r="Q24" s="191" t="s">
        <v>1089</v>
      </c>
      <c r="R24" s="48" t="s">
        <v>82</v>
      </c>
      <c r="S24" s="186"/>
      <c r="T24" s="186"/>
      <c r="U24" s="161"/>
      <c r="V24" s="161"/>
      <c r="W24" s="161"/>
      <c r="X24" s="161">
        <v>7</v>
      </c>
      <c r="Y24" s="161">
        <v>7</v>
      </c>
      <c r="Z24" s="161">
        <v>7</v>
      </c>
      <c r="AA24" s="161">
        <v>7</v>
      </c>
      <c r="AB24" s="161">
        <v>7</v>
      </c>
      <c r="AC24" s="161">
        <v>7</v>
      </c>
      <c r="AD24" s="161">
        <v>5</v>
      </c>
      <c r="AE24" s="161">
        <v>5</v>
      </c>
      <c r="AF24" s="161">
        <v>5</v>
      </c>
      <c r="AG24" s="178"/>
      <c r="AH24" s="178"/>
      <c r="AI24" s="178"/>
      <c r="AJ24" s="178"/>
      <c r="AK24" s="178"/>
      <c r="AL24" s="178"/>
      <c r="AM24" s="178"/>
      <c r="AN24" s="178"/>
      <c r="AO24" s="178"/>
      <c r="AP24" s="178"/>
      <c r="AQ24" s="178"/>
      <c r="AR24" s="178"/>
    </row>
    <row r="25" spans="1:44" ht="47.25">
      <c r="A25" s="53" t="s">
        <v>1090</v>
      </c>
      <c r="B25" s="53" t="s">
        <v>68</v>
      </c>
      <c r="C25" s="53" t="s">
        <v>633</v>
      </c>
      <c r="D25" s="53"/>
      <c r="E25" s="53" t="s">
        <v>1091</v>
      </c>
      <c r="F25" s="53" t="s">
        <v>1092</v>
      </c>
      <c r="G25" s="52">
        <v>1</v>
      </c>
      <c r="H25" s="47" t="s">
        <v>771</v>
      </c>
      <c r="I25" s="47" t="s">
        <v>864</v>
      </c>
      <c r="J25" s="47" t="s">
        <v>74</v>
      </c>
      <c r="K25" s="47" t="s">
        <v>75</v>
      </c>
      <c r="L25" s="47" t="s">
        <v>95</v>
      </c>
      <c r="M25" s="124" t="s">
        <v>1093</v>
      </c>
      <c r="N25" s="47" t="s">
        <v>1082</v>
      </c>
      <c r="O25" s="47" t="s">
        <v>1083</v>
      </c>
      <c r="P25" s="47" t="s">
        <v>1094</v>
      </c>
      <c r="Q25" s="47" t="s">
        <v>445</v>
      </c>
      <c r="R25" s="48" t="s">
        <v>82</v>
      </c>
      <c r="S25" s="186"/>
      <c r="T25" s="186"/>
      <c r="U25" s="161">
        <v>1</v>
      </c>
      <c r="V25" s="161">
        <v>1</v>
      </c>
      <c r="W25" s="161">
        <v>1</v>
      </c>
      <c r="X25" s="161">
        <v>1</v>
      </c>
      <c r="Y25" s="161">
        <v>1</v>
      </c>
      <c r="Z25" s="161">
        <v>1</v>
      </c>
      <c r="AA25" s="161">
        <v>1</v>
      </c>
      <c r="AB25" s="161">
        <v>1</v>
      </c>
      <c r="AC25" s="161">
        <v>1</v>
      </c>
      <c r="AD25" s="161">
        <v>1</v>
      </c>
      <c r="AE25" s="161">
        <v>1</v>
      </c>
      <c r="AF25" s="161">
        <v>1</v>
      </c>
      <c r="AG25" s="180"/>
      <c r="AH25" s="180"/>
      <c r="AI25" s="180"/>
      <c r="AJ25" s="180"/>
      <c r="AK25" s="180"/>
      <c r="AL25" s="180"/>
      <c r="AM25" s="180"/>
      <c r="AN25" s="180"/>
      <c r="AO25" s="180"/>
      <c r="AP25" s="180"/>
      <c r="AQ25" s="180"/>
      <c r="AR25" s="180"/>
    </row>
    <row r="26" spans="1:44" ht="47.25">
      <c r="A26" s="53" t="s">
        <v>1095</v>
      </c>
      <c r="B26" s="53" t="s">
        <v>385</v>
      </c>
      <c r="C26" s="53" t="s">
        <v>430</v>
      </c>
      <c r="D26" s="53"/>
      <c r="E26" s="53" t="s">
        <v>1096</v>
      </c>
      <c r="F26" s="53" t="s">
        <v>1097</v>
      </c>
      <c r="G26" s="52">
        <v>1</v>
      </c>
      <c r="H26" s="47" t="s">
        <v>771</v>
      </c>
      <c r="I26" s="47" t="s">
        <v>864</v>
      </c>
      <c r="J26" s="47" t="s">
        <v>74</v>
      </c>
      <c r="K26" s="47" t="s">
        <v>75</v>
      </c>
      <c r="L26" s="47" t="s">
        <v>95</v>
      </c>
      <c r="M26" s="124" t="s">
        <v>1093</v>
      </c>
      <c r="N26" s="47" t="s">
        <v>1082</v>
      </c>
      <c r="O26" s="47" t="s">
        <v>1083</v>
      </c>
      <c r="P26" s="47" t="s">
        <v>1094</v>
      </c>
      <c r="Q26" s="47" t="s">
        <v>445</v>
      </c>
      <c r="R26" s="48" t="s">
        <v>82</v>
      </c>
      <c r="S26" s="186"/>
      <c r="T26" s="186"/>
      <c r="U26" s="161">
        <v>1</v>
      </c>
      <c r="V26" s="161">
        <v>1</v>
      </c>
      <c r="W26" s="161">
        <v>1</v>
      </c>
      <c r="X26" s="161">
        <v>1</v>
      </c>
      <c r="Y26" s="161">
        <v>1</v>
      </c>
      <c r="Z26" s="161">
        <v>1</v>
      </c>
      <c r="AA26" s="161">
        <v>1</v>
      </c>
      <c r="AB26" s="161">
        <v>1</v>
      </c>
      <c r="AC26" s="161">
        <v>1</v>
      </c>
      <c r="AD26" s="161">
        <v>1</v>
      </c>
      <c r="AE26" s="161">
        <v>1</v>
      </c>
      <c r="AF26" s="161">
        <v>1</v>
      </c>
      <c r="AG26" s="178"/>
      <c r="AH26" s="178"/>
      <c r="AI26" s="178"/>
      <c r="AJ26" s="178"/>
      <c r="AK26" s="178"/>
      <c r="AL26" s="178"/>
      <c r="AM26" s="178"/>
      <c r="AN26" s="178"/>
      <c r="AO26" s="178"/>
      <c r="AP26" s="178"/>
      <c r="AQ26" s="178"/>
      <c r="AR26" s="178"/>
    </row>
    <row r="27" spans="1:44" ht="47.25">
      <c r="A27" s="53" t="s">
        <v>1098</v>
      </c>
      <c r="B27" s="53" t="s">
        <v>68</v>
      </c>
      <c r="C27" s="53" t="s">
        <v>182</v>
      </c>
      <c r="D27" s="53"/>
      <c r="E27" s="53" t="s">
        <v>1099</v>
      </c>
      <c r="F27" s="53" t="s">
        <v>1100</v>
      </c>
      <c r="G27" s="52">
        <v>1</v>
      </c>
      <c r="H27" s="47" t="s">
        <v>771</v>
      </c>
      <c r="I27" s="47" t="s">
        <v>864</v>
      </c>
      <c r="J27" s="47" t="s">
        <v>74</v>
      </c>
      <c r="K27" s="47" t="s">
        <v>75</v>
      </c>
      <c r="L27" s="47" t="s">
        <v>95</v>
      </c>
      <c r="M27" s="124" t="s">
        <v>1093</v>
      </c>
      <c r="N27" s="47" t="s">
        <v>1082</v>
      </c>
      <c r="O27" s="47" t="s">
        <v>1083</v>
      </c>
      <c r="P27" s="47" t="s">
        <v>1094</v>
      </c>
      <c r="Q27" s="47" t="s">
        <v>445</v>
      </c>
      <c r="R27" s="48" t="s">
        <v>82</v>
      </c>
      <c r="S27" s="186"/>
      <c r="T27" s="186"/>
      <c r="U27" s="161">
        <v>1</v>
      </c>
      <c r="V27" s="161">
        <v>1</v>
      </c>
      <c r="W27" s="161">
        <v>1</v>
      </c>
      <c r="X27" s="161">
        <v>1</v>
      </c>
      <c r="Y27" s="161">
        <v>1</v>
      </c>
      <c r="Z27" s="161">
        <v>1</v>
      </c>
      <c r="AA27" s="161">
        <v>1</v>
      </c>
      <c r="AB27" s="161">
        <v>1</v>
      </c>
      <c r="AC27" s="161">
        <v>1</v>
      </c>
      <c r="AD27" s="161">
        <v>1</v>
      </c>
      <c r="AE27" s="161">
        <v>1</v>
      </c>
      <c r="AF27" s="161">
        <v>1</v>
      </c>
      <c r="AG27" s="178"/>
      <c r="AH27" s="178"/>
      <c r="AI27" s="178"/>
      <c r="AJ27" s="178"/>
      <c r="AK27" s="178"/>
      <c r="AL27" s="178"/>
      <c r="AM27" s="178"/>
      <c r="AN27" s="178"/>
      <c r="AO27" s="178"/>
      <c r="AP27" s="178"/>
      <c r="AQ27" s="178"/>
      <c r="AR27" s="178"/>
    </row>
    <row r="28" spans="1:44" ht="47.25">
      <c r="A28" s="53" t="s">
        <v>1101</v>
      </c>
      <c r="B28" s="53" t="s">
        <v>954</v>
      </c>
      <c r="C28" s="53" t="s">
        <v>1102</v>
      </c>
      <c r="D28" s="53"/>
      <c r="E28" s="53" t="s">
        <v>1103</v>
      </c>
      <c r="F28" s="53" t="s">
        <v>1104</v>
      </c>
      <c r="G28" s="52">
        <v>1</v>
      </c>
      <c r="H28" s="47" t="s">
        <v>771</v>
      </c>
      <c r="I28" s="47" t="s">
        <v>864</v>
      </c>
      <c r="J28" s="47" t="s">
        <v>74</v>
      </c>
      <c r="K28" s="47" t="s">
        <v>75</v>
      </c>
      <c r="L28" s="47" t="s">
        <v>95</v>
      </c>
      <c r="M28" s="124" t="s">
        <v>1093</v>
      </c>
      <c r="N28" s="47" t="s">
        <v>1082</v>
      </c>
      <c r="O28" s="47" t="s">
        <v>1083</v>
      </c>
      <c r="P28" s="47" t="s">
        <v>1105</v>
      </c>
      <c r="Q28" s="47" t="s">
        <v>445</v>
      </c>
      <c r="R28" s="48" t="s">
        <v>82</v>
      </c>
      <c r="S28" s="186"/>
      <c r="T28" s="186"/>
      <c r="U28" s="161">
        <v>1</v>
      </c>
      <c r="V28" s="161">
        <v>1</v>
      </c>
      <c r="W28" s="161">
        <v>1</v>
      </c>
      <c r="X28" s="161">
        <v>1</v>
      </c>
      <c r="Y28" s="161">
        <v>1</v>
      </c>
      <c r="Z28" s="161">
        <v>1</v>
      </c>
      <c r="AA28" s="161">
        <v>1</v>
      </c>
      <c r="AB28" s="161">
        <v>1</v>
      </c>
      <c r="AC28" s="161">
        <v>1</v>
      </c>
      <c r="AD28" s="161">
        <v>1</v>
      </c>
      <c r="AE28" s="161">
        <v>1</v>
      </c>
      <c r="AF28" s="161">
        <v>1</v>
      </c>
      <c r="AG28" s="178"/>
      <c r="AH28" s="178"/>
      <c r="AI28" s="178"/>
      <c r="AJ28" s="178"/>
      <c r="AK28" s="178"/>
      <c r="AL28" s="178"/>
      <c r="AM28" s="178"/>
      <c r="AN28" s="178"/>
      <c r="AO28" s="178"/>
      <c r="AP28" s="178"/>
      <c r="AQ28" s="178"/>
      <c r="AR28" s="178"/>
    </row>
    <row r="29" spans="1:44" ht="47.25">
      <c r="A29" s="53" t="s">
        <v>1106</v>
      </c>
      <c r="B29" s="53" t="s">
        <v>209</v>
      </c>
      <c r="C29" s="53" t="s">
        <v>1107</v>
      </c>
      <c r="D29" s="53"/>
      <c r="E29" s="53" t="s">
        <v>1108</v>
      </c>
      <c r="F29" s="53" t="s">
        <v>1109</v>
      </c>
      <c r="G29" s="52">
        <v>2</v>
      </c>
      <c r="H29" s="47" t="s">
        <v>771</v>
      </c>
      <c r="I29" s="47" t="s">
        <v>1110</v>
      </c>
      <c r="J29" s="47" t="s">
        <v>74</v>
      </c>
      <c r="K29" s="47" t="s">
        <v>75</v>
      </c>
      <c r="L29" s="47" t="s">
        <v>76</v>
      </c>
      <c r="M29" s="124" t="s">
        <v>1111</v>
      </c>
      <c r="N29" s="47" t="s">
        <v>1082</v>
      </c>
      <c r="O29" s="47" t="s">
        <v>1083</v>
      </c>
      <c r="P29" s="47" t="s">
        <v>1084</v>
      </c>
      <c r="Q29" s="47" t="s">
        <v>445</v>
      </c>
      <c r="R29" s="48" t="s">
        <v>82</v>
      </c>
      <c r="S29" s="186"/>
      <c r="T29" s="186"/>
      <c r="U29" s="161"/>
      <c r="V29" s="161">
        <v>5</v>
      </c>
      <c r="W29" s="161">
        <v>5</v>
      </c>
      <c r="X29" s="161">
        <v>5</v>
      </c>
      <c r="Y29" s="161">
        <v>5</v>
      </c>
      <c r="Z29" s="161">
        <v>5</v>
      </c>
      <c r="AA29" s="161">
        <v>5</v>
      </c>
      <c r="AB29" s="161">
        <v>5</v>
      </c>
      <c r="AC29" s="161">
        <v>5</v>
      </c>
      <c r="AD29" s="161">
        <v>5</v>
      </c>
      <c r="AE29" s="161">
        <v>5</v>
      </c>
      <c r="AF29" s="161">
        <v>5</v>
      </c>
      <c r="AG29" s="178"/>
      <c r="AH29" s="178"/>
      <c r="AI29" s="178"/>
      <c r="AJ29" s="178"/>
      <c r="AK29" s="178"/>
      <c r="AL29" s="178"/>
      <c r="AM29" s="178"/>
      <c r="AN29" s="178"/>
      <c r="AO29" s="178"/>
      <c r="AP29" s="178"/>
      <c r="AQ29" s="178"/>
      <c r="AR29" s="178"/>
    </row>
    <row r="30" spans="1:44" ht="31.5">
      <c r="A30" s="53" t="s">
        <v>1112</v>
      </c>
      <c r="B30" s="53" t="s">
        <v>68</v>
      </c>
      <c r="C30" s="53" t="s">
        <v>955</v>
      </c>
      <c r="D30" s="53"/>
      <c r="E30" s="53" t="s">
        <v>1113</v>
      </c>
      <c r="F30" s="53" t="s">
        <v>1114</v>
      </c>
      <c r="G30" s="52">
        <v>3</v>
      </c>
      <c r="H30" s="47" t="s">
        <v>771</v>
      </c>
      <c r="I30" s="192" t="s">
        <v>1115</v>
      </c>
      <c r="J30" s="192" t="s">
        <v>74</v>
      </c>
      <c r="K30" s="192" t="s">
        <v>75</v>
      </c>
      <c r="L30" s="192" t="s">
        <v>76</v>
      </c>
      <c r="M30" s="201" t="s">
        <v>765</v>
      </c>
      <c r="N30" s="47" t="s">
        <v>765</v>
      </c>
      <c r="O30" s="47" t="s">
        <v>1083</v>
      </c>
      <c r="P30" s="47" t="s">
        <v>1084</v>
      </c>
      <c r="Q30" s="191" t="s">
        <v>1116</v>
      </c>
      <c r="R30" s="48" t="s">
        <v>1117</v>
      </c>
      <c r="S30" s="186"/>
      <c r="T30" s="47"/>
      <c r="U30" s="189"/>
      <c r="V30" s="193"/>
      <c r="W30" s="193"/>
      <c r="X30" s="189">
        <v>5</v>
      </c>
      <c r="Y30" s="189">
        <v>10</v>
      </c>
      <c r="Z30" s="189">
        <v>10</v>
      </c>
      <c r="AA30" s="189">
        <v>10</v>
      </c>
      <c r="AB30" s="189">
        <v>10</v>
      </c>
      <c r="AC30" s="189">
        <v>10</v>
      </c>
      <c r="AD30" s="189">
        <v>5</v>
      </c>
      <c r="AE30" s="189">
        <v>5</v>
      </c>
      <c r="AF30" s="189">
        <v>5</v>
      </c>
      <c r="AG30" s="178"/>
      <c r="AH30" s="178"/>
      <c r="AI30" s="178"/>
      <c r="AJ30" s="178"/>
      <c r="AK30" s="178"/>
      <c r="AL30" s="178"/>
      <c r="AM30" s="178"/>
      <c r="AN30" s="178"/>
      <c r="AO30" s="178"/>
      <c r="AP30" s="178"/>
      <c r="AQ30" s="178"/>
      <c r="AR30" s="178"/>
    </row>
    <row r="31" spans="1:44" ht="31.5">
      <c r="A31" s="53" t="s">
        <v>1118</v>
      </c>
      <c r="B31" s="53" t="s">
        <v>68</v>
      </c>
      <c r="C31" s="53" t="s">
        <v>955</v>
      </c>
      <c r="D31" s="53"/>
      <c r="E31" s="53" t="s">
        <v>1119</v>
      </c>
      <c r="F31" s="53" t="s">
        <v>1120</v>
      </c>
      <c r="G31" s="52">
        <v>3</v>
      </c>
      <c r="H31" s="47" t="s">
        <v>771</v>
      </c>
      <c r="I31" s="192" t="s">
        <v>1121</v>
      </c>
      <c r="J31" s="192" t="s">
        <v>74</v>
      </c>
      <c r="K31" s="192" t="s">
        <v>75</v>
      </c>
      <c r="L31" s="192" t="s">
        <v>76</v>
      </c>
      <c r="M31" s="201" t="s">
        <v>765</v>
      </c>
      <c r="N31" s="47" t="s">
        <v>765</v>
      </c>
      <c r="O31" s="47" t="s">
        <v>1083</v>
      </c>
      <c r="P31" s="47" t="s">
        <v>1084</v>
      </c>
      <c r="Q31" s="191" t="s">
        <v>1116</v>
      </c>
      <c r="R31" s="48" t="s">
        <v>1117</v>
      </c>
      <c r="S31" s="186"/>
      <c r="T31" s="47"/>
      <c r="U31" s="189"/>
      <c r="V31" s="193"/>
      <c r="W31" s="193"/>
      <c r="X31" s="189"/>
      <c r="Y31" s="189"/>
      <c r="Z31" s="189"/>
      <c r="AA31" s="189"/>
      <c r="AB31" s="189"/>
      <c r="AC31" s="189">
        <v>5</v>
      </c>
      <c r="AD31" s="189">
        <v>5</v>
      </c>
      <c r="AE31" s="189">
        <v>5</v>
      </c>
      <c r="AF31" s="189">
        <v>5</v>
      </c>
      <c r="AG31" s="178"/>
      <c r="AH31" s="178"/>
      <c r="AI31" s="178"/>
      <c r="AJ31" s="178"/>
      <c r="AK31" s="178"/>
      <c r="AL31" s="178"/>
      <c r="AM31" s="178"/>
      <c r="AN31" s="178"/>
      <c r="AO31" s="178"/>
      <c r="AP31" s="178"/>
      <c r="AQ31" s="178"/>
      <c r="AR31" s="178"/>
    </row>
    <row r="32" spans="1:44" ht="47.25">
      <c r="A32" s="53" t="s">
        <v>1122</v>
      </c>
      <c r="B32" s="53" t="s">
        <v>68</v>
      </c>
      <c r="C32" s="53" t="s">
        <v>182</v>
      </c>
      <c r="D32" s="53"/>
      <c r="E32" s="53" t="s">
        <v>1123</v>
      </c>
      <c r="F32" s="53" t="s">
        <v>1124</v>
      </c>
      <c r="G32" s="52">
        <v>2</v>
      </c>
      <c r="H32" s="47" t="s">
        <v>771</v>
      </c>
      <c r="I32" s="47" t="s">
        <v>1125</v>
      </c>
      <c r="J32" s="47" t="s">
        <v>94</v>
      </c>
      <c r="K32" s="47" t="s">
        <v>75</v>
      </c>
      <c r="L32" s="47" t="s">
        <v>76</v>
      </c>
      <c r="M32" s="124" t="s">
        <v>1126</v>
      </c>
      <c r="N32" s="47" t="s">
        <v>1127</v>
      </c>
      <c r="O32" s="47" t="s">
        <v>1128</v>
      </c>
      <c r="P32" s="47" t="s">
        <v>1129</v>
      </c>
      <c r="Q32" s="47" t="s">
        <v>445</v>
      </c>
      <c r="R32" s="48" t="s">
        <v>82</v>
      </c>
      <c r="S32" s="186"/>
      <c r="T32" s="186"/>
      <c r="U32" s="187"/>
      <c r="V32" s="187"/>
      <c r="W32" s="187"/>
      <c r="X32" s="187"/>
      <c r="Y32" s="187"/>
      <c r="Z32" s="187">
        <v>0.5</v>
      </c>
      <c r="AA32" s="187"/>
      <c r="AB32" s="187"/>
      <c r="AC32" s="187"/>
      <c r="AD32" s="187"/>
      <c r="AE32" s="187"/>
      <c r="AF32" s="187">
        <v>0.5</v>
      </c>
      <c r="AG32" s="178"/>
      <c r="AH32" s="178"/>
      <c r="AI32" s="178"/>
      <c r="AJ32" s="194"/>
      <c r="AK32" s="178"/>
      <c r="AL32" s="178"/>
      <c r="AM32" s="178"/>
      <c r="AN32" s="178"/>
      <c r="AO32" s="178"/>
      <c r="AP32" s="178"/>
      <c r="AQ32" s="178"/>
      <c r="AR32" s="178"/>
    </row>
    <row r="33" spans="1:44" ht="31.5">
      <c r="A33" s="53" t="s">
        <v>1130</v>
      </c>
      <c r="B33" s="53" t="s">
        <v>68</v>
      </c>
      <c r="C33" s="53" t="s">
        <v>224</v>
      </c>
      <c r="D33" s="53"/>
      <c r="E33" s="53" t="s">
        <v>1131</v>
      </c>
      <c r="F33" s="53" t="s">
        <v>1132</v>
      </c>
      <c r="G33" s="52">
        <v>1</v>
      </c>
      <c r="H33" s="47" t="s">
        <v>771</v>
      </c>
      <c r="I33" s="47" t="s">
        <v>1133</v>
      </c>
      <c r="J33" s="47" t="s">
        <v>94</v>
      </c>
      <c r="K33" s="47" t="s">
        <v>75</v>
      </c>
      <c r="L33" s="47" t="s">
        <v>95</v>
      </c>
      <c r="M33" s="124" t="s">
        <v>1134</v>
      </c>
      <c r="N33" s="47" t="s">
        <v>1127</v>
      </c>
      <c r="O33" s="47" t="s">
        <v>1128</v>
      </c>
      <c r="P33" s="47" t="s">
        <v>1129</v>
      </c>
      <c r="Q33" s="47" t="s">
        <v>445</v>
      </c>
      <c r="R33" s="48" t="s">
        <v>82</v>
      </c>
      <c r="S33" s="186"/>
      <c r="T33" s="186"/>
      <c r="U33" s="187">
        <v>0.85</v>
      </c>
      <c r="V33" s="187">
        <v>0.85</v>
      </c>
      <c r="W33" s="187">
        <v>0.87</v>
      </c>
      <c r="X33" s="187">
        <v>0.87</v>
      </c>
      <c r="Y33" s="187">
        <v>0.89</v>
      </c>
      <c r="Z33" s="187">
        <v>0.89</v>
      </c>
      <c r="AA33" s="187">
        <v>0.9</v>
      </c>
      <c r="AB33" s="187">
        <v>0.91</v>
      </c>
      <c r="AC33" s="187">
        <v>0.92</v>
      </c>
      <c r="AD33" s="187">
        <v>0.93</v>
      </c>
      <c r="AE33" s="187">
        <v>0.94</v>
      </c>
      <c r="AF33" s="187">
        <v>0.95</v>
      </c>
      <c r="AG33" s="178"/>
      <c r="AH33" s="178"/>
      <c r="AI33" s="178"/>
      <c r="AJ33" s="194"/>
      <c r="AK33" s="178"/>
      <c r="AL33" s="178"/>
      <c r="AM33" s="178"/>
      <c r="AN33" s="178"/>
      <c r="AO33" s="178"/>
      <c r="AP33" s="178"/>
      <c r="AQ33" s="178"/>
      <c r="AR33" s="178"/>
    </row>
    <row r="34" spans="1:44" ht="31.5">
      <c r="A34" s="53" t="s">
        <v>1135</v>
      </c>
      <c r="B34" s="53" t="s">
        <v>68</v>
      </c>
      <c r="C34" s="53" t="s">
        <v>224</v>
      </c>
      <c r="D34" s="53"/>
      <c r="E34" s="53" t="s">
        <v>1136</v>
      </c>
      <c r="F34" s="53" t="s">
        <v>1137</v>
      </c>
      <c r="G34" s="52">
        <v>2</v>
      </c>
      <c r="H34" s="47" t="s">
        <v>771</v>
      </c>
      <c r="I34" s="47" t="s">
        <v>1138</v>
      </c>
      <c r="J34" s="47" t="s">
        <v>94</v>
      </c>
      <c r="K34" s="47" t="s">
        <v>228</v>
      </c>
      <c r="L34" s="47" t="s">
        <v>95</v>
      </c>
      <c r="M34" s="124" t="s">
        <v>1139</v>
      </c>
      <c r="N34" s="47" t="s">
        <v>1127</v>
      </c>
      <c r="O34" s="47" t="s">
        <v>1128</v>
      </c>
      <c r="P34" s="47" t="s">
        <v>1129</v>
      </c>
      <c r="Q34" s="47" t="s">
        <v>445</v>
      </c>
      <c r="R34" s="48" t="s">
        <v>82</v>
      </c>
      <c r="S34" s="186"/>
      <c r="T34" s="186"/>
      <c r="U34" s="187">
        <v>0.16</v>
      </c>
      <c r="V34" s="187">
        <v>0.16</v>
      </c>
      <c r="W34" s="187">
        <v>0.15</v>
      </c>
      <c r="X34" s="187">
        <v>0.15</v>
      </c>
      <c r="Y34" s="187">
        <v>0.14000000000000001</v>
      </c>
      <c r="Z34" s="187">
        <v>0.14000000000000001</v>
      </c>
      <c r="AA34" s="187">
        <v>0.13</v>
      </c>
      <c r="AB34" s="187">
        <v>0.13</v>
      </c>
      <c r="AC34" s="187">
        <v>0.12</v>
      </c>
      <c r="AD34" s="187">
        <v>0.11</v>
      </c>
      <c r="AE34" s="187">
        <v>0.11</v>
      </c>
      <c r="AF34" s="187">
        <v>0.1</v>
      </c>
      <c r="AG34" s="178"/>
      <c r="AH34" s="178"/>
      <c r="AI34" s="178"/>
      <c r="AJ34" s="194"/>
      <c r="AK34" s="178"/>
      <c r="AL34" s="178"/>
      <c r="AM34" s="178"/>
      <c r="AN34" s="178"/>
      <c r="AO34" s="178"/>
      <c r="AP34" s="178"/>
      <c r="AQ34" s="178"/>
      <c r="AR34" s="178"/>
    </row>
    <row r="35" spans="1:44" ht="31.5">
      <c r="A35" s="53" t="s">
        <v>1140</v>
      </c>
      <c r="B35" s="53" t="s">
        <v>68</v>
      </c>
      <c r="C35" s="53" t="s">
        <v>224</v>
      </c>
      <c r="D35" s="53"/>
      <c r="E35" s="53" t="s">
        <v>1141</v>
      </c>
      <c r="F35" s="53" t="s">
        <v>1142</v>
      </c>
      <c r="G35" s="52">
        <v>2</v>
      </c>
      <c r="H35" s="47" t="s">
        <v>771</v>
      </c>
      <c r="I35" s="47" t="s">
        <v>1138</v>
      </c>
      <c r="J35" s="47" t="s">
        <v>94</v>
      </c>
      <c r="K35" s="47" t="s">
        <v>228</v>
      </c>
      <c r="L35" s="47" t="s">
        <v>95</v>
      </c>
      <c r="M35" s="124" t="s">
        <v>1143</v>
      </c>
      <c r="N35" s="47" t="s">
        <v>1127</v>
      </c>
      <c r="O35" s="47" t="s">
        <v>1128</v>
      </c>
      <c r="P35" s="47" t="s">
        <v>1129</v>
      </c>
      <c r="Q35" s="47" t="s">
        <v>445</v>
      </c>
      <c r="R35" s="48" t="s">
        <v>82</v>
      </c>
      <c r="S35" s="186"/>
      <c r="T35" s="186"/>
      <c r="U35" s="187">
        <v>0.1</v>
      </c>
      <c r="V35" s="187">
        <v>0.1</v>
      </c>
      <c r="W35" s="187">
        <v>0.1</v>
      </c>
      <c r="X35" s="187">
        <v>0.1</v>
      </c>
      <c r="Y35" s="187">
        <v>0.1</v>
      </c>
      <c r="Z35" s="187">
        <v>0.1</v>
      </c>
      <c r="AA35" s="187">
        <v>0.1</v>
      </c>
      <c r="AB35" s="187">
        <v>0.1</v>
      </c>
      <c r="AC35" s="187">
        <v>0.1</v>
      </c>
      <c r="AD35" s="187">
        <v>0.1</v>
      </c>
      <c r="AE35" s="187">
        <v>0.1</v>
      </c>
      <c r="AF35" s="187">
        <v>0.1</v>
      </c>
      <c r="AG35" s="178"/>
      <c r="AH35" s="178"/>
      <c r="AI35" s="178"/>
      <c r="AJ35" s="194"/>
      <c r="AK35" s="178"/>
      <c r="AL35" s="178"/>
      <c r="AM35" s="178"/>
      <c r="AN35" s="178"/>
      <c r="AO35" s="178"/>
      <c r="AP35" s="178"/>
      <c r="AQ35" s="178"/>
      <c r="AR35" s="178"/>
    </row>
    <row r="36" spans="1:44" ht="31.5">
      <c r="A36" s="53" t="s">
        <v>1144</v>
      </c>
      <c r="B36" s="53" t="s">
        <v>68</v>
      </c>
      <c r="C36" s="53" t="s">
        <v>224</v>
      </c>
      <c r="D36" s="53"/>
      <c r="E36" s="53" t="s">
        <v>1145</v>
      </c>
      <c r="F36" s="53" t="s">
        <v>1146</v>
      </c>
      <c r="G36" s="52">
        <v>1</v>
      </c>
      <c r="H36" s="47" t="s">
        <v>771</v>
      </c>
      <c r="I36" s="47" t="s">
        <v>1147</v>
      </c>
      <c r="J36" s="47" t="s">
        <v>74</v>
      </c>
      <c r="K36" s="47" t="s">
        <v>75</v>
      </c>
      <c r="L36" s="47" t="s">
        <v>95</v>
      </c>
      <c r="M36" s="124" t="s">
        <v>1148</v>
      </c>
      <c r="N36" s="47" t="s">
        <v>1127</v>
      </c>
      <c r="O36" s="47" t="s">
        <v>1128</v>
      </c>
      <c r="P36" s="47" t="s">
        <v>1129</v>
      </c>
      <c r="Q36" s="47" t="s">
        <v>1149</v>
      </c>
      <c r="R36" s="48" t="s">
        <v>82</v>
      </c>
      <c r="S36" s="186"/>
      <c r="T36" s="186"/>
      <c r="U36" s="161">
        <v>1</v>
      </c>
      <c r="V36" s="161"/>
      <c r="W36" s="161">
        <v>1</v>
      </c>
      <c r="X36" s="161"/>
      <c r="Y36" s="161">
        <v>1</v>
      </c>
      <c r="Z36" s="161"/>
      <c r="AA36" s="161">
        <v>1</v>
      </c>
      <c r="AB36" s="161"/>
      <c r="AC36" s="161">
        <v>1</v>
      </c>
      <c r="AD36" s="161"/>
      <c r="AE36" s="161">
        <v>1</v>
      </c>
      <c r="AF36" s="161"/>
      <c r="AG36" s="180"/>
      <c r="AH36" s="180"/>
      <c r="AI36" s="180"/>
      <c r="AJ36" s="195"/>
      <c r="AK36" s="180"/>
      <c r="AL36" s="180"/>
      <c r="AM36" s="180"/>
      <c r="AN36" s="180"/>
      <c r="AO36" s="180"/>
      <c r="AP36" s="180"/>
      <c r="AQ36" s="180"/>
      <c r="AR36" s="180"/>
    </row>
    <row r="37" spans="1:44" ht="47.25">
      <c r="A37" s="53" t="s">
        <v>1150</v>
      </c>
      <c r="B37" s="53" t="s">
        <v>68</v>
      </c>
      <c r="C37" s="53" t="s">
        <v>224</v>
      </c>
      <c r="D37" s="53"/>
      <c r="E37" s="53" t="s">
        <v>1151</v>
      </c>
      <c r="F37" s="53" t="s">
        <v>1152</v>
      </c>
      <c r="G37" s="52">
        <v>1</v>
      </c>
      <c r="H37" s="47" t="s">
        <v>771</v>
      </c>
      <c r="I37" s="47" t="s">
        <v>1153</v>
      </c>
      <c r="J37" s="47" t="s">
        <v>74</v>
      </c>
      <c r="K37" s="47" t="s">
        <v>75</v>
      </c>
      <c r="L37" s="47" t="s">
        <v>95</v>
      </c>
      <c r="M37" s="124" t="s">
        <v>765</v>
      </c>
      <c r="N37" s="47" t="s">
        <v>1127</v>
      </c>
      <c r="O37" s="47" t="s">
        <v>1128</v>
      </c>
      <c r="P37" s="47" t="s">
        <v>1129</v>
      </c>
      <c r="Q37" s="47" t="s">
        <v>445</v>
      </c>
      <c r="R37" s="48" t="s">
        <v>82</v>
      </c>
      <c r="S37" s="186"/>
      <c r="T37" s="186"/>
      <c r="U37" s="161">
        <v>4</v>
      </c>
      <c r="V37" s="161">
        <v>4</v>
      </c>
      <c r="W37" s="161">
        <v>4</v>
      </c>
      <c r="X37" s="161">
        <v>4</v>
      </c>
      <c r="Y37" s="161">
        <v>4</v>
      </c>
      <c r="Z37" s="161">
        <v>4</v>
      </c>
      <c r="AA37" s="161">
        <v>4</v>
      </c>
      <c r="AB37" s="161">
        <v>4</v>
      </c>
      <c r="AC37" s="161">
        <v>4</v>
      </c>
      <c r="AD37" s="161">
        <v>4</v>
      </c>
      <c r="AE37" s="161">
        <v>4</v>
      </c>
      <c r="AF37" s="161">
        <v>4</v>
      </c>
      <c r="AG37" s="180"/>
      <c r="AH37" s="180"/>
      <c r="AI37" s="180"/>
      <c r="AJ37" s="195"/>
      <c r="AK37" s="180"/>
      <c r="AL37" s="180"/>
      <c r="AM37" s="180"/>
      <c r="AN37" s="180"/>
      <c r="AO37" s="180"/>
      <c r="AP37" s="180"/>
      <c r="AQ37" s="180"/>
      <c r="AR37" s="180"/>
    </row>
    <row r="38" spans="1:44" ht="47.25">
      <c r="A38" s="53" t="s">
        <v>1154</v>
      </c>
      <c r="B38" s="53" t="s">
        <v>68</v>
      </c>
      <c r="C38" s="53" t="s">
        <v>224</v>
      </c>
      <c r="D38" s="53"/>
      <c r="E38" s="53" t="s">
        <v>1155</v>
      </c>
      <c r="F38" s="53" t="s">
        <v>1152</v>
      </c>
      <c r="G38" s="52">
        <v>1</v>
      </c>
      <c r="H38" s="47" t="s">
        <v>771</v>
      </c>
      <c r="I38" s="47" t="s">
        <v>1153</v>
      </c>
      <c r="J38" s="47" t="s">
        <v>74</v>
      </c>
      <c r="K38" s="47" t="s">
        <v>75</v>
      </c>
      <c r="L38" s="47" t="s">
        <v>95</v>
      </c>
      <c r="M38" s="124" t="s">
        <v>765</v>
      </c>
      <c r="N38" s="47" t="s">
        <v>1127</v>
      </c>
      <c r="O38" s="47" t="s">
        <v>1128</v>
      </c>
      <c r="P38" s="47" t="s">
        <v>1129</v>
      </c>
      <c r="Q38" s="47" t="s">
        <v>445</v>
      </c>
      <c r="R38" s="48" t="s">
        <v>82</v>
      </c>
      <c r="S38" s="186"/>
      <c r="T38" s="186"/>
      <c r="U38" s="161">
        <v>4</v>
      </c>
      <c r="V38" s="161">
        <v>4</v>
      </c>
      <c r="W38" s="161">
        <v>4</v>
      </c>
      <c r="X38" s="161">
        <v>4</v>
      </c>
      <c r="Y38" s="161">
        <v>4</v>
      </c>
      <c r="Z38" s="161">
        <v>4</v>
      </c>
      <c r="AA38" s="161">
        <v>4</v>
      </c>
      <c r="AB38" s="161">
        <v>4</v>
      </c>
      <c r="AC38" s="161">
        <v>4</v>
      </c>
      <c r="AD38" s="161">
        <v>4</v>
      </c>
      <c r="AE38" s="161">
        <v>4</v>
      </c>
      <c r="AF38" s="161">
        <v>4</v>
      </c>
      <c r="AG38" s="180"/>
      <c r="AH38" s="180"/>
      <c r="AI38" s="180"/>
      <c r="AJ38" s="195"/>
      <c r="AK38" s="180"/>
      <c r="AL38" s="180"/>
      <c r="AM38" s="180"/>
      <c r="AN38" s="180"/>
      <c r="AO38" s="180"/>
      <c r="AP38" s="180"/>
      <c r="AQ38" s="180"/>
      <c r="AR38" s="180"/>
    </row>
    <row r="39" spans="1:44" ht="47.25">
      <c r="A39" s="53" t="s">
        <v>1156</v>
      </c>
      <c r="B39" s="53" t="s">
        <v>68</v>
      </c>
      <c r="C39" s="53" t="s">
        <v>224</v>
      </c>
      <c r="D39" s="53"/>
      <c r="E39" s="53" t="s">
        <v>1157</v>
      </c>
      <c r="F39" s="53" t="s">
        <v>1158</v>
      </c>
      <c r="G39" s="52">
        <v>1</v>
      </c>
      <c r="H39" s="47" t="s">
        <v>771</v>
      </c>
      <c r="I39" s="47" t="s">
        <v>1153</v>
      </c>
      <c r="J39" s="47" t="s">
        <v>74</v>
      </c>
      <c r="K39" s="47" t="s">
        <v>75</v>
      </c>
      <c r="L39" s="47" t="s">
        <v>95</v>
      </c>
      <c r="M39" s="124" t="s">
        <v>765</v>
      </c>
      <c r="N39" s="47" t="s">
        <v>1127</v>
      </c>
      <c r="O39" s="47" t="s">
        <v>1128</v>
      </c>
      <c r="P39" s="47" t="s">
        <v>1129</v>
      </c>
      <c r="Q39" s="47" t="s">
        <v>445</v>
      </c>
      <c r="R39" s="48" t="s">
        <v>82</v>
      </c>
      <c r="S39" s="186"/>
      <c r="T39" s="186"/>
      <c r="U39" s="161">
        <v>4</v>
      </c>
      <c r="V39" s="161">
        <v>4</v>
      </c>
      <c r="W39" s="161">
        <v>4</v>
      </c>
      <c r="X39" s="161">
        <v>4</v>
      </c>
      <c r="Y39" s="161">
        <v>4</v>
      </c>
      <c r="Z39" s="161">
        <v>4</v>
      </c>
      <c r="AA39" s="161">
        <v>4</v>
      </c>
      <c r="AB39" s="161">
        <v>4</v>
      </c>
      <c r="AC39" s="161">
        <v>4</v>
      </c>
      <c r="AD39" s="161">
        <v>4</v>
      </c>
      <c r="AE39" s="161">
        <v>4</v>
      </c>
      <c r="AF39" s="161">
        <v>4</v>
      </c>
      <c r="AG39" s="180"/>
      <c r="AH39" s="180"/>
      <c r="AI39" s="180"/>
      <c r="AJ39" s="195"/>
      <c r="AK39" s="180"/>
      <c r="AL39" s="180"/>
      <c r="AM39" s="180"/>
      <c r="AN39" s="180"/>
      <c r="AO39" s="180"/>
      <c r="AP39" s="180"/>
      <c r="AQ39" s="180"/>
      <c r="AR39" s="180"/>
    </row>
    <row r="40" spans="1:44" ht="47.25">
      <c r="A40" s="53" t="s">
        <v>1159</v>
      </c>
      <c r="B40" s="53" t="s">
        <v>68</v>
      </c>
      <c r="C40" s="53" t="s">
        <v>224</v>
      </c>
      <c r="D40" s="53"/>
      <c r="E40" s="53" t="s">
        <v>1160</v>
      </c>
      <c r="F40" s="53" t="s">
        <v>1158</v>
      </c>
      <c r="G40" s="52">
        <v>1</v>
      </c>
      <c r="H40" s="47" t="s">
        <v>771</v>
      </c>
      <c r="I40" s="47" t="s">
        <v>1153</v>
      </c>
      <c r="J40" s="47" t="s">
        <v>74</v>
      </c>
      <c r="K40" s="47" t="s">
        <v>75</v>
      </c>
      <c r="L40" s="47" t="s">
        <v>95</v>
      </c>
      <c r="M40" s="124" t="s">
        <v>765</v>
      </c>
      <c r="N40" s="47" t="s">
        <v>1127</v>
      </c>
      <c r="O40" s="47" t="s">
        <v>1128</v>
      </c>
      <c r="P40" s="47" t="s">
        <v>1129</v>
      </c>
      <c r="Q40" s="47" t="s">
        <v>445</v>
      </c>
      <c r="R40" s="48" t="s">
        <v>82</v>
      </c>
      <c r="S40" s="186"/>
      <c r="T40" s="186"/>
      <c r="U40" s="161">
        <v>4</v>
      </c>
      <c r="V40" s="161">
        <v>4</v>
      </c>
      <c r="W40" s="161">
        <v>4</v>
      </c>
      <c r="X40" s="161">
        <v>4</v>
      </c>
      <c r="Y40" s="161">
        <v>4</v>
      </c>
      <c r="Z40" s="161">
        <v>4</v>
      </c>
      <c r="AA40" s="161">
        <v>4</v>
      </c>
      <c r="AB40" s="161">
        <v>4</v>
      </c>
      <c r="AC40" s="161">
        <v>4</v>
      </c>
      <c r="AD40" s="161">
        <v>4</v>
      </c>
      <c r="AE40" s="161">
        <v>4</v>
      </c>
      <c r="AF40" s="161">
        <v>4</v>
      </c>
      <c r="AG40" s="180"/>
      <c r="AH40" s="180"/>
      <c r="AI40" s="180"/>
      <c r="AJ40" s="195"/>
      <c r="AK40" s="180"/>
      <c r="AL40" s="180"/>
      <c r="AM40" s="180"/>
      <c r="AN40" s="180"/>
      <c r="AO40" s="180"/>
      <c r="AP40" s="180"/>
      <c r="AQ40" s="180"/>
      <c r="AR40" s="180"/>
    </row>
    <row r="41" spans="1:44" ht="47.25">
      <c r="A41" s="53" t="s">
        <v>1161</v>
      </c>
      <c r="B41" s="53" t="s">
        <v>68</v>
      </c>
      <c r="C41" s="53" t="s">
        <v>224</v>
      </c>
      <c r="D41" s="53"/>
      <c r="E41" s="53" t="s">
        <v>1162</v>
      </c>
      <c r="F41" s="53" t="s">
        <v>1163</v>
      </c>
      <c r="G41" s="52">
        <v>1</v>
      </c>
      <c r="H41" s="47" t="s">
        <v>771</v>
      </c>
      <c r="I41" s="47" t="s">
        <v>1153</v>
      </c>
      <c r="J41" s="47" t="s">
        <v>74</v>
      </c>
      <c r="K41" s="47" t="s">
        <v>75</v>
      </c>
      <c r="L41" s="47" t="s">
        <v>95</v>
      </c>
      <c r="M41" s="124" t="s">
        <v>765</v>
      </c>
      <c r="N41" s="47" t="s">
        <v>1127</v>
      </c>
      <c r="O41" s="47" t="s">
        <v>1128</v>
      </c>
      <c r="P41" s="47" t="s">
        <v>1129</v>
      </c>
      <c r="Q41" s="47" t="s">
        <v>445</v>
      </c>
      <c r="R41" s="48" t="s">
        <v>82</v>
      </c>
      <c r="S41" s="186"/>
      <c r="T41" s="186"/>
      <c r="U41" s="161">
        <v>4</v>
      </c>
      <c r="V41" s="161">
        <v>4</v>
      </c>
      <c r="W41" s="161">
        <v>4</v>
      </c>
      <c r="X41" s="161">
        <v>4</v>
      </c>
      <c r="Y41" s="161">
        <v>4</v>
      </c>
      <c r="Z41" s="161">
        <v>4</v>
      </c>
      <c r="AA41" s="161">
        <v>4</v>
      </c>
      <c r="AB41" s="161">
        <v>4</v>
      </c>
      <c r="AC41" s="161">
        <v>4</v>
      </c>
      <c r="AD41" s="161">
        <v>4</v>
      </c>
      <c r="AE41" s="161">
        <v>4</v>
      </c>
      <c r="AF41" s="161">
        <v>4</v>
      </c>
      <c r="AG41" s="180"/>
      <c r="AH41" s="180"/>
      <c r="AI41" s="180"/>
      <c r="AJ41" s="195"/>
      <c r="AK41" s="180"/>
      <c r="AL41" s="180"/>
      <c r="AM41" s="180"/>
      <c r="AN41" s="180"/>
      <c r="AO41" s="180"/>
      <c r="AP41" s="180"/>
      <c r="AQ41" s="180"/>
      <c r="AR41" s="180"/>
    </row>
    <row r="42" spans="1:44" ht="47.25">
      <c r="A42" s="53" t="s">
        <v>1164</v>
      </c>
      <c r="B42" s="53" t="s">
        <v>68</v>
      </c>
      <c r="C42" s="53" t="s">
        <v>224</v>
      </c>
      <c r="D42" s="53"/>
      <c r="E42" s="53" t="s">
        <v>1165</v>
      </c>
      <c r="F42" s="53" t="s">
        <v>1166</v>
      </c>
      <c r="G42" s="52">
        <v>1</v>
      </c>
      <c r="H42" s="47" t="s">
        <v>771</v>
      </c>
      <c r="I42" s="47" t="s">
        <v>1153</v>
      </c>
      <c r="J42" s="47" t="s">
        <v>74</v>
      </c>
      <c r="K42" s="47" t="s">
        <v>75</v>
      </c>
      <c r="L42" s="47" t="s">
        <v>95</v>
      </c>
      <c r="M42" s="124" t="s">
        <v>765</v>
      </c>
      <c r="N42" s="47" t="s">
        <v>1127</v>
      </c>
      <c r="O42" s="47" t="s">
        <v>1128</v>
      </c>
      <c r="P42" s="47" t="s">
        <v>1129</v>
      </c>
      <c r="Q42" s="47" t="s">
        <v>445</v>
      </c>
      <c r="R42" s="48" t="s">
        <v>82</v>
      </c>
      <c r="S42" s="186"/>
      <c r="T42" s="186"/>
      <c r="U42" s="161">
        <v>4</v>
      </c>
      <c r="V42" s="161">
        <v>4</v>
      </c>
      <c r="W42" s="161">
        <v>4</v>
      </c>
      <c r="X42" s="161">
        <v>4</v>
      </c>
      <c r="Y42" s="161">
        <v>4</v>
      </c>
      <c r="Z42" s="161">
        <v>4</v>
      </c>
      <c r="AA42" s="161">
        <v>4</v>
      </c>
      <c r="AB42" s="161">
        <v>4</v>
      </c>
      <c r="AC42" s="161">
        <v>4</v>
      </c>
      <c r="AD42" s="161">
        <v>4</v>
      </c>
      <c r="AE42" s="161">
        <v>4</v>
      </c>
      <c r="AF42" s="161">
        <v>4</v>
      </c>
      <c r="AG42" s="180"/>
      <c r="AH42" s="180"/>
      <c r="AI42" s="180"/>
      <c r="AJ42" s="195"/>
      <c r="AK42" s="180"/>
      <c r="AL42" s="180"/>
      <c r="AM42" s="180"/>
      <c r="AN42" s="180"/>
      <c r="AO42" s="180"/>
      <c r="AP42" s="180"/>
      <c r="AQ42" s="180"/>
      <c r="AR42" s="180"/>
    </row>
    <row r="43" spans="1:44" ht="31.5">
      <c r="A43" s="53" t="s">
        <v>1167</v>
      </c>
      <c r="B43" s="53" t="s">
        <v>68</v>
      </c>
      <c r="C43" s="53" t="s">
        <v>224</v>
      </c>
      <c r="D43" s="53"/>
      <c r="E43" s="53" t="s">
        <v>1168</v>
      </c>
      <c r="F43" s="53" t="s">
        <v>1169</v>
      </c>
      <c r="G43" s="52">
        <v>2</v>
      </c>
      <c r="H43" s="47" t="s">
        <v>771</v>
      </c>
      <c r="I43" s="47" t="s">
        <v>1170</v>
      </c>
      <c r="J43" s="47" t="s">
        <v>74</v>
      </c>
      <c r="K43" s="47" t="s">
        <v>75</v>
      </c>
      <c r="L43" s="47" t="s">
        <v>95</v>
      </c>
      <c r="M43" s="124" t="s">
        <v>765</v>
      </c>
      <c r="N43" s="47" t="s">
        <v>1127</v>
      </c>
      <c r="O43" s="47" t="s">
        <v>1128</v>
      </c>
      <c r="P43" s="47" t="s">
        <v>1129</v>
      </c>
      <c r="Q43" s="47" t="s">
        <v>445</v>
      </c>
      <c r="R43" s="48" t="s">
        <v>82</v>
      </c>
      <c r="S43" s="186"/>
      <c r="T43" s="186"/>
      <c r="U43" s="161">
        <v>1</v>
      </c>
      <c r="V43" s="161">
        <v>1</v>
      </c>
      <c r="W43" s="161">
        <v>1</v>
      </c>
      <c r="X43" s="161">
        <v>1</v>
      </c>
      <c r="Y43" s="161">
        <v>1</v>
      </c>
      <c r="Z43" s="161">
        <v>1</v>
      </c>
      <c r="AA43" s="161">
        <v>1</v>
      </c>
      <c r="AB43" s="161">
        <v>1</v>
      </c>
      <c r="AC43" s="161">
        <v>1</v>
      </c>
      <c r="AD43" s="161">
        <v>1</v>
      </c>
      <c r="AE43" s="161">
        <v>1</v>
      </c>
      <c r="AF43" s="161">
        <v>1</v>
      </c>
      <c r="AG43" s="178"/>
      <c r="AH43" s="178"/>
      <c r="AI43" s="178"/>
      <c r="AJ43" s="194"/>
      <c r="AK43" s="178"/>
      <c r="AL43" s="178"/>
      <c r="AM43" s="178"/>
      <c r="AN43" s="178"/>
      <c r="AO43" s="178"/>
      <c r="AP43" s="178"/>
      <c r="AQ43" s="178"/>
      <c r="AR43" s="178"/>
    </row>
    <row r="44" spans="1:44" ht="31.5">
      <c r="A44" s="53" t="s">
        <v>1171</v>
      </c>
      <c r="B44" s="53" t="s">
        <v>954</v>
      </c>
      <c r="C44" s="53" t="s">
        <v>955</v>
      </c>
      <c r="D44" s="53"/>
      <c r="E44" s="53" t="s">
        <v>1172</v>
      </c>
      <c r="F44" s="53" t="s">
        <v>1173</v>
      </c>
      <c r="G44" s="52">
        <v>2</v>
      </c>
      <c r="H44" s="47" t="s">
        <v>771</v>
      </c>
      <c r="I44" s="47" t="s">
        <v>1174</v>
      </c>
      <c r="J44" s="47" t="s">
        <v>74</v>
      </c>
      <c r="K44" s="47" t="s">
        <v>75</v>
      </c>
      <c r="L44" s="47" t="s">
        <v>95</v>
      </c>
      <c r="M44" s="124" t="s">
        <v>1175</v>
      </c>
      <c r="N44" s="47" t="s">
        <v>1176</v>
      </c>
      <c r="O44" s="47" t="s">
        <v>1177</v>
      </c>
      <c r="P44" s="47" t="s">
        <v>1178</v>
      </c>
      <c r="Q44" s="47"/>
      <c r="R44" s="48"/>
      <c r="S44" s="186"/>
      <c r="T44" s="186"/>
      <c r="U44" s="161">
        <v>1</v>
      </c>
      <c r="V44" s="161">
        <v>1</v>
      </c>
      <c r="W44" s="161">
        <v>1</v>
      </c>
      <c r="X44" s="161">
        <v>1</v>
      </c>
      <c r="Y44" s="161">
        <v>1</v>
      </c>
      <c r="Z44" s="161">
        <v>1</v>
      </c>
      <c r="AA44" s="161">
        <v>1</v>
      </c>
      <c r="AB44" s="161">
        <v>1</v>
      </c>
      <c r="AC44" s="161">
        <v>1</v>
      </c>
      <c r="AD44" s="161">
        <v>1</v>
      </c>
      <c r="AE44" s="161">
        <v>1</v>
      </c>
      <c r="AF44" s="161">
        <v>1</v>
      </c>
      <c r="AG44" s="178"/>
      <c r="AH44" s="178"/>
      <c r="AI44" s="178"/>
      <c r="AJ44" s="178"/>
      <c r="AK44" s="178"/>
      <c r="AL44" s="178"/>
      <c r="AM44" s="178"/>
      <c r="AN44" s="178"/>
      <c r="AO44" s="178"/>
      <c r="AP44" s="178"/>
      <c r="AQ44" s="178"/>
      <c r="AR44" s="178"/>
    </row>
    <row r="45" spans="1:44" ht="31.5">
      <c r="A45" s="53" t="s">
        <v>1179</v>
      </c>
      <c r="B45" s="53" t="s">
        <v>954</v>
      </c>
      <c r="C45" s="53" t="s">
        <v>1102</v>
      </c>
      <c r="D45" s="53"/>
      <c r="E45" s="53" t="s">
        <v>1180</v>
      </c>
      <c r="F45" s="53" t="s">
        <v>1181</v>
      </c>
      <c r="G45" s="52">
        <v>1</v>
      </c>
      <c r="H45" s="47" t="s">
        <v>771</v>
      </c>
      <c r="I45" s="47" t="s">
        <v>1174</v>
      </c>
      <c r="J45" s="47" t="s">
        <v>74</v>
      </c>
      <c r="K45" s="47" t="s">
        <v>75</v>
      </c>
      <c r="L45" s="47" t="s">
        <v>95</v>
      </c>
      <c r="M45" s="124" t="s">
        <v>1182</v>
      </c>
      <c r="N45" s="47" t="s">
        <v>1176</v>
      </c>
      <c r="O45" s="47" t="s">
        <v>1177</v>
      </c>
      <c r="P45" s="47" t="s">
        <v>1178</v>
      </c>
      <c r="Q45" s="47"/>
      <c r="R45" s="48"/>
      <c r="S45" s="186"/>
      <c r="T45" s="186"/>
      <c r="U45" s="161">
        <v>3</v>
      </c>
      <c r="V45" s="161">
        <v>3</v>
      </c>
      <c r="W45" s="161">
        <v>3</v>
      </c>
      <c r="X45" s="161">
        <v>3</v>
      </c>
      <c r="Y45" s="161">
        <v>3</v>
      </c>
      <c r="Z45" s="161">
        <v>3</v>
      </c>
      <c r="AA45" s="161">
        <v>3</v>
      </c>
      <c r="AB45" s="161">
        <v>3</v>
      </c>
      <c r="AC45" s="161">
        <v>3</v>
      </c>
      <c r="AD45" s="161">
        <v>3</v>
      </c>
      <c r="AE45" s="161">
        <v>3</v>
      </c>
      <c r="AF45" s="161">
        <v>3</v>
      </c>
      <c r="AG45" s="178"/>
      <c r="AH45" s="178"/>
      <c r="AI45" s="178"/>
      <c r="AJ45" s="178"/>
      <c r="AK45" s="178"/>
      <c r="AL45" s="178"/>
      <c r="AM45" s="178"/>
      <c r="AN45" s="178"/>
      <c r="AO45" s="178"/>
      <c r="AP45" s="178"/>
      <c r="AQ45" s="178"/>
      <c r="AR45" s="178"/>
    </row>
    <row r="46" spans="1:44" ht="63">
      <c r="A46" s="53" t="s">
        <v>1183</v>
      </c>
      <c r="B46" s="53" t="s">
        <v>954</v>
      </c>
      <c r="C46" s="53" t="s">
        <v>1102</v>
      </c>
      <c r="D46" s="53"/>
      <c r="E46" s="53" t="s">
        <v>1184</v>
      </c>
      <c r="F46" s="53" t="s">
        <v>1185</v>
      </c>
      <c r="G46" s="52">
        <v>2</v>
      </c>
      <c r="H46" s="47" t="s">
        <v>771</v>
      </c>
      <c r="I46" s="47" t="s">
        <v>1186</v>
      </c>
      <c r="J46" s="47" t="s">
        <v>74</v>
      </c>
      <c r="K46" s="47" t="s">
        <v>75</v>
      </c>
      <c r="L46" s="47" t="s">
        <v>76</v>
      </c>
      <c r="M46" s="124" t="s">
        <v>1187</v>
      </c>
      <c r="N46" s="47" t="s">
        <v>1176</v>
      </c>
      <c r="O46" s="47" t="s">
        <v>1177</v>
      </c>
      <c r="P46" s="47" t="s">
        <v>1178</v>
      </c>
      <c r="Q46" s="47"/>
      <c r="R46" s="48"/>
      <c r="S46" s="186"/>
      <c r="T46" s="186"/>
      <c r="U46" s="161"/>
      <c r="V46" s="161">
        <v>2</v>
      </c>
      <c r="W46" s="161">
        <v>2</v>
      </c>
      <c r="X46" s="161">
        <v>2</v>
      </c>
      <c r="Y46" s="161">
        <v>2</v>
      </c>
      <c r="Z46" s="161">
        <v>2</v>
      </c>
      <c r="AA46" s="161">
        <v>2</v>
      </c>
      <c r="AB46" s="161">
        <v>2</v>
      </c>
      <c r="AC46" s="161">
        <v>2</v>
      </c>
      <c r="AD46" s="161">
        <v>2</v>
      </c>
      <c r="AE46" s="161">
        <v>2</v>
      </c>
      <c r="AF46" s="161">
        <v>2</v>
      </c>
      <c r="AG46" s="178"/>
      <c r="AH46" s="178"/>
      <c r="AI46" s="178"/>
      <c r="AJ46" s="178"/>
      <c r="AK46" s="178"/>
      <c r="AL46" s="178"/>
      <c r="AM46" s="178"/>
      <c r="AN46" s="178"/>
      <c r="AO46" s="178"/>
      <c r="AP46" s="178"/>
      <c r="AQ46" s="178"/>
      <c r="AR46" s="178"/>
    </row>
    <row r="47" spans="1:44" ht="31.5">
      <c r="A47" s="53" t="s">
        <v>1188</v>
      </c>
      <c r="B47" s="53" t="s">
        <v>68</v>
      </c>
      <c r="C47" s="53" t="s">
        <v>633</v>
      </c>
      <c r="D47" s="53"/>
      <c r="E47" s="53" t="s">
        <v>1189</v>
      </c>
      <c r="F47" s="53" t="s">
        <v>1190</v>
      </c>
      <c r="G47" s="52">
        <v>2</v>
      </c>
      <c r="H47" s="47" t="s">
        <v>771</v>
      </c>
      <c r="I47" s="47" t="s">
        <v>1174</v>
      </c>
      <c r="J47" s="47" t="s">
        <v>74</v>
      </c>
      <c r="K47" s="47" t="s">
        <v>75</v>
      </c>
      <c r="L47" s="47" t="s">
        <v>95</v>
      </c>
      <c r="M47" s="124" t="s">
        <v>1191</v>
      </c>
      <c r="N47" s="47" t="s">
        <v>1176</v>
      </c>
      <c r="O47" s="47" t="s">
        <v>1177</v>
      </c>
      <c r="P47" s="47" t="s">
        <v>1192</v>
      </c>
      <c r="Q47" s="47"/>
      <c r="R47" s="48"/>
      <c r="S47" s="186"/>
      <c r="T47" s="186"/>
      <c r="U47" s="161">
        <v>1</v>
      </c>
      <c r="V47" s="161">
        <v>1</v>
      </c>
      <c r="W47" s="161">
        <v>1</v>
      </c>
      <c r="X47" s="161">
        <v>1</v>
      </c>
      <c r="Y47" s="161">
        <v>1</v>
      </c>
      <c r="Z47" s="161">
        <v>1</v>
      </c>
      <c r="AA47" s="161">
        <v>1</v>
      </c>
      <c r="AB47" s="161">
        <v>1</v>
      </c>
      <c r="AC47" s="161">
        <v>1</v>
      </c>
      <c r="AD47" s="161">
        <v>1</v>
      </c>
      <c r="AE47" s="161">
        <v>1</v>
      </c>
      <c r="AF47" s="161">
        <v>1</v>
      </c>
      <c r="AG47" s="180"/>
      <c r="AH47" s="180"/>
      <c r="AI47" s="180"/>
      <c r="AJ47" s="180"/>
      <c r="AK47" s="180"/>
      <c r="AL47" s="180"/>
      <c r="AM47" s="180"/>
      <c r="AN47" s="180"/>
      <c r="AO47" s="180"/>
      <c r="AP47" s="180"/>
      <c r="AQ47" s="180"/>
      <c r="AR47" s="180"/>
    </row>
    <row r="48" spans="1:44" ht="47.25">
      <c r="A48" s="53" t="s">
        <v>1193</v>
      </c>
      <c r="B48" s="53" t="s">
        <v>954</v>
      </c>
      <c r="C48" s="53" t="s">
        <v>1102</v>
      </c>
      <c r="D48" s="53"/>
      <c r="E48" s="53" t="s">
        <v>1194</v>
      </c>
      <c r="F48" s="53" t="s">
        <v>1195</v>
      </c>
      <c r="G48" s="52">
        <v>3</v>
      </c>
      <c r="H48" s="47" t="s">
        <v>771</v>
      </c>
      <c r="I48" s="47" t="s">
        <v>1196</v>
      </c>
      <c r="J48" s="47" t="s">
        <v>74</v>
      </c>
      <c r="K48" s="47" t="s">
        <v>75</v>
      </c>
      <c r="L48" s="47" t="s">
        <v>95</v>
      </c>
      <c r="M48" s="124" t="s">
        <v>1197</v>
      </c>
      <c r="N48" s="47" t="s">
        <v>1176</v>
      </c>
      <c r="O48" s="47" t="s">
        <v>1198</v>
      </c>
      <c r="P48" s="47" t="s">
        <v>1199</v>
      </c>
      <c r="Q48" s="47"/>
      <c r="R48" s="48"/>
      <c r="S48" s="186"/>
      <c r="T48" s="186"/>
      <c r="U48" s="161"/>
      <c r="V48" s="161">
        <v>5</v>
      </c>
      <c r="W48" s="161"/>
      <c r="X48" s="161">
        <v>5</v>
      </c>
      <c r="Y48" s="161"/>
      <c r="Z48" s="161">
        <v>5</v>
      </c>
      <c r="AA48" s="161"/>
      <c r="AB48" s="161">
        <v>5</v>
      </c>
      <c r="AC48" s="161"/>
      <c r="AD48" s="161">
        <v>5</v>
      </c>
      <c r="AE48" s="161"/>
      <c r="AF48" s="161">
        <v>5</v>
      </c>
      <c r="AG48" s="178"/>
      <c r="AH48" s="178"/>
      <c r="AI48" s="178"/>
      <c r="AJ48" s="178"/>
      <c r="AK48" s="178"/>
      <c r="AL48" s="178"/>
      <c r="AM48" s="178"/>
      <c r="AN48" s="178"/>
      <c r="AO48" s="178"/>
      <c r="AP48" s="178"/>
      <c r="AQ48" s="178"/>
      <c r="AR48" s="178"/>
    </row>
    <row r="49" spans="1:44" ht="31.5">
      <c r="A49" s="53" t="s">
        <v>1200</v>
      </c>
      <c r="B49" s="53" t="s">
        <v>68</v>
      </c>
      <c r="C49" s="53" t="s">
        <v>633</v>
      </c>
      <c r="D49" s="53"/>
      <c r="E49" s="53" t="s">
        <v>1201</v>
      </c>
      <c r="F49" s="53" t="s">
        <v>1202</v>
      </c>
      <c r="G49" s="52">
        <v>3</v>
      </c>
      <c r="H49" s="47" t="s">
        <v>771</v>
      </c>
      <c r="I49" s="47" t="s">
        <v>1203</v>
      </c>
      <c r="J49" s="47" t="s">
        <v>94</v>
      </c>
      <c r="K49" s="47" t="s">
        <v>75</v>
      </c>
      <c r="L49" s="47" t="s">
        <v>95</v>
      </c>
      <c r="M49" s="124" t="s">
        <v>1204</v>
      </c>
      <c r="N49" s="47" t="s">
        <v>1176</v>
      </c>
      <c r="O49" s="47" t="s">
        <v>1198</v>
      </c>
      <c r="P49" s="47" t="s">
        <v>1199</v>
      </c>
      <c r="Q49" s="47"/>
      <c r="R49" s="48"/>
      <c r="S49" s="186"/>
      <c r="T49" s="186"/>
      <c r="U49" s="187">
        <v>0.98</v>
      </c>
      <c r="V49" s="187">
        <v>0.99</v>
      </c>
      <c r="W49" s="187">
        <v>0.99</v>
      </c>
      <c r="X49" s="187">
        <v>0.99</v>
      </c>
      <c r="Y49" s="187">
        <v>0.99</v>
      </c>
      <c r="Z49" s="187">
        <v>0.99</v>
      </c>
      <c r="AA49" s="187">
        <v>0.95</v>
      </c>
      <c r="AB49" s="187">
        <v>0.95</v>
      </c>
      <c r="AC49" s="187">
        <v>0.95</v>
      </c>
      <c r="AD49" s="187">
        <v>0.95</v>
      </c>
      <c r="AE49" s="187">
        <v>0.95</v>
      </c>
      <c r="AF49" s="187">
        <v>0.95</v>
      </c>
      <c r="AG49" s="178"/>
      <c r="AH49" s="178"/>
      <c r="AI49" s="178"/>
      <c r="AJ49" s="178"/>
      <c r="AK49" s="178"/>
      <c r="AL49" s="178"/>
      <c r="AM49" s="178"/>
      <c r="AN49" s="178"/>
      <c r="AO49" s="178"/>
      <c r="AP49" s="178"/>
      <c r="AQ49" s="178"/>
      <c r="AR49" s="178"/>
    </row>
    <row r="50" spans="1:44" ht="31.5">
      <c r="A50" s="53" t="s">
        <v>1205</v>
      </c>
      <c r="B50" s="53" t="s">
        <v>954</v>
      </c>
      <c r="C50" s="53" t="s">
        <v>955</v>
      </c>
      <c r="D50" s="53"/>
      <c r="E50" s="53" t="s">
        <v>1206</v>
      </c>
      <c r="F50" s="53" t="s">
        <v>1207</v>
      </c>
      <c r="G50" s="52">
        <v>2</v>
      </c>
      <c r="H50" s="47" t="s">
        <v>771</v>
      </c>
      <c r="I50" s="47" t="s">
        <v>1208</v>
      </c>
      <c r="J50" s="47" t="s">
        <v>74</v>
      </c>
      <c r="K50" s="47" t="s">
        <v>75</v>
      </c>
      <c r="L50" s="47" t="s">
        <v>76</v>
      </c>
      <c r="M50" s="124" t="s">
        <v>1209</v>
      </c>
      <c r="N50" s="47" t="s">
        <v>1176</v>
      </c>
      <c r="O50" s="47" t="s">
        <v>1198</v>
      </c>
      <c r="P50" s="47" t="s">
        <v>1199</v>
      </c>
      <c r="Q50" s="47" t="s">
        <v>1210</v>
      </c>
      <c r="R50" s="48"/>
      <c r="S50" s="186"/>
      <c r="T50" s="186"/>
      <c r="U50" s="161"/>
      <c r="V50" s="161"/>
      <c r="W50" s="161"/>
      <c r="X50" s="161">
        <v>2</v>
      </c>
      <c r="Y50" s="161">
        <v>2</v>
      </c>
      <c r="Z50" s="161">
        <v>2</v>
      </c>
      <c r="AA50" s="161">
        <v>2</v>
      </c>
      <c r="AB50" s="161">
        <v>2</v>
      </c>
      <c r="AC50" s="161">
        <v>2</v>
      </c>
      <c r="AD50" s="161">
        <v>2</v>
      </c>
      <c r="AE50" s="161">
        <v>2</v>
      </c>
      <c r="AF50" s="161">
        <v>2</v>
      </c>
      <c r="AG50" s="180"/>
      <c r="AH50" s="180"/>
      <c r="AI50" s="180"/>
      <c r="AJ50" s="180"/>
      <c r="AK50" s="180"/>
      <c r="AL50" s="180"/>
      <c r="AM50" s="180"/>
      <c r="AN50" s="180"/>
      <c r="AO50" s="180"/>
      <c r="AP50" s="180"/>
      <c r="AQ50" s="180"/>
      <c r="AR50" s="180"/>
    </row>
    <row r="51" spans="1:44" ht="31.5">
      <c r="A51" s="53" t="s">
        <v>1211</v>
      </c>
      <c r="B51" s="53" t="s">
        <v>954</v>
      </c>
      <c r="C51" s="53" t="s">
        <v>955</v>
      </c>
      <c r="D51" s="53"/>
      <c r="E51" s="53" t="s">
        <v>1212</v>
      </c>
      <c r="F51" s="53" t="s">
        <v>1213</v>
      </c>
      <c r="G51" s="52">
        <v>3</v>
      </c>
      <c r="H51" s="47" t="s">
        <v>771</v>
      </c>
      <c r="I51" s="47" t="s">
        <v>1214</v>
      </c>
      <c r="J51" s="47" t="s">
        <v>74</v>
      </c>
      <c r="K51" s="47" t="s">
        <v>75</v>
      </c>
      <c r="L51" s="47" t="s">
        <v>76</v>
      </c>
      <c r="M51" s="124" t="s">
        <v>1215</v>
      </c>
      <c r="N51" s="47" t="s">
        <v>1176</v>
      </c>
      <c r="O51" s="47" t="s">
        <v>1177</v>
      </c>
      <c r="P51" s="47" t="s">
        <v>1192</v>
      </c>
      <c r="Q51" s="47"/>
      <c r="R51" s="48"/>
      <c r="S51" s="186"/>
      <c r="T51" s="186"/>
      <c r="U51" s="161"/>
      <c r="V51" s="161"/>
      <c r="W51" s="161">
        <v>1</v>
      </c>
      <c r="X51" s="161"/>
      <c r="Y51" s="161"/>
      <c r="Z51" s="161">
        <v>1</v>
      </c>
      <c r="AA51" s="161"/>
      <c r="AB51" s="161"/>
      <c r="AC51" s="161">
        <v>1</v>
      </c>
      <c r="AD51" s="161"/>
      <c r="AE51" s="161"/>
      <c r="AF51" s="161">
        <v>1</v>
      </c>
      <c r="AG51" s="180"/>
      <c r="AH51" s="180"/>
      <c r="AI51" s="180"/>
      <c r="AJ51" s="180"/>
      <c r="AK51" s="180"/>
      <c r="AL51" s="180"/>
      <c r="AM51" s="180"/>
      <c r="AN51" s="180"/>
      <c r="AO51" s="180"/>
      <c r="AP51" s="180"/>
      <c r="AQ51" s="180"/>
      <c r="AR51" s="180"/>
    </row>
    <row r="52" spans="1:44" ht="31.5">
      <c r="A52" s="53" t="s">
        <v>1216</v>
      </c>
      <c r="B52" s="53" t="s">
        <v>954</v>
      </c>
      <c r="C52" s="53" t="s">
        <v>955</v>
      </c>
      <c r="D52" s="53"/>
      <c r="E52" s="53" t="s">
        <v>1217</v>
      </c>
      <c r="F52" s="53" t="s">
        <v>1218</v>
      </c>
      <c r="G52" s="52">
        <v>3</v>
      </c>
      <c r="H52" s="47" t="s">
        <v>771</v>
      </c>
      <c r="I52" s="47" t="s">
        <v>1219</v>
      </c>
      <c r="J52" s="47" t="s">
        <v>94</v>
      </c>
      <c r="K52" s="47" t="s">
        <v>75</v>
      </c>
      <c r="L52" s="47" t="s">
        <v>95</v>
      </c>
      <c r="M52" s="124" t="s">
        <v>1220</v>
      </c>
      <c r="N52" s="47" t="s">
        <v>1176</v>
      </c>
      <c r="O52" s="47" t="s">
        <v>1221</v>
      </c>
      <c r="P52" s="47" t="s">
        <v>1222</v>
      </c>
      <c r="Q52" s="47"/>
      <c r="R52" s="48"/>
      <c r="S52" s="186"/>
      <c r="T52" s="186"/>
      <c r="U52" s="187">
        <v>1</v>
      </c>
      <c r="V52" s="187">
        <v>1</v>
      </c>
      <c r="W52" s="187">
        <v>1</v>
      </c>
      <c r="X52" s="187">
        <v>1</v>
      </c>
      <c r="Y52" s="187">
        <v>1</v>
      </c>
      <c r="Z52" s="187">
        <v>1</v>
      </c>
      <c r="AA52" s="187">
        <v>1</v>
      </c>
      <c r="AB52" s="187">
        <v>1</v>
      </c>
      <c r="AC52" s="187">
        <v>1</v>
      </c>
      <c r="AD52" s="187">
        <v>1</v>
      </c>
      <c r="AE52" s="187">
        <v>1</v>
      </c>
      <c r="AF52" s="187">
        <v>1</v>
      </c>
      <c r="AG52" s="180"/>
      <c r="AH52" s="180"/>
      <c r="AI52" s="180"/>
      <c r="AJ52" s="180"/>
      <c r="AK52" s="180"/>
      <c r="AL52" s="180"/>
      <c r="AM52" s="180"/>
      <c r="AN52" s="180"/>
      <c r="AO52" s="180"/>
      <c r="AP52" s="180"/>
      <c r="AQ52" s="180"/>
      <c r="AR52" s="180"/>
    </row>
    <row r="53" spans="1:44" ht="31.5">
      <c r="A53" s="53" t="s">
        <v>1223</v>
      </c>
      <c r="B53" s="53" t="s">
        <v>954</v>
      </c>
      <c r="C53" s="53" t="s">
        <v>955</v>
      </c>
      <c r="D53" s="53"/>
      <c r="E53" s="53" t="s">
        <v>1224</v>
      </c>
      <c r="F53" s="53" t="s">
        <v>1225</v>
      </c>
      <c r="G53" s="52">
        <v>2</v>
      </c>
      <c r="H53" s="47" t="s">
        <v>771</v>
      </c>
      <c r="I53" s="47" t="s">
        <v>1226</v>
      </c>
      <c r="J53" s="47" t="s">
        <v>74</v>
      </c>
      <c r="K53" s="47" t="s">
        <v>75</v>
      </c>
      <c r="L53" s="47" t="s">
        <v>76</v>
      </c>
      <c r="M53" s="124" t="s">
        <v>1197</v>
      </c>
      <c r="N53" s="47" t="s">
        <v>1176</v>
      </c>
      <c r="O53" s="47" t="s">
        <v>1221</v>
      </c>
      <c r="P53" s="47" t="s">
        <v>1222</v>
      </c>
      <c r="Q53" s="47" t="s">
        <v>1210</v>
      </c>
      <c r="R53" s="48"/>
      <c r="S53" s="186"/>
      <c r="T53" s="186"/>
      <c r="U53" s="161">
        <v>1</v>
      </c>
      <c r="V53" s="161">
        <v>1</v>
      </c>
      <c r="W53" s="161">
        <v>1</v>
      </c>
      <c r="X53" s="161">
        <v>1</v>
      </c>
      <c r="Y53" s="161">
        <v>1</v>
      </c>
      <c r="Z53" s="161">
        <v>1</v>
      </c>
      <c r="AA53" s="161">
        <v>1</v>
      </c>
      <c r="AB53" s="161">
        <v>1</v>
      </c>
      <c r="AC53" s="161">
        <v>1</v>
      </c>
      <c r="AD53" s="161">
        <v>1</v>
      </c>
      <c r="AE53" s="161">
        <v>1</v>
      </c>
      <c r="AF53" s="161">
        <v>1</v>
      </c>
      <c r="AG53" s="180"/>
      <c r="AH53" s="180"/>
      <c r="AI53" s="180"/>
      <c r="AJ53" s="180"/>
      <c r="AK53" s="180"/>
      <c r="AL53" s="180"/>
      <c r="AM53" s="180"/>
      <c r="AN53" s="180"/>
      <c r="AO53" s="180"/>
      <c r="AP53" s="180"/>
      <c r="AQ53" s="180"/>
      <c r="AR53" s="180"/>
    </row>
    <row r="54" spans="1:44" ht="31.5">
      <c r="A54" s="53" t="s">
        <v>1227</v>
      </c>
      <c r="B54" s="53" t="s">
        <v>68</v>
      </c>
      <c r="C54" s="53" t="s">
        <v>84</v>
      </c>
      <c r="D54" s="53"/>
      <c r="E54" s="53" t="s">
        <v>1228</v>
      </c>
      <c r="F54" s="53" t="s">
        <v>1229</v>
      </c>
      <c r="G54" s="52">
        <v>3</v>
      </c>
      <c r="H54" s="47" t="s">
        <v>771</v>
      </c>
      <c r="I54" s="47" t="s">
        <v>1230</v>
      </c>
      <c r="J54" s="47" t="s">
        <v>74</v>
      </c>
      <c r="K54" s="47" t="s">
        <v>75</v>
      </c>
      <c r="L54" s="47" t="s">
        <v>95</v>
      </c>
      <c r="M54" s="124" t="s">
        <v>1231</v>
      </c>
      <c r="N54" s="47" t="s">
        <v>1176</v>
      </c>
      <c r="O54" s="47" t="s">
        <v>1221</v>
      </c>
      <c r="P54" s="47" t="s">
        <v>1222</v>
      </c>
      <c r="Q54" s="47"/>
      <c r="R54" s="48"/>
      <c r="S54" s="186"/>
      <c r="T54" s="186"/>
      <c r="U54" s="161">
        <v>1</v>
      </c>
      <c r="V54" s="161">
        <v>1</v>
      </c>
      <c r="W54" s="161">
        <v>1</v>
      </c>
      <c r="X54" s="161">
        <v>1</v>
      </c>
      <c r="Y54" s="161">
        <v>1</v>
      </c>
      <c r="Z54" s="161">
        <v>1</v>
      </c>
      <c r="AA54" s="161">
        <v>1</v>
      </c>
      <c r="AB54" s="161">
        <v>1</v>
      </c>
      <c r="AC54" s="161">
        <v>1</v>
      </c>
      <c r="AD54" s="161">
        <v>1</v>
      </c>
      <c r="AE54" s="161">
        <v>1</v>
      </c>
      <c r="AF54" s="161">
        <v>1</v>
      </c>
      <c r="AG54" s="180"/>
      <c r="AH54" s="180"/>
      <c r="AI54" s="180"/>
      <c r="AJ54" s="180"/>
      <c r="AK54" s="180"/>
      <c r="AL54" s="180"/>
      <c r="AM54" s="180"/>
      <c r="AN54" s="180"/>
      <c r="AO54" s="180"/>
      <c r="AP54" s="180"/>
      <c r="AQ54" s="180"/>
      <c r="AR54" s="180"/>
    </row>
    <row r="55" spans="1:44" ht="31.5">
      <c r="A55" s="53" t="s">
        <v>1232</v>
      </c>
      <c r="B55" s="53" t="s">
        <v>68</v>
      </c>
      <c r="C55" s="53" t="s">
        <v>182</v>
      </c>
      <c r="D55" s="53"/>
      <c r="E55" s="53" t="s">
        <v>1233</v>
      </c>
      <c r="F55" s="53" t="s">
        <v>1234</v>
      </c>
      <c r="G55" s="52">
        <v>2</v>
      </c>
      <c r="H55" s="47" t="s">
        <v>771</v>
      </c>
      <c r="I55" s="47" t="s">
        <v>1235</v>
      </c>
      <c r="J55" s="47" t="s">
        <v>74</v>
      </c>
      <c r="K55" s="47" t="s">
        <v>75</v>
      </c>
      <c r="L55" s="47" t="s">
        <v>76</v>
      </c>
      <c r="M55" s="124" t="s">
        <v>164</v>
      </c>
      <c r="N55" s="47" t="s">
        <v>1176</v>
      </c>
      <c r="O55" s="47" t="s">
        <v>1236</v>
      </c>
      <c r="P55" s="47" t="s">
        <v>1237</v>
      </c>
      <c r="Q55" s="47"/>
      <c r="R55" s="48"/>
      <c r="S55" s="186"/>
      <c r="T55" s="186"/>
      <c r="U55" s="161">
        <v>1</v>
      </c>
      <c r="V55" s="161">
        <v>1</v>
      </c>
      <c r="W55" s="161">
        <v>1</v>
      </c>
      <c r="X55" s="161">
        <v>1</v>
      </c>
      <c r="Y55" s="161">
        <v>1</v>
      </c>
      <c r="Z55" s="161">
        <v>1</v>
      </c>
      <c r="AA55" s="161">
        <v>1</v>
      </c>
      <c r="AB55" s="161">
        <v>1</v>
      </c>
      <c r="AC55" s="161">
        <v>1</v>
      </c>
      <c r="AD55" s="161">
        <v>1</v>
      </c>
      <c r="AE55" s="161">
        <v>1</v>
      </c>
      <c r="AF55" s="161">
        <v>1</v>
      </c>
      <c r="AG55" s="180"/>
      <c r="AH55" s="180"/>
      <c r="AI55" s="180"/>
      <c r="AJ55" s="180"/>
      <c r="AK55" s="180"/>
      <c r="AL55" s="180"/>
      <c r="AM55" s="180"/>
      <c r="AN55" s="180"/>
      <c r="AO55" s="180"/>
      <c r="AP55" s="180"/>
      <c r="AQ55" s="180"/>
      <c r="AR55" s="180"/>
    </row>
    <row r="56" spans="1:44" ht="31.5">
      <c r="A56" s="53" t="s">
        <v>1238</v>
      </c>
      <c r="B56" s="53" t="s">
        <v>68</v>
      </c>
      <c r="C56" s="53" t="s">
        <v>633</v>
      </c>
      <c r="D56" s="53"/>
      <c r="E56" s="53" t="s">
        <v>1239</v>
      </c>
      <c r="F56" s="53" t="s">
        <v>1240</v>
      </c>
      <c r="G56" s="52">
        <v>1</v>
      </c>
      <c r="H56" s="47" t="s">
        <v>771</v>
      </c>
      <c r="I56" s="47" t="s">
        <v>1241</v>
      </c>
      <c r="J56" s="47" t="s">
        <v>74</v>
      </c>
      <c r="K56" s="47" t="s">
        <v>75</v>
      </c>
      <c r="L56" s="47" t="s">
        <v>95</v>
      </c>
      <c r="M56" s="124" t="s">
        <v>1242</v>
      </c>
      <c r="N56" s="47" t="s">
        <v>1176</v>
      </c>
      <c r="O56" s="47" t="s">
        <v>1198</v>
      </c>
      <c r="P56" s="47" t="s">
        <v>1243</v>
      </c>
      <c r="Q56" s="47"/>
      <c r="R56" s="48"/>
      <c r="S56" s="186"/>
      <c r="T56" s="186"/>
      <c r="U56" s="161"/>
      <c r="V56" s="161"/>
      <c r="W56" s="161"/>
      <c r="X56" s="161">
        <v>1</v>
      </c>
      <c r="Y56" s="161"/>
      <c r="Z56" s="161"/>
      <c r="AA56" s="161"/>
      <c r="AB56" s="161"/>
      <c r="AC56" s="161"/>
      <c r="AD56" s="161">
        <v>1</v>
      </c>
      <c r="AE56" s="161"/>
      <c r="AF56" s="161"/>
      <c r="AG56" s="178"/>
      <c r="AH56" s="178"/>
      <c r="AI56" s="178"/>
      <c r="AJ56" s="178"/>
      <c r="AK56" s="178"/>
      <c r="AL56" s="178"/>
      <c r="AM56" s="178"/>
      <c r="AN56" s="178"/>
      <c r="AO56" s="178"/>
      <c r="AP56" s="178"/>
      <c r="AQ56" s="178"/>
      <c r="AR56" s="178"/>
    </row>
    <row r="57" spans="1:44" ht="31.5">
      <c r="A57" s="53" t="s">
        <v>1244</v>
      </c>
      <c r="B57" s="53" t="s">
        <v>954</v>
      </c>
      <c r="C57" s="53" t="s">
        <v>955</v>
      </c>
      <c r="D57" s="53"/>
      <c r="E57" s="196" t="s">
        <v>1245</v>
      </c>
      <c r="F57" s="196" t="s">
        <v>198</v>
      </c>
      <c r="G57" s="52">
        <v>2</v>
      </c>
      <c r="H57" s="47" t="s">
        <v>1046</v>
      </c>
      <c r="I57" s="47" t="s">
        <v>199</v>
      </c>
      <c r="J57" s="47" t="s">
        <v>94</v>
      </c>
      <c r="K57" s="47" t="s">
        <v>75</v>
      </c>
      <c r="L57" s="47" t="s">
        <v>76</v>
      </c>
      <c r="M57" s="202" t="s">
        <v>171</v>
      </c>
      <c r="N57" s="47" t="s">
        <v>1176</v>
      </c>
      <c r="O57" s="47" t="s">
        <v>1177</v>
      </c>
      <c r="P57" s="47" t="s">
        <v>1246</v>
      </c>
      <c r="Q57" s="196" t="s">
        <v>1247</v>
      </c>
      <c r="R57" s="48"/>
      <c r="S57" s="197">
        <v>30000000</v>
      </c>
      <c r="T57" s="186"/>
      <c r="U57" s="161"/>
      <c r="V57" s="161"/>
      <c r="W57" s="161"/>
      <c r="X57" s="161"/>
      <c r="Y57" s="187"/>
      <c r="Z57" s="161"/>
      <c r="AA57" s="187"/>
      <c r="AB57" s="187">
        <v>0.25</v>
      </c>
      <c r="AC57" s="187">
        <v>0.25</v>
      </c>
      <c r="AD57" s="187">
        <v>0.25</v>
      </c>
      <c r="AE57" s="187">
        <v>0.25</v>
      </c>
      <c r="AF57" s="161"/>
      <c r="AG57" s="178"/>
      <c r="AH57" s="178"/>
      <c r="AI57" s="178"/>
      <c r="AJ57" s="178"/>
      <c r="AK57" s="178"/>
      <c r="AL57" s="178"/>
      <c r="AM57" s="178"/>
      <c r="AN57" s="178"/>
      <c r="AO57" s="178"/>
      <c r="AP57" s="178"/>
      <c r="AQ57" s="178"/>
      <c r="AR57" s="178"/>
    </row>
    <row r="58" spans="1:44" ht="31.5">
      <c r="A58" s="53" t="s">
        <v>1248</v>
      </c>
      <c r="B58" s="53" t="s">
        <v>954</v>
      </c>
      <c r="C58" s="53" t="s">
        <v>955</v>
      </c>
      <c r="D58" s="53"/>
      <c r="E58" s="196" t="s">
        <v>956</v>
      </c>
      <c r="F58" s="196" t="s">
        <v>957</v>
      </c>
      <c r="G58" s="52">
        <v>2</v>
      </c>
      <c r="H58" s="47" t="s">
        <v>1046</v>
      </c>
      <c r="I58" s="47" t="s">
        <v>199</v>
      </c>
      <c r="J58" s="47" t="s">
        <v>94</v>
      </c>
      <c r="K58" s="47" t="s">
        <v>75</v>
      </c>
      <c r="L58" s="47" t="s">
        <v>76</v>
      </c>
      <c r="M58" s="124" t="s">
        <v>960</v>
      </c>
      <c r="N58" s="47" t="s">
        <v>1176</v>
      </c>
      <c r="O58" s="47" t="s">
        <v>1177</v>
      </c>
      <c r="P58" s="47" t="s">
        <v>1246</v>
      </c>
      <c r="Q58" s="47" t="s">
        <v>951</v>
      </c>
      <c r="R58" s="48"/>
      <c r="S58" s="186"/>
      <c r="T58" s="186"/>
      <c r="U58" s="161"/>
      <c r="V58" s="161"/>
      <c r="W58" s="161"/>
      <c r="X58" s="161"/>
      <c r="Y58" s="161"/>
      <c r="Z58" s="161"/>
      <c r="AA58" s="187">
        <v>0.25</v>
      </c>
      <c r="AB58" s="187">
        <v>0.25</v>
      </c>
      <c r="AC58" s="187">
        <v>0.25</v>
      </c>
      <c r="AD58" s="187">
        <v>0.25</v>
      </c>
      <c r="AE58" s="161"/>
      <c r="AF58" s="161"/>
      <c r="AG58" s="178"/>
      <c r="AH58" s="178"/>
      <c r="AI58" s="178"/>
      <c r="AJ58" s="178"/>
      <c r="AK58" s="178"/>
      <c r="AL58" s="178"/>
      <c r="AM58" s="178"/>
      <c r="AN58" s="178"/>
      <c r="AO58" s="178"/>
      <c r="AP58" s="178"/>
      <c r="AQ58" s="178"/>
      <c r="AR58" s="178"/>
    </row>
    <row r="59" spans="1:44" ht="126">
      <c r="A59" s="53" t="s">
        <v>1249</v>
      </c>
      <c r="B59" s="53" t="s">
        <v>954</v>
      </c>
      <c r="C59" s="53" t="s">
        <v>955</v>
      </c>
      <c r="D59" s="53" t="s">
        <v>1250</v>
      </c>
      <c r="E59" s="53" t="s">
        <v>1251</v>
      </c>
      <c r="F59" s="53" t="s">
        <v>1252</v>
      </c>
      <c r="G59" s="52">
        <v>3</v>
      </c>
      <c r="H59" s="47" t="s">
        <v>771</v>
      </c>
      <c r="I59" s="47" t="s">
        <v>1253</v>
      </c>
      <c r="J59" s="47" t="s">
        <v>94</v>
      </c>
      <c r="K59" s="47" t="s">
        <v>75</v>
      </c>
      <c r="L59" s="47" t="s">
        <v>76</v>
      </c>
      <c r="M59" s="124" t="s">
        <v>765</v>
      </c>
      <c r="N59" s="47" t="s">
        <v>1254</v>
      </c>
      <c r="O59" s="47" t="s">
        <v>1255</v>
      </c>
      <c r="P59" s="47" t="s">
        <v>1256</v>
      </c>
      <c r="Q59" s="47" t="s">
        <v>445</v>
      </c>
      <c r="R59" s="48"/>
      <c r="S59" s="197">
        <v>17832089</v>
      </c>
      <c r="T59" s="186"/>
      <c r="U59" s="187"/>
      <c r="V59" s="187">
        <v>0.2</v>
      </c>
      <c r="W59" s="187">
        <v>0.2</v>
      </c>
      <c r="X59" s="187"/>
      <c r="Y59" s="187"/>
      <c r="Z59" s="187"/>
      <c r="AA59" s="187"/>
      <c r="AB59" s="187">
        <v>0.3</v>
      </c>
      <c r="AC59" s="187"/>
      <c r="AD59" s="187">
        <v>0.3</v>
      </c>
      <c r="AE59" s="187"/>
      <c r="AF59" s="187"/>
      <c r="AG59" s="180"/>
      <c r="AH59" s="180"/>
      <c r="AI59" s="180"/>
      <c r="AJ59" s="180"/>
      <c r="AK59" s="180"/>
      <c r="AL59" s="180"/>
      <c r="AM59" s="180"/>
      <c r="AN59" s="180"/>
      <c r="AO59" s="180"/>
      <c r="AP59" s="180"/>
      <c r="AQ59" s="180"/>
      <c r="AR59" s="180"/>
    </row>
    <row r="60" spans="1:44" ht="126">
      <c r="A60" s="53" t="s">
        <v>1257</v>
      </c>
      <c r="B60" s="53" t="s">
        <v>954</v>
      </c>
      <c r="C60" s="53" t="s">
        <v>955</v>
      </c>
      <c r="D60" s="53" t="s">
        <v>1258</v>
      </c>
      <c r="E60" s="53" t="s">
        <v>1259</v>
      </c>
      <c r="F60" s="53" t="s">
        <v>1260</v>
      </c>
      <c r="G60" s="52">
        <v>2</v>
      </c>
      <c r="H60" s="47" t="s">
        <v>771</v>
      </c>
      <c r="I60" s="47" t="s">
        <v>1261</v>
      </c>
      <c r="J60" s="47" t="s">
        <v>94</v>
      </c>
      <c r="K60" s="47" t="s">
        <v>75</v>
      </c>
      <c r="L60" s="47" t="s">
        <v>76</v>
      </c>
      <c r="M60" s="124" t="s">
        <v>1262</v>
      </c>
      <c r="N60" s="47" t="s">
        <v>1254</v>
      </c>
      <c r="O60" s="47" t="s">
        <v>1255</v>
      </c>
      <c r="P60" s="47" t="s">
        <v>1256</v>
      </c>
      <c r="Q60" s="47" t="s">
        <v>445</v>
      </c>
      <c r="R60" s="48"/>
      <c r="S60" s="197">
        <v>17832089</v>
      </c>
      <c r="T60" s="186"/>
      <c r="U60" s="187"/>
      <c r="V60" s="187">
        <v>0.2</v>
      </c>
      <c r="W60" s="187">
        <v>0.2</v>
      </c>
      <c r="X60" s="187"/>
      <c r="Y60" s="187"/>
      <c r="Z60" s="187"/>
      <c r="AA60" s="187"/>
      <c r="AB60" s="187">
        <v>0.2</v>
      </c>
      <c r="AC60" s="187">
        <v>0.2</v>
      </c>
      <c r="AD60" s="187">
        <v>0.2</v>
      </c>
      <c r="AE60" s="187"/>
      <c r="AF60" s="187"/>
      <c r="AG60" s="180"/>
      <c r="AH60" s="180"/>
      <c r="AI60" s="180"/>
      <c r="AJ60" s="180"/>
      <c r="AK60" s="180"/>
      <c r="AL60" s="180"/>
      <c r="AM60" s="180"/>
      <c r="AN60" s="180"/>
      <c r="AO60" s="180"/>
      <c r="AP60" s="180"/>
      <c r="AQ60" s="180"/>
      <c r="AR60" s="180"/>
    </row>
    <row r="61" spans="1:44" ht="157.5">
      <c r="A61" s="53" t="s">
        <v>1263</v>
      </c>
      <c r="B61" s="53" t="s">
        <v>954</v>
      </c>
      <c r="C61" s="53" t="s">
        <v>955</v>
      </c>
      <c r="D61" s="53" t="s">
        <v>1264</v>
      </c>
      <c r="E61" s="53" t="s">
        <v>1265</v>
      </c>
      <c r="F61" s="53" t="s">
        <v>1266</v>
      </c>
      <c r="G61" s="52">
        <v>2</v>
      </c>
      <c r="H61" s="47" t="s">
        <v>771</v>
      </c>
      <c r="I61" s="47" t="s">
        <v>1267</v>
      </c>
      <c r="J61" s="47" t="s">
        <v>94</v>
      </c>
      <c r="K61" s="47" t="s">
        <v>75</v>
      </c>
      <c r="L61" s="47" t="s">
        <v>76</v>
      </c>
      <c r="M61" s="124" t="s">
        <v>1268</v>
      </c>
      <c r="N61" s="47" t="s">
        <v>1254</v>
      </c>
      <c r="O61" s="47" t="s">
        <v>1255</v>
      </c>
      <c r="P61" s="47" t="s">
        <v>1256</v>
      </c>
      <c r="Q61" s="47" t="s">
        <v>445</v>
      </c>
      <c r="R61" s="48"/>
      <c r="S61" s="197">
        <v>41915925</v>
      </c>
      <c r="T61" s="186"/>
      <c r="U61" s="187"/>
      <c r="V61" s="187">
        <v>0.2</v>
      </c>
      <c r="W61" s="187">
        <v>0.2</v>
      </c>
      <c r="X61" s="187"/>
      <c r="Y61" s="187"/>
      <c r="Z61" s="187"/>
      <c r="AA61" s="187"/>
      <c r="AB61" s="187"/>
      <c r="AC61" s="187">
        <v>0.2</v>
      </c>
      <c r="AD61" s="187">
        <v>0.2</v>
      </c>
      <c r="AE61" s="187">
        <v>0.2</v>
      </c>
      <c r="AF61" s="187"/>
      <c r="AG61" s="178"/>
      <c r="AH61" s="178"/>
      <c r="AI61" s="178"/>
      <c r="AJ61" s="178"/>
      <c r="AK61" s="178"/>
      <c r="AL61" s="178"/>
      <c r="AM61" s="178"/>
      <c r="AN61" s="178"/>
      <c r="AO61" s="178"/>
      <c r="AP61" s="178"/>
      <c r="AQ61" s="178"/>
      <c r="AR61" s="178"/>
    </row>
    <row r="62" spans="1:44" ht="78.75">
      <c r="A62" s="53" t="s">
        <v>1269</v>
      </c>
      <c r="B62" s="53" t="s">
        <v>954</v>
      </c>
      <c r="C62" s="53" t="s">
        <v>955</v>
      </c>
      <c r="D62" s="53"/>
      <c r="E62" s="53" t="s">
        <v>1270</v>
      </c>
      <c r="F62" s="53" t="s">
        <v>1271</v>
      </c>
      <c r="G62" s="52">
        <v>2</v>
      </c>
      <c r="H62" s="47" t="s">
        <v>771</v>
      </c>
      <c r="I62" s="47" t="s">
        <v>1272</v>
      </c>
      <c r="J62" s="47" t="s">
        <v>74</v>
      </c>
      <c r="K62" s="47" t="s">
        <v>75</v>
      </c>
      <c r="L62" s="47" t="s">
        <v>76</v>
      </c>
      <c r="M62" s="124" t="s">
        <v>1268</v>
      </c>
      <c r="N62" s="47" t="s">
        <v>1254</v>
      </c>
      <c r="O62" s="47" t="s">
        <v>1255</v>
      </c>
      <c r="P62" s="47" t="s">
        <v>1273</v>
      </c>
      <c r="Q62" s="47" t="s">
        <v>445</v>
      </c>
      <c r="R62" s="48"/>
      <c r="S62" s="186"/>
      <c r="T62" s="186"/>
      <c r="U62" s="161"/>
      <c r="V62" s="161"/>
      <c r="W62" s="161">
        <v>1</v>
      </c>
      <c r="X62" s="161"/>
      <c r="Y62" s="161">
        <v>1</v>
      </c>
      <c r="Z62" s="161"/>
      <c r="AA62" s="161">
        <v>1</v>
      </c>
      <c r="AB62" s="161"/>
      <c r="AC62" s="161">
        <v>1</v>
      </c>
      <c r="AD62" s="161"/>
      <c r="AE62" s="161">
        <v>1</v>
      </c>
      <c r="AF62" s="161"/>
      <c r="AG62" s="180"/>
      <c r="AH62" s="180"/>
      <c r="AI62" s="180"/>
      <c r="AJ62" s="180"/>
      <c r="AK62" s="180"/>
      <c r="AL62" s="180"/>
      <c r="AM62" s="180"/>
      <c r="AN62" s="180"/>
      <c r="AO62" s="180"/>
      <c r="AP62" s="180"/>
      <c r="AQ62" s="180"/>
      <c r="AR62" s="180"/>
    </row>
    <row r="63" spans="1:44" ht="126">
      <c r="A63" s="53" t="s">
        <v>1274</v>
      </c>
      <c r="B63" s="53" t="s">
        <v>954</v>
      </c>
      <c r="C63" s="53" t="s">
        <v>955</v>
      </c>
      <c r="D63" s="53"/>
      <c r="E63" s="53" t="s">
        <v>1275</v>
      </c>
      <c r="F63" s="53" t="s">
        <v>1276</v>
      </c>
      <c r="G63" s="52">
        <v>2</v>
      </c>
      <c r="H63" s="47" t="s">
        <v>771</v>
      </c>
      <c r="I63" s="47" t="s">
        <v>1277</v>
      </c>
      <c r="J63" s="47" t="s">
        <v>94</v>
      </c>
      <c r="K63" s="47" t="s">
        <v>75</v>
      </c>
      <c r="L63" s="47" t="s">
        <v>76</v>
      </c>
      <c r="M63" s="124" t="s">
        <v>1278</v>
      </c>
      <c r="N63" s="47" t="s">
        <v>1254</v>
      </c>
      <c r="O63" s="47" t="s">
        <v>1255</v>
      </c>
      <c r="P63" s="47" t="s">
        <v>1273</v>
      </c>
      <c r="Q63" s="47" t="s">
        <v>445</v>
      </c>
      <c r="R63" s="48"/>
      <c r="S63" s="186"/>
      <c r="T63" s="186"/>
      <c r="U63" s="187"/>
      <c r="V63" s="187"/>
      <c r="W63" s="187"/>
      <c r="X63" s="187">
        <v>0.25</v>
      </c>
      <c r="Y63" s="187"/>
      <c r="Z63" s="187"/>
      <c r="AA63" s="187">
        <v>0.25</v>
      </c>
      <c r="AB63" s="187"/>
      <c r="AC63" s="187"/>
      <c r="AD63" s="187">
        <v>0.25</v>
      </c>
      <c r="AE63" s="187"/>
      <c r="AF63" s="187">
        <v>0.25</v>
      </c>
      <c r="AG63" s="180"/>
      <c r="AH63" s="180"/>
      <c r="AI63" s="180"/>
      <c r="AJ63" s="180"/>
      <c r="AK63" s="180"/>
      <c r="AL63" s="180"/>
      <c r="AM63" s="180"/>
      <c r="AN63" s="180"/>
      <c r="AO63" s="180"/>
      <c r="AP63" s="180"/>
      <c r="AQ63" s="180"/>
      <c r="AR63" s="180"/>
    </row>
    <row r="64" spans="1:44" ht="63">
      <c r="A64" s="53" t="s">
        <v>1279</v>
      </c>
      <c r="B64" s="169" t="s">
        <v>954</v>
      </c>
      <c r="C64" s="53" t="s">
        <v>955</v>
      </c>
      <c r="D64" s="53"/>
      <c r="E64" s="53" t="s">
        <v>1280</v>
      </c>
      <c r="F64" s="53" t="s">
        <v>1281</v>
      </c>
      <c r="G64" s="52">
        <v>2</v>
      </c>
      <c r="H64" s="47" t="s">
        <v>771</v>
      </c>
      <c r="I64" s="196" t="s">
        <v>1282</v>
      </c>
      <c r="J64" s="196" t="s">
        <v>94</v>
      </c>
      <c r="K64" s="196" t="s">
        <v>75</v>
      </c>
      <c r="L64" s="196" t="s">
        <v>76</v>
      </c>
      <c r="M64" s="202" t="s">
        <v>1283</v>
      </c>
      <c r="N64" s="196" t="s">
        <v>1254</v>
      </c>
      <c r="O64" s="47" t="s">
        <v>1255</v>
      </c>
      <c r="P64" s="196" t="s">
        <v>1273</v>
      </c>
      <c r="Q64" s="196" t="s">
        <v>445</v>
      </c>
      <c r="R64" s="198"/>
      <c r="S64" s="186"/>
      <c r="T64" s="196"/>
      <c r="U64" s="187"/>
      <c r="V64" s="187"/>
      <c r="W64" s="187"/>
      <c r="X64" s="187">
        <v>0.3</v>
      </c>
      <c r="Y64" s="187"/>
      <c r="Z64" s="187"/>
      <c r="AA64" s="187"/>
      <c r="AB64" s="187">
        <v>0.4</v>
      </c>
      <c r="AC64" s="187"/>
      <c r="AD64" s="187"/>
      <c r="AE64" s="187"/>
      <c r="AF64" s="187">
        <v>0.3</v>
      </c>
      <c r="AG64" s="180"/>
      <c r="AH64" s="180"/>
      <c r="AI64" s="180"/>
      <c r="AJ64" s="180"/>
      <c r="AK64" s="199"/>
      <c r="AL64" s="180"/>
      <c r="AM64" s="180"/>
      <c r="AN64" s="180"/>
      <c r="AO64" s="180"/>
      <c r="AP64" s="180"/>
      <c r="AQ64" s="180"/>
      <c r="AR64" s="180"/>
    </row>
    <row r="65" spans="1:44" ht="78.75">
      <c r="A65" s="53" t="s">
        <v>1284</v>
      </c>
      <c r="B65" s="53" t="s">
        <v>131</v>
      </c>
      <c r="C65" s="53" t="s">
        <v>741</v>
      </c>
      <c r="D65" s="53"/>
      <c r="E65" s="53" t="s">
        <v>1285</v>
      </c>
      <c r="F65" s="53" t="s">
        <v>1286</v>
      </c>
      <c r="G65" s="52">
        <v>2</v>
      </c>
      <c r="H65" s="47" t="s">
        <v>771</v>
      </c>
      <c r="I65" s="47" t="s">
        <v>764</v>
      </c>
      <c r="J65" s="47" t="s">
        <v>94</v>
      </c>
      <c r="K65" s="47" t="s">
        <v>75</v>
      </c>
      <c r="L65" s="47" t="s">
        <v>76</v>
      </c>
      <c r="M65" s="124" t="s">
        <v>765</v>
      </c>
      <c r="N65" s="47" t="s">
        <v>767</v>
      </c>
      <c r="O65" s="47" t="s">
        <v>766</v>
      </c>
      <c r="P65" s="47" t="s">
        <v>1287</v>
      </c>
      <c r="Q65" s="47" t="s">
        <v>658</v>
      </c>
      <c r="R65" s="48" t="s">
        <v>82</v>
      </c>
      <c r="S65" s="47"/>
      <c r="T65" s="47"/>
      <c r="U65" s="189"/>
      <c r="V65" s="189"/>
      <c r="W65" s="187"/>
      <c r="X65" s="187">
        <v>0.1</v>
      </c>
      <c r="Y65" s="187">
        <v>0.2</v>
      </c>
      <c r="Z65" s="187">
        <v>0.2</v>
      </c>
      <c r="AA65" s="187">
        <v>0.25</v>
      </c>
      <c r="AB65" s="187">
        <v>0.25</v>
      </c>
      <c r="AC65" s="187"/>
      <c r="AD65" s="187"/>
      <c r="AE65" s="187"/>
      <c r="AF65" s="187"/>
      <c r="AG65" s="180"/>
      <c r="AH65" s="180"/>
      <c r="AI65" s="180"/>
      <c r="AJ65" s="180"/>
      <c r="AK65" s="180"/>
      <c r="AL65" s="180"/>
      <c r="AM65" s="180"/>
      <c r="AN65" s="180"/>
      <c r="AO65" s="180"/>
      <c r="AP65" s="180"/>
      <c r="AQ65" s="180"/>
      <c r="AR65" s="180"/>
    </row>
    <row r="66" spans="1:44" ht="78.75">
      <c r="A66" s="53" t="s">
        <v>1288</v>
      </c>
      <c r="B66" s="53" t="s">
        <v>131</v>
      </c>
      <c r="C66" s="53" t="s">
        <v>741</v>
      </c>
      <c r="D66" s="53"/>
      <c r="E66" s="53" t="s">
        <v>1289</v>
      </c>
      <c r="F66" s="53" t="s">
        <v>1290</v>
      </c>
      <c r="G66" s="52">
        <v>2</v>
      </c>
      <c r="H66" s="47" t="s">
        <v>771</v>
      </c>
      <c r="I66" s="47" t="s">
        <v>764</v>
      </c>
      <c r="J66" s="47" t="s">
        <v>94</v>
      </c>
      <c r="K66" s="47" t="s">
        <v>75</v>
      </c>
      <c r="L66" s="47" t="s">
        <v>76</v>
      </c>
      <c r="M66" s="124" t="s">
        <v>765</v>
      </c>
      <c r="N66" s="47" t="s">
        <v>767</v>
      </c>
      <c r="O66" s="47" t="s">
        <v>766</v>
      </c>
      <c r="P66" s="47" t="s">
        <v>1291</v>
      </c>
      <c r="Q66" s="47" t="s">
        <v>1292</v>
      </c>
      <c r="R66" s="48" t="s">
        <v>82</v>
      </c>
      <c r="S66" s="47"/>
      <c r="T66" s="47"/>
      <c r="U66" s="189"/>
      <c r="V66" s="189"/>
      <c r="W66" s="187">
        <v>0.25</v>
      </c>
      <c r="X66" s="187">
        <v>0.25</v>
      </c>
      <c r="Y66" s="187">
        <v>0.5</v>
      </c>
      <c r="Z66" s="187"/>
      <c r="AA66" s="187"/>
      <c r="AB66" s="187"/>
      <c r="AC66" s="187"/>
      <c r="AD66" s="187"/>
      <c r="AE66" s="187"/>
      <c r="AF66" s="187"/>
      <c r="AG66" s="180"/>
      <c r="AH66" s="180"/>
      <c r="AI66" s="180"/>
      <c r="AJ66" s="180"/>
      <c r="AK66" s="180"/>
      <c r="AL66" s="180"/>
      <c r="AM66" s="180"/>
      <c r="AN66" s="180"/>
      <c r="AO66" s="180"/>
      <c r="AP66" s="180"/>
      <c r="AQ66" s="180"/>
      <c r="AR66" s="180"/>
    </row>
    <row r="67" spans="1:44" ht="78.75">
      <c r="A67" s="53" t="s">
        <v>1293</v>
      </c>
      <c r="B67" s="53" t="s">
        <v>131</v>
      </c>
      <c r="C67" s="53" t="s">
        <v>741</v>
      </c>
      <c r="D67" s="53"/>
      <c r="E67" s="53" t="s">
        <v>1294</v>
      </c>
      <c r="F67" s="53" t="s">
        <v>1295</v>
      </c>
      <c r="G67" s="52">
        <v>2</v>
      </c>
      <c r="H67" s="47" t="s">
        <v>771</v>
      </c>
      <c r="I67" s="47" t="s">
        <v>764</v>
      </c>
      <c r="J67" s="47" t="s">
        <v>94</v>
      </c>
      <c r="K67" s="47" t="s">
        <v>75</v>
      </c>
      <c r="L67" s="47" t="s">
        <v>76</v>
      </c>
      <c r="M67" s="124" t="s">
        <v>765</v>
      </c>
      <c r="N67" s="47" t="s">
        <v>767</v>
      </c>
      <c r="O67" s="47" t="s">
        <v>766</v>
      </c>
      <c r="P67" s="47" t="s">
        <v>1067</v>
      </c>
      <c r="Q67" s="47" t="s">
        <v>221</v>
      </c>
      <c r="R67" s="48" t="s">
        <v>82</v>
      </c>
      <c r="S67" s="47"/>
      <c r="T67" s="47"/>
      <c r="U67" s="189"/>
      <c r="V67" s="189"/>
      <c r="W67" s="187">
        <v>0.2</v>
      </c>
      <c r="X67" s="187">
        <v>0.2</v>
      </c>
      <c r="Y67" s="187">
        <v>0.2</v>
      </c>
      <c r="Z67" s="187">
        <v>0.2</v>
      </c>
      <c r="AA67" s="187">
        <v>0.2</v>
      </c>
      <c r="AB67" s="187"/>
      <c r="AC67" s="187"/>
      <c r="AD67" s="187"/>
      <c r="AE67" s="187"/>
      <c r="AF67" s="187"/>
      <c r="AG67" s="180"/>
      <c r="AH67" s="180"/>
      <c r="AI67" s="180"/>
      <c r="AJ67" s="180"/>
      <c r="AK67" s="180"/>
      <c r="AL67" s="180"/>
      <c r="AM67" s="180"/>
      <c r="AN67" s="180"/>
      <c r="AO67" s="180"/>
      <c r="AP67" s="180"/>
      <c r="AQ67" s="180"/>
      <c r="AR67" s="180"/>
    </row>
    <row r="68" spans="1:44" ht="78.75">
      <c r="A68" s="53" t="s">
        <v>1296</v>
      </c>
      <c r="B68" s="53" t="s">
        <v>131</v>
      </c>
      <c r="C68" s="53" t="s">
        <v>741</v>
      </c>
      <c r="D68" s="53"/>
      <c r="E68" s="53" t="s">
        <v>1297</v>
      </c>
      <c r="F68" s="53" t="s">
        <v>1298</v>
      </c>
      <c r="G68" s="52">
        <v>2</v>
      </c>
      <c r="H68" s="47" t="s">
        <v>771</v>
      </c>
      <c r="I68" s="47" t="s">
        <v>764</v>
      </c>
      <c r="J68" s="47" t="s">
        <v>94</v>
      </c>
      <c r="K68" s="47" t="s">
        <v>75</v>
      </c>
      <c r="L68" s="47" t="s">
        <v>76</v>
      </c>
      <c r="M68" s="124" t="s">
        <v>765</v>
      </c>
      <c r="N68" s="47" t="s">
        <v>767</v>
      </c>
      <c r="O68" s="47" t="s">
        <v>766</v>
      </c>
      <c r="P68" s="47" t="s">
        <v>1287</v>
      </c>
      <c r="Q68" s="47" t="s">
        <v>968</v>
      </c>
      <c r="R68" s="48" t="s">
        <v>82</v>
      </c>
      <c r="S68" s="47"/>
      <c r="T68" s="47"/>
      <c r="U68" s="189"/>
      <c r="V68" s="189"/>
      <c r="W68" s="187"/>
      <c r="X68" s="187">
        <v>0.5</v>
      </c>
      <c r="Y68" s="187">
        <v>0.5</v>
      </c>
      <c r="Z68" s="187"/>
      <c r="AA68" s="187"/>
      <c r="AB68" s="187"/>
      <c r="AC68" s="187"/>
      <c r="AD68" s="187"/>
      <c r="AE68" s="187"/>
      <c r="AF68" s="187"/>
      <c r="AG68" s="180"/>
      <c r="AH68" s="180"/>
      <c r="AI68" s="180"/>
      <c r="AJ68" s="180"/>
      <c r="AK68" s="180"/>
      <c r="AL68" s="180"/>
      <c r="AM68" s="180"/>
      <c r="AN68" s="180"/>
      <c r="AO68" s="180"/>
      <c r="AP68" s="180"/>
      <c r="AQ68" s="180"/>
      <c r="AR68" s="180"/>
    </row>
    <row r="69" spans="1:44" ht="78.75">
      <c r="A69" s="53" t="s">
        <v>1299</v>
      </c>
      <c r="B69" s="53" t="s">
        <v>131</v>
      </c>
      <c r="C69" s="53" t="s">
        <v>741</v>
      </c>
      <c r="D69" s="53"/>
      <c r="E69" s="53" t="s">
        <v>1300</v>
      </c>
      <c r="F69" s="53" t="s">
        <v>1301</v>
      </c>
      <c r="G69" s="52">
        <v>2</v>
      </c>
      <c r="H69" s="47" t="s">
        <v>771</v>
      </c>
      <c r="I69" s="47" t="s">
        <v>764</v>
      </c>
      <c r="J69" s="47" t="s">
        <v>94</v>
      </c>
      <c r="K69" s="47" t="s">
        <v>75</v>
      </c>
      <c r="L69" s="47" t="s">
        <v>76</v>
      </c>
      <c r="M69" s="124" t="s">
        <v>765</v>
      </c>
      <c r="N69" s="47" t="s">
        <v>767</v>
      </c>
      <c r="O69" s="47" t="s">
        <v>766</v>
      </c>
      <c r="P69" s="47" t="s">
        <v>1287</v>
      </c>
      <c r="Q69" s="47" t="s">
        <v>968</v>
      </c>
      <c r="R69" s="48" t="s">
        <v>82</v>
      </c>
      <c r="S69" s="47"/>
      <c r="T69" s="47"/>
      <c r="U69" s="189"/>
      <c r="V69" s="189"/>
      <c r="W69" s="187"/>
      <c r="X69" s="187"/>
      <c r="Y69" s="187"/>
      <c r="Z69" s="187"/>
      <c r="AA69" s="187"/>
      <c r="AB69" s="188">
        <v>0.25</v>
      </c>
      <c r="AC69" s="188">
        <v>0.25</v>
      </c>
      <c r="AD69" s="188">
        <v>0.25</v>
      </c>
      <c r="AE69" s="188">
        <v>0.25</v>
      </c>
      <c r="AF69" s="187">
        <v>0.2</v>
      </c>
      <c r="AG69" s="180"/>
      <c r="AH69" s="180"/>
      <c r="AI69" s="180"/>
      <c r="AJ69" s="180"/>
      <c r="AK69" s="180"/>
      <c r="AL69" s="180"/>
      <c r="AM69" s="180"/>
      <c r="AN69" s="180"/>
      <c r="AO69" s="180"/>
      <c r="AP69" s="180"/>
      <c r="AQ69" s="180"/>
      <c r="AR69" s="180"/>
    </row>
    <row r="70" spans="1:44" ht="78.75">
      <c r="A70" s="53" t="s">
        <v>1302</v>
      </c>
      <c r="B70" s="53" t="s">
        <v>131</v>
      </c>
      <c r="C70" s="53" t="s">
        <v>741</v>
      </c>
      <c r="D70" s="53"/>
      <c r="E70" s="53" t="s">
        <v>1303</v>
      </c>
      <c r="F70" s="53" t="s">
        <v>1304</v>
      </c>
      <c r="G70" s="52">
        <v>2</v>
      </c>
      <c r="H70" s="47" t="s">
        <v>771</v>
      </c>
      <c r="I70" s="47" t="s">
        <v>764</v>
      </c>
      <c r="J70" s="47" t="s">
        <v>94</v>
      </c>
      <c r="K70" s="47" t="s">
        <v>75</v>
      </c>
      <c r="L70" s="47" t="s">
        <v>76</v>
      </c>
      <c r="M70" s="124" t="s">
        <v>765</v>
      </c>
      <c r="N70" s="47" t="s">
        <v>767</v>
      </c>
      <c r="O70" s="47" t="s">
        <v>766</v>
      </c>
      <c r="P70" s="47" t="s">
        <v>1077</v>
      </c>
      <c r="Q70" s="47" t="s">
        <v>1305</v>
      </c>
      <c r="R70" s="48" t="s">
        <v>82</v>
      </c>
      <c r="S70" s="47"/>
      <c r="T70" s="47"/>
      <c r="U70" s="189"/>
      <c r="V70" s="189"/>
      <c r="W70" s="187"/>
      <c r="X70" s="187"/>
      <c r="Y70" s="187"/>
      <c r="Z70" s="187"/>
      <c r="AA70" s="187"/>
      <c r="AB70" s="187">
        <v>0.2</v>
      </c>
      <c r="AC70" s="187">
        <v>0.2</v>
      </c>
      <c r="AD70" s="187">
        <v>0.2</v>
      </c>
      <c r="AE70" s="187">
        <v>0.2</v>
      </c>
      <c r="AF70" s="187">
        <v>0.2</v>
      </c>
      <c r="AG70" s="180"/>
      <c r="AH70" s="180"/>
      <c r="AI70" s="180"/>
      <c r="AJ70" s="180"/>
      <c r="AK70" s="180"/>
      <c r="AL70" s="180"/>
      <c r="AM70" s="180"/>
      <c r="AN70" s="180"/>
      <c r="AO70" s="180"/>
      <c r="AP70" s="180"/>
      <c r="AQ70" s="180"/>
      <c r="AR70" s="180"/>
    </row>
    <row r="71" spans="1:44" ht="78.75">
      <c r="A71" s="53" t="s">
        <v>1306</v>
      </c>
      <c r="B71" s="53" t="s">
        <v>131</v>
      </c>
      <c r="C71" s="53" t="s">
        <v>741</v>
      </c>
      <c r="D71" s="53"/>
      <c r="E71" s="53" t="s">
        <v>1307</v>
      </c>
      <c r="F71" s="53" t="s">
        <v>1308</v>
      </c>
      <c r="G71" s="52">
        <v>2</v>
      </c>
      <c r="H71" s="47" t="s">
        <v>771</v>
      </c>
      <c r="I71" s="47" t="s">
        <v>764</v>
      </c>
      <c r="J71" s="47" t="s">
        <v>94</v>
      </c>
      <c r="K71" s="47" t="s">
        <v>75</v>
      </c>
      <c r="L71" s="47" t="s">
        <v>76</v>
      </c>
      <c r="M71" s="124" t="s">
        <v>765</v>
      </c>
      <c r="N71" s="47" t="s">
        <v>767</v>
      </c>
      <c r="O71" s="47" t="s">
        <v>766</v>
      </c>
      <c r="P71" s="47" t="s">
        <v>1291</v>
      </c>
      <c r="Q71" s="47" t="s">
        <v>1309</v>
      </c>
      <c r="R71" s="48" t="s">
        <v>82</v>
      </c>
      <c r="S71" s="47"/>
      <c r="T71" s="47"/>
      <c r="U71" s="189"/>
      <c r="V71" s="189"/>
      <c r="W71" s="187"/>
      <c r="X71" s="187"/>
      <c r="Y71" s="187"/>
      <c r="Z71" s="187"/>
      <c r="AA71" s="187"/>
      <c r="AB71" s="187">
        <v>0.2</v>
      </c>
      <c r="AC71" s="187">
        <v>0.2</v>
      </c>
      <c r="AD71" s="187">
        <v>0.2</v>
      </c>
      <c r="AE71" s="187">
        <v>0.2</v>
      </c>
      <c r="AF71" s="187">
        <v>0.2</v>
      </c>
      <c r="AG71" s="180"/>
      <c r="AH71" s="180"/>
      <c r="AI71" s="180"/>
      <c r="AJ71" s="180"/>
      <c r="AK71" s="180"/>
      <c r="AL71" s="180"/>
      <c r="AM71" s="180"/>
      <c r="AN71" s="180"/>
      <c r="AO71" s="180"/>
      <c r="AP71" s="180"/>
      <c r="AQ71" s="180"/>
      <c r="AR71" s="180"/>
    </row>
  </sheetData>
  <dataValidations count="7">
    <dataValidation type="list" allowBlank="1" showInputMessage="1" showErrorMessage="1" sqref="R18" xr:uid="{B170CB6A-96B1-4467-9287-BE5DF12608D9}">
      <formula1>"Sí,No"</formula1>
    </dataValidation>
    <dataValidation type="list" allowBlank="1" showInputMessage="1" showErrorMessage="1" sqref="T18" xr:uid="{0A8B46A5-C7D7-4187-B50C-8B49ECB4C1E0}">
      <formula1>"DOP, USD"</formula1>
    </dataValidation>
    <dataValidation type="list" allowBlank="1" showInputMessage="1" showErrorMessage="1" sqref="G30:G31 G19:G22" xr:uid="{D734E5D9-CDAF-40E3-9275-6B250E8A49D5}">
      <formula1>"1,2,3"</formula1>
    </dataValidation>
    <dataValidation type="list" allowBlank="1" showInputMessage="1" showErrorMessage="1" sqref="K30:K31 K18:K22" xr:uid="{8829E842-E897-41D4-B197-D9B3DC0DA594}">
      <formula1>"Más es más,Menos es más"</formula1>
    </dataValidation>
    <dataValidation type="list" allowBlank="1" showInputMessage="1" showErrorMessage="1" sqref="L30:L31 L18:L22" xr:uid="{5C547793-C682-4B0F-9281-81E805116DE7}">
      <formula1>"Puntual,Acumulada"</formula1>
    </dataValidation>
    <dataValidation type="list" allowBlank="1" showInputMessage="1" showErrorMessage="1" sqref="J30:J31 J18:J22" xr:uid="{64E0FEE1-7628-4FF4-934B-26AF4E3E2A68}">
      <formula1>"Cantidad,Porcentaje,Minuto,Día,Hora,MMRD$"</formula1>
    </dataValidation>
    <dataValidation type="custom" allowBlank="1" showInputMessage="1" showErrorMessage="1" errorTitle="Sólo se permiten números" sqref="AJ44:AJ64 AB70:AE71 AB23:AE68 U23:AA71 U7:AE17 AF23:AF71 AJ7:AJ31 AG7:AI71 AK7:AR71 AF7:AF19" xr:uid="{73D14081-4BBC-49A1-9A6E-18AD1041470F}">
      <formula1>ISNUMBER(U7)</formula1>
    </dataValidation>
  </dataValidations>
  <hyperlinks>
    <hyperlink ref="A2" location="INDICE!A1" display="◄INICIO" xr:uid="{1E39C7EA-6EBC-4E7F-914F-CE344881EB9D}"/>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1FC8-BFBA-4B17-B5DC-379F6CABF680}">
  <sheetPr codeName="Hoja13"/>
  <dimension ref="A2:AR53"/>
  <sheetViews>
    <sheetView showGridLines="0" zoomScaleNormal="100" workbookViewId="0">
      <selection activeCell="A2" sqref="A2"/>
    </sheetView>
  </sheetViews>
  <sheetFormatPr baseColWidth="10" defaultColWidth="9" defaultRowHeight="15.75"/>
  <cols>
    <col min="1" max="1" width="17.75" bestFit="1" customWidth="1"/>
    <col min="2" max="2" width="60.875" customWidth="1"/>
    <col min="3" max="3" width="21.625" customWidth="1"/>
    <col min="4" max="4" width="12.375" customWidth="1"/>
    <col min="5" max="5" width="49.25" customWidth="1"/>
    <col min="6" max="6" width="43.625" customWidth="1"/>
    <col min="7" max="7" width="13.375" customWidth="1"/>
    <col min="8" max="8" width="27.875" customWidth="1"/>
    <col min="9" max="9" width="19" customWidth="1"/>
    <col min="10" max="10" width="20.5" customWidth="1"/>
    <col min="11" max="11" width="13.75" customWidth="1"/>
    <col min="12" max="12" width="20" customWidth="1"/>
    <col min="13" max="13" width="35.25" customWidth="1"/>
    <col min="14" max="14" width="29.125" customWidth="1"/>
    <col min="15" max="15" width="22.125" customWidth="1"/>
    <col min="16" max="16" width="17.5" customWidth="1"/>
    <col min="17" max="17" width="28.25" customWidth="1"/>
    <col min="18" max="18" width="12.125" customWidth="1"/>
    <col min="19" max="19" width="21.5" customWidth="1"/>
    <col min="20" max="20" width="10.75" bestFit="1" customWidth="1"/>
    <col min="21" max="21" width="15.375" customWidth="1"/>
    <col min="22" max="24" width="15" customWidth="1"/>
    <col min="25" max="25" width="14.75" customWidth="1"/>
    <col min="26" max="32" width="15" customWidth="1"/>
    <col min="33" max="33" width="18" customWidth="1"/>
    <col min="34" max="44" width="21.5" customWidth="1"/>
  </cols>
  <sheetData>
    <row r="2" spans="1:44" ht="22.5">
      <c r="A2" s="86" t="s">
        <v>20</v>
      </c>
    </row>
    <row r="3" spans="1:44" ht="23.25">
      <c r="B3" s="60"/>
      <c r="E3" s="60" t="str">
        <f>[14]Control!$A$1&amp;" "&amp;[14]Control!$B$5</f>
        <v>PLAN OPERATIVO ANUAL  2024</v>
      </c>
    </row>
    <row r="4" spans="1:44" ht="24" thickBot="1">
      <c r="B4" s="213"/>
      <c r="E4" s="61" t="str">
        <f>[14]Control!$B$3</f>
        <v>DIRECCIÓN DE SERVICIOS GENERALES</v>
      </c>
    </row>
    <row r="5" spans="1:44" ht="17.25" thickTop="1" thickBot="1">
      <c r="U5" s="62" t="s">
        <v>21</v>
      </c>
      <c r="V5" s="62"/>
      <c r="W5" s="62"/>
      <c r="X5" s="62"/>
      <c r="Y5" s="62"/>
      <c r="Z5" s="62"/>
      <c r="AA5" s="62"/>
      <c r="AB5" s="62"/>
      <c r="AC5" s="62"/>
      <c r="AD5" s="62"/>
      <c r="AE5" s="62"/>
      <c r="AF5" s="62"/>
      <c r="AG5" s="62" t="s">
        <v>22</v>
      </c>
      <c r="AH5" s="62"/>
      <c r="AI5" s="62"/>
      <c r="AJ5" s="62"/>
      <c r="AK5" s="62"/>
      <c r="AL5" s="62"/>
      <c r="AM5" s="62"/>
      <c r="AN5" s="62"/>
      <c r="AO5" s="62"/>
      <c r="AP5" s="62"/>
      <c r="AQ5" s="62"/>
      <c r="AR5" s="62"/>
    </row>
    <row r="6" spans="1:44" ht="57.75" customHeight="1" thickBot="1">
      <c r="A6" s="63" t="s">
        <v>23</v>
      </c>
      <c r="B6" s="63" t="s">
        <v>24</v>
      </c>
      <c r="C6" s="63" t="s">
        <v>25</v>
      </c>
      <c r="D6" s="63" t="s">
        <v>26</v>
      </c>
      <c r="E6" s="63" t="s">
        <v>27</v>
      </c>
      <c r="F6" s="63" t="s">
        <v>28</v>
      </c>
      <c r="G6" s="63" t="s">
        <v>29</v>
      </c>
      <c r="H6" s="63" t="s">
        <v>30</v>
      </c>
      <c r="I6" s="77" t="s">
        <v>31</v>
      </c>
      <c r="J6" s="63" t="s">
        <v>32</v>
      </c>
      <c r="K6" s="63" t="s">
        <v>33</v>
      </c>
      <c r="L6" s="63" t="s">
        <v>34</v>
      </c>
      <c r="M6" s="63" t="s">
        <v>35</v>
      </c>
      <c r="N6" s="63" t="s">
        <v>36</v>
      </c>
      <c r="O6" s="77" t="s">
        <v>37</v>
      </c>
      <c r="P6" s="63" t="s">
        <v>38</v>
      </c>
      <c r="Q6" s="63" t="s">
        <v>39</v>
      </c>
      <c r="R6" s="77" t="s">
        <v>40</v>
      </c>
      <c r="S6" s="63" t="s">
        <v>41</v>
      </c>
      <c r="T6" s="63" t="s">
        <v>42</v>
      </c>
      <c r="U6" s="64" t="s">
        <v>43</v>
      </c>
      <c r="V6" s="64" t="s">
        <v>44</v>
      </c>
      <c r="W6" s="64" t="s">
        <v>45</v>
      </c>
      <c r="X6" s="64" t="s">
        <v>46</v>
      </c>
      <c r="Y6" s="64" t="s">
        <v>47</v>
      </c>
      <c r="Z6" s="64" t="s">
        <v>48</v>
      </c>
      <c r="AA6" s="64" t="s">
        <v>49</v>
      </c>
      <c r="AB6" s="64" t="s">
        <v>50</v>
      </c>
      <c r="AC6" s="64" t="s">
        <v>51</v>
      </c>
      <c r="AD6" s="64" t="s">
        <v>52</v>
      </c>
      <c r="AE6" s="64" t="s">
        <v>53</v>
      </c>
      <c r="AF6" s="64" t="s">
        <v>54</v>
      </c>
      <c r="AG6" s="64" t="s">
        <v>55</v>
      </c>
      <c r="AH6" s="64" t="s">
        <v>56</v>
      </c>
      <c r="AI6" s="64" t="s">
        <v>57</v>
      </c>
      <c r="AJ6" s="64" t="s">
        <v>58</v>
      </c>
      <c r="AK6" s="64" t="s">
        <v>59</v>
      </c>
      <c r="AL6" s="64" t="s">
        <v>60</v>
      </c>
      <c r="AM6" s="64" t="s">
        <v>61</v>
      </c>
      <c r="AN6" s="64" t="s">
        <v>62</v>
      </c>
      <c r="AO6" s="64" t="s">
        <v>63</v>
      </c>
      <c r="AP6" s="64" t="s">
        <v>64</v>
      </c>
      <c r="AQ6" s="64" t="s">
        <v>65</v>
      </c>
      <c r="AR6" s="64" t="s">
        <v>66</v>
      </c>
    </row>
    <row r="7" spans="1:44" ht="78.75">
      <c r="A7" t="s">
        <v>1696</v>
      </c>
      <c r="B7" t="s">
        <v>68</v>
      </c>
      <c r="C7" s="65" t="s">
        <v>84</v>
      </c>
      <c r="E7" t="s">
        <v>1697</v>
      </c>
      <c r="F7" s="65" t="s">
        <v>1698</v>
      </c>
      <c r="G7" s="66">
        <v>3</v>
      </c>
      <c r="H7" s="65" t="s">
        <v>72</v>
      </c>
      <c r="I7" s="65" t="s">
        <v>1699</v>
      </c>
      <c r="J7" t="s">
        <v>74</v>
      </c>
      <c r="K7" t="s">
        <v>75</v>
      </c>
      <c r="L7" t="s">
        <v>76</v>
      </c>
      <c r="M7" s="65" t="s">
        <v>1700</v>
      </c>
      <c r="N7" t="s">
        <v>1701</v>
      </c>
      <c r="O7" s="65" t="s">
        <v>1702</v>
      </c>
      <c r="P7" s="65" t="s">
        <v>1703</v>
      </c>
      <c r="Q7" s="65" t="s">
        <v>1704</v>
      </c>
      <c r="R7" t="s">
        <v>200</v>
      </c>
      <c r="S7" s="67">
        <v>0</v>
      </c>
      <c r="T7" s="67"/>
      <c r="U7" s="68">
        <v>10</v>
      </c>
      <c r="V7" s="68">
        <v>10</v>
      </c>
      <c r="W7" s="68">
        <v>10</v>
      </c>
      <c r="X7" s="68">
        <v>10</v>
      </c>
      <c r="Y7" s="69">
        <v>10</v>
      </c>
      <c r="Z7" s="68">
        <v>10</v>
      </c>
      <c r="AA7" s="69">
        <v>10</v>
      </c>
      <c r="AB7" s="69">
        <v>10</v>
      </c>
      <c r="AC7" s="69">
        <v>10</v>
      </c>
      <c r="AD7" s="69">
        <v>10</v>
      </c>
      <c r="AE7" s="69">
        <v>10</v>
      </c>
      <c r="AF7" s="69">
        <v>10</v>
      </c>
      <c r="AG7" s="70"/>
      <c r="AH7" s="70"/>
      <c r="AI7" s="70"/>
      <c r="AJ7" s="70"/>
      <c r="AK7" s="70"/>
      <c r="AL7" s="70"/>
      <c r="AM7" s="70"/>
      <c r="AN7" s="70"/>
      <c r="AO7" s="70"/>
      <c r="AP7" s="70"/>
      <c r="AQ7" s="70"/>
      <c r="AR7" s="70"/>
    </row>
    <row r="8" spans="1:44" ht="47.25">
      <c r="A8" t="s">
        <v>1705</v>
      </c>
      <c r="B8" t="s">
        <v>68</v>
      </c>
      <c r="C8" s="65" t="s">
        <v>84</v>
      </c>
      <c r="E8" t="s">
        <v>1706</v>
      </c>
      <c r="F8" s="65" t="s">
        <v>1707</v>
      </c>
      <c r="G8" s="66">
        <v>3</v>
      </c>
      <c r="H8" s="65" t="s">
        <v>72</v>
      </c>
      <c r="I8" s="65" t="s">
        <v>1235</v>
      </c>
      <c r="J8" t="s">
        <v>74</v>
      </c>
      <c r="K8" t="s">
        <v>75</v>
      </c>
      <c r="L8" t="s">
        <v>76</v>
      </c>
      <c r="M8" s="65" t="s">
        <v>967</v>
      </c>
      <c r="N8" t="s">
        <v>1701</v>
      </c>
      <c r="O8" s="65" t="s">
        <v>1702</v>
      </c>
      <c r="P8" s="65" t="s">
        <v>1703</v>
      </c>
      <c r="Q8" s="65" t="s">
        <v>1708</v>
      </c>
      <c r="R8" t="s">
        <v>200</v>
      </c>
      <c r="S8" s="67">
        <v>0</v>
      </c>
      <c r="T8" s="67"/>
      <c r="U8" s="68"/>
      <c r="V8" s="68"/>
      <c r="W8" s="68">
        <v>1</v>
      </c>
      <c r="X8" s="68"/>
      <c r="Y8" s="69"/>
      <c r="Z8" s="68">
        <v>1</v>
      </c>
      <c r="AA8" s="69"/>
      <c r="AB8" s="69"/>
      <c r="AC8" s="69">
        <v>1</v>
      </c>
      <c r="AD8" s="69"/>
      <c r="AE8" s="69"/>
      <c r="AF8" s="69">
        <v>1</v>
      </c>
      <c r="AG8" s="70"/>
      <c r="AH8" s="70"/>
      <c r="AI8" s="70"/>
      <c r="AJ8" s="70"/>
      <c r="AK8" s="70"/>
      <c r="AL8" s="70"/>
      <c r="AM8" s="70"/>
      <c r="AN8" s="70"/>
      <c r="AO8" s="70"/>
      <c r="AP8" s="70"/>
      <c r="AQ8" s="70"/>
      <c r="AR8" s="70"/>
    </row>
    <row r="9" spans="1:44" ht="141.75">
      <c r="A9" t="s">
        <v>1709</v>
      </c>
      <c r="B9" t="s">
        <v>68</v>
      </c>
      <c r="C9" s="65" t="s">
        <v>182</v>
      </c>
      <c r="E9" t="s">
        <v>1710</v>
      </c>
      <c r="F9" s="65" t="s">
        <v>1711</v>
      </c>
      <c r="G9" s="66">
        <v>3</v>
      </c>
      <c r="H9" s="65" t="s">
        <v>72</v>
      </c>
      <c r="I9" s="65" t="s">
        <v>1712</v>
      </c>
      <c r="J9" t="s">
        <v>74</v>
      </c>
      <c r="K9" t="s">
        <v>75</v>
      </c>
      <c r="L9" t="s">
        <v>76</v>
      </c>
      <c r="M9" s="65" t="s">
        <v>1713</v>
      </c>
      <c r="N9" t="s">
        <v>1701</v>
      </c>
      <c r="O9" s="65" t="s">
        <v>1714</v>
      </c>
      <c r="P9" s="65" t="s">
        <v>1715</v>
      </c>
      <c r="Q9" s="65" t="s">
        <v>1539</v>
      </c>
      <c r="R9" t="s">
        <v>439</v>
      </c>
      <c r="S9" s="67">
        <v>0</v>
      </c>
      <c r="T9" s="67"/>
      <c r="U9" s="68"/>
      <c r="V9" s="68"/>
      <c r="W9" s="68"/>
      <c r="X9" s="68">
        <v>40</v>
      </c>
      <c r="Y9" s="69" t="s">
        <v>1539</v>
      </c>
      <c r="Z9" s="68"/>
      <c r="AA9" s="69" t="s">
        <v>1539</v>
      </c>
      <c r="AB9" s="69">
        <v>40</v>
      </c>
      <c r="AC9" s="69" t="s">
        <v>1539</v>
      </c>
      <c r="AD9" s="69" t="s">
        <v>1539</v>
      </c>
      <c r="AE9" s="69" t="s">
        <v>1539</v>
      </c>
      <c r="AF9" s="69">
        <v>40</v>
      </c>
      <c r="AG9" s="70"/>
      <c r="AH9" s="70"/>
      <c r="AI9" s="70"/>
      <c r="AJ9" s="70"/>
      <c r="AK9" s="70"/>
      <c r="AL9" s="70"/>
      <c r="AM9" s="70"/>
      <c r="AN9" s="70"/>
      <c r="AO9" s="70"/>
      <c r="AP9" s="70"/>
      <c r="AQ9" s="70"/>
      <c r="AR9" s="70"/>
    </row>
    <row r="10" spans="1:44" ht="78.75">
      <c r="A10" t="s">
        <v>1716</v>
      </c>
      <c r="B10" t="s">
        <v>68</v>
      </c>
      <c r="C10" s="65" t="s">
        <v>182</v>
      </c>
      <c r="E10" t="s">
        <v>1717</v>
      </c>
      <c r="F10" s="65" t="s">
        <v>1718</v>
      </c>
      <c r="G10" s="66">
        <v>2</v>
      </c>
      <c r="H10" s="65" t="s">
        <v>72</v>
      </c>
      <c r="I10" s="65" t="s">
        <v>1719</v>
      </c>
      <c r="J10" t="s">
        <v>74</v>
      </c>
      <c r="K10" t="s">
        <v>75</v>
      </c>
      <c r="L10" t="s">
        <v>76</v>
      </c>
      <c r="M10" s="65" t="s">
        <v>1713</v>
      </c>
      <c r="N10" t="s">
        <v>1701</v>
      </c>
      <c r="O10" s="65" t="s">
        <v>1714</v>
      </c>
      <c r="P10" s="65" t="s">
        <v>1715</v>
      </c>
      <c r="Q10" s="65" t="s">
        <v>1539</v>
      </c>
      <c r="R10" t="s">
        <v>439</v>
      </c>
      <c r="S10" s="67">
        <v>0</v>
      </c>
      <c r="T10" s="67"/>
      <c r="U10" s="68"/>
      <c r="V10" s="68"/>
      <c r="W10" s="68">
        <v>50</v>
      </c>
      <c r="X10" s="68"/>
      <c r="Y10" s="69" t="s">
        <v>1539</v>
      </c>
      <c r="Z10" s="68">
        <v>50</v>
      </c>
      <c r="AA10" s="69" t="s">
        <v>1539</v>
      </c>
      <c r="AB10" s="69" t="s">
        <v>1539</v>
      </c>
      <c r="AC10" s="69">
        <v>50</v>
      </c>
      <c r="AD10" s="69" t="s">
        <v>1539</v>
      </c>
      <c r="AE10" s="69" t="s">
        <v>1539</v>
      </c>
      <c r="AF10" s="69">
        <v>50</v>
      </c>
      <c r="AG10" s="70"/>
      <c r="AH10" s="70"/>
      <c r="AI10" s="70"/>
      <c r="AJ10" s="70"/>
      <c r="AK10" s="70"/>
      <c r="AL10" s="70"/>
      <c r="AM10" s="70"/>
      <c r="AN10" s="70"/>
      <c r="AO10" s="70"/>
      <c r="AP10" s="70"/>
      <c r="AQ10" s="70"/>
      <c r="AR10" s="70"/>
    </row>
    <row r="11" spans="1:44" ht="204.75">
      <c r="A11" t="s">
        <v>1720</v>
      </c>
      <c r="B11" t="s">
        <v>68</v>
      </c>
      <c r="C11" s="65" t="s">
        <v>182</v>
      </c>
      <c r="E11" t="s">
        <v>1721</v>
      </c>
      <c r="F11" s="65" t="s">
        <v>1722</v>
      </c>
      <c r="G11" s="66">
        <v>3</v>
      </c>
      <c r="H11" s="65" t="s">
        <v>72</v>
      </c>
      <c r="I11" s="65" t="s">
        <v>1723</v>
      </c>
      <c r="J11" t="s">
        <v>74</v>
      </c>
      <c r="K11" t="s">
        <v>75</v>
      </c>
      <c r="L11" t="s">
        <v>76</v>
      </c>
      <c r="M11" s="65" t="s">
        <v>1713</v>
      </c>
      <c r="N11" t="s">
        <v>1701</v>
      </c>
      <c r="O11" s="65" t="s">
        <v>1714</v>
      </c>
      <c r="P11" s="65" t="s">
        <v>1715</v>
      </c>
      <c r="Q11" s="65" t="s">
        <v>1539</v>
      </c>
      <c r="R11" t="s">
        <v>439</v>
      </c>
      <c r="S11" s="67">
        <v>0</v>
      </c>
      <c r="T11" s="67"/>
      <c r="U11" s="68">
        <v>35</v>
      </c>
      <c r="V11" s="68">
        <v>35</v>
      </c>
      <c r="W11" s="68">
        <v>35</v>
      </c>
      <c r="X11" s="68">
        <v>35</v>
      </c>
      <c r="Y11" s="69">
        <v>35</v>
      </c>
      <c r="Z11" s="68">
        <v>35</v>
      </c>
      <c r="AA11" s="69">
        <v>35</v>
      </c>
      <c r="AB11" s="69">
        <v>35</v>
      </c>
      <c r="AC11" s="69">
        <v>35</v>
      </c>
      <c r="AD11" s="69">
        <v>35</v>
      </c>
      <c r="AE11" s="69">
        <v>35</v>
      </c>
      <c r="AF11" s="69">
        <v>35</v>
      </c>
      <c r="AG11" s="70"/>
      <c r="AH11" s="70"/>
      <c r="AI11" s="70"/>
      <c r="AJ11" s="70"/>
      <c r="AK11" s="70"/>
      <c r="AL11" s="70"/>
      <c r="AM11" s="70"/>
      <c r="AN11" s="70"/>
      <c r="AO11" s="70"/>
      <c r="AP11" s="70"/>
      <c r="AQ11" s="70"/>
      <c r="AR11" s="70"/>
    </row>
    <row r="12" spans="1:44" ht="94.5">
      <c r="A12" t="s">
        <v>1724</v>
      </c>
      <c r="B12" t="s">
        <v>68</v>
      </c>
      <c r="C12" s="65" t="s">
        <v>182</v>
      </c>
      <c r="E12" t="s">
        <v>1725</v>
      </c>
      <c r="F12" s="65" t="s">
        <v>1726</v>
      </c>
      <c r="G12" s="66">
        <v>3</v>
      </c>
      <c r="H12" s="65" t="s">
        <v>72</v>
      </c>
      <c r="I12" s="65" t="s">
        <v>1727</v>
      </c>
      <c r="J12" t="s">
        <v>74</v>
      </c>
      <c r="K12" t="s">
        <v>75</v>
      </c>
      <c r="L12" t="s">
        <v>76</v>
      </c>
      <c r="M12" s="65" t="s">
        <v>1713</v>
      </c>
      <c r="N12" t="s">
        <v>1701</v>
      </c>
      <c r="O12" s="65" t="s">
        <v>1714</v>
      </c>
      <c r="P12" s="65" t="s">
        <v>1715</v>
      </c>
      <c r="Q12" s="65" t="s">
        <v>1539</v>
      </c>
      <c r="R12" t="s">
        <v>439</v>
      </c>
      <c r="S12" s="67">
        <v>0</v>
      </c>
      <c r="T12" s="67"/>
      <c r="U12" s="68">
        <v>20</v>
      </c>
      <c r="V12" s="68">
        <v>20</v>
      </c>
      <c r="W12" s="68">
        <v>20</v>
      </c>
      <c r="X12" s="68">
        <v>20</v>
      </c>
      <c r="Y12" s="69">
        <v>20</v>
      </c>
      <c r="Z12" s="68">
        <v>20</v>
      </c>
      <c r="AA12" s="69">
        <v>20</v>
      </c>
      <c r="AB12" s="69">
        <v>20</v>
      </c>
      <c r="AC12" s="69">
        <v>20</v>
      </c>
      <c r="AD12" s="69">
        <v>20</v>
      </c>
      <c r="AE12" s="69">
        <v>20</v>
      </c>
      <c r="AF12" s="69">
        <v>20</v>
      </c>
      <c r="AG12" s="70"/>
      <c r="AH12" s="70"/>
      <c r="AI12" s="70"/>
      <c r="AJ12" s="70"/>
      <c r="AK12" s="70"/>
      <c r="AL12" s="70"/>
      <c r="AM12" s="70"/>
      <c r="AN12" s="70"/>
      <c r="AO12" s="70"/>
      <c r="AP12" s="70"/>
      <c r="AQ12" s="70"/>
      <c r="AR12" s="70"/>
    </row>
    <row r="13" spans="1:44" ht="110.25">
      <c r="A13" t="s">
        <v>1728</v>
      </c>
      <c r="B13" t="s">
        <v>68</v>
      </c>
      <c r="C13" s="65" t="s">
        <v>182</v>
      </c>
      <c r="E13" t="s">
        <v>1729</v>
      </c>
      <c r="F13" s="65" t="s">
        <v>1730</v>
      </c>
      <c r="G13" s="66">
        <v>3</v>
      </c>
      <c r="H13" s="65" t="s">
        <v>72</v>
      </c>
      <c r="I13" s="65" t="s">
        <v>1727</v>
      </c>
      <c r="J13" t="s">
        <v>74</v>
      </c>
      <c r="K13" t="s">
        <v>75</v>
      </c>
      <c r="L13" t="s">
        <v>76</v>
      </c>
      <c r="M13" s="65" t="s">
        <v>1713</v>
      </c>
      <c r="N13" t="s">
        <v>1701</v>
      </c>
      <c r="O13" s="65" t="s">
        <v>1731</v>
      </c>
      <c r="P13" s="65" t="s">
        <v>1732</v>
      </c>
      <c r="Q13" s="65" t="s">
        <v>1539</v>
      </c>
      <c r="R13" t="s">
        <v>439</v>
      </c>
      <c r="S13" s="67">
        <v>0</v>
      </c>
      <c r="T13" s="67"/>
      <c r="U13" s="68">
        <v>200</v>
      </c>
      <c r="V13" s="68"/>
      <c r="W13" s="68"/>
      <c r="X13" s="68">
        <v>200</v>
      </c>
      <c r="Y13" s="69" t="s">
        <v>1539</v>
      </c>
      <c r="Z13" s="68"/>
      <c r="AA13" s="69" t="s">
        <v>1539</v>
      </c>
      <c r="AB13" s="69">
        <v>200</v>
      </c>
      <c r="AC13" s="69" t="s">
        <v>1539</v>
      </c>
      <c r="AD13" s="69" t="s">
        <v>1539</v>
      </c>
      <c r="AE13" s="69" t="s">
        <v>1539</v>
      </c>
      <c r="AF13" s="69">
        <v>200</v>
      </c>
      <c r="AG13" s="70"/>
      <c r="AH13" s="70"/>
      <c r="AI13" s="70"/>
      <c r="AJ13" s="70"/>
      <c r="AK13" s="70"/>
      <c r="AL13" s="70"/>
      <c r="AM13" s="70"/>
      <c r="AN13" s="70"/>
      <c r="AO13" s="70"/>
      <c r="AP13" s="70"/>
      <c r="AQ13" s="70"/>
      <c r="AR13" s="70"/>
    </row>
    <row r="14" spans="1:44" ht="94.5">
      <c r="A14" t="s">
        <v>1733</v>
      </c>
      <c r="B14" t="s">
        <v>68</v>
      </c>
      <c r="C14" s="65" t="s">
        <v>182</v>
      </c>
      <c r="E14" t="s">
        <v>1734</v>
      </c>
      <c r="F14" s="65" t="s">
        <v>1735</v>
      </c>
      <c r="G14" s="66">
        <v>3</v>
      </c>
      <c r="H14" s="65" t="s">
        <v>72</v>
      </c>
      <c r="I14" s="65" t="s">
        <v>1727</v>
      </c>
      <c r="J14" t="s">
        <v>74</v>
      </c>
      <c r="K14" t="s">
        <v>75</v>
      </c>
      <c r="L14" t="s">
        <v>76</v>
      </c>
      <c r="M14" s="65" t="s">
        <v>1713</v>
      </c>
      <c r="N14" t="s">
        <v>1701</v>
      </c>
      <c r="O14" s="65" t="s">
        <v>1736</v>
      </c>
      <c r="P14" s="65" t="s">
        <v>1737</v>
      </c>
      <c r="Q14" s="65" t="s">
        <v>1539</v>
      </c>
      <c r="R14" t="s">
        <v>439</v>
      </c>
      <c r="S14" s="67">
        <v>0</v>
      </c>
      <c r="T14" s="67"/>
      <c r="U14" s="68">
        <v>95</v>
      </c>
      <c r="V14" s="68">
        <v>95</v>
      </c>
      <c r="W14" s="68">
        <v>95</v>
      </c>
      <c r="X14" s="68">
        <v>95</v>
      </c>
      <c r="Y14" s="69">
        <v>95</v>
      </c>
      <c r="Z14" s="68">
        <v>95</v>
      </c>
      <c r="AA14" s="69">
        <v>95</v>
      </c>
      <c r="AB14" s="69">
        <v>95</v>
      </c>
      <c r="AC14" s="69">
        <v>95</v>
      </c>
      <c r="AD14" s="69">
        <v>95</v>
      </c>
      <c r="AE14" s="69">
        <v>95</v>
      </c>
      <c r="AF14" s="69">
        <v>95</v>
      </c>
      <c r="AG14" s="70"/>
      <c r="AH14" s="70"/>
      <c r="AI14" s="70"/>
      <c r="AJ14" s="70"/>
      <c r="AK14" s="70"/>
      <c r="AL14" s="70"/>
      <c r="AM14" s="70"/>
      <c r="AN14" s="70"/>
      <c r="AO14" s="70"/>
      <c r="AP14" s="70"/>
      <c r="AQ14" s="70"/>
      <c r="AR14" s="70"/>
    </row>
    <row r="15" spans="1:44" ht="126">
      <c r="A15" t="s">
        <v>1738</v>
      </c>
      <c r="B15" t="s">
        <v>68</v>
      </c>
      <c r="C15" s="65" t="s">
        <v>182</v>
      </c>
      <c r="E15" t="s">
        <v>1739</v>
      </c>
      <c r="F15" s="65" t="s">
        <v>1740</v>
      </c>
      <c r="G15" s="66">
        <v>3</v>
      </c>
      <c r="H15" s="65" t="s">
        <v>72</v>
      </c>
      <c r="I15" s="65" t="s">
        <v>1727</v>
      </c>
      <c r="J15" t="s">
        <v>74</v>
      </c>
      <c r="K15" t="s">
        <v>75</v>
      </c>
      <c r="L15" t="s">
        <v>76</v>
      </c>
      <c r="M15" s="65" t="s">
        <v>1713</v>
      </c>
      <c r="N15" t="s">
        <v>1701</v>
      </c>
      <c r="O15" s="65" t="s">
        <v>1736</v>
      </c>
      <c r="P15" s="65" t="s">
        <v>1737</v>
      </c>
      <c r="Q15" s="65" t="s">
        <v>1741</v>
      </c>
      <c r="R15" t="s">
        <v>1742</v>
      </c>
      <c r="S15" s="67">
        <v>0</v>
      </c>
      <c r="T15" s="67"/>
      <c r="U15" s="68">
        <v>70</v>
      </c>
      <c r="V15" s="68">
        <v>70</v>
      </c>
      <c r="W15" s="68">
        <v>70</v>
      </c>
      <c r="X15" s="68">
        <v>70</v>
      </c>
      <c r="Y15" s="69">
        <v>70</v>
      </c>
      <c r="Z15" s="68">
        <v>70</v>
      </c>
      <c r="AA15" s="69">
        <v>70</v>
      </c>
      <c r="AB15" s="69">
        <v>70</v>
      </c>
      <c r="AC15" s="69">
        <v>70</v>
      </c>
      <c r="AD15" s="69">
        <v>70</v>
      </c>
      <c r="AE15" s="69">
        <v>70</v>
      </c>
      <c r="AF15" s="69">
        <v>70</v>
      </c>
      <c r="AG15" s="70"/>
      <c r="AH15" s="70"/>
      <c r="AI15" s="70"/>
      <c r="AJ15" s="70"/>
      <c r="AK15" s="70"/>
      <c r="AL15" s="70"/>
      <c r="AM15" s="70"/>
      <c r="AN15" s="70"/>
      <c r="AO15" s="70"/>
      <c r="AP15" s="70"/>
      <c r="AQ15" s="70"/>
      <c r="AR15" s="70"/>
    </row>
    <row r="16" spans="1:44" ht="173.25">
      <c r="A16" t="s">
        <v>1743</v>
      </c>
      <c r="B16" t="s">
        <v>68</v>
      </c>
      <c r="C16" s="65" t="s">
        <v>182</v>
      </c>
      <c r="E16" t="s">
        <v>1744</v>
      </c>
      <c r="F16" s="65" t="s">
        <v>1745</v>
      </c>
      <c r="G16" s="66">
        <v>3</v>
      </c>
      <c r="H16" s="65" t="s">
        <v>72</v>
      </c>
      <c r="I16" s="65" t="s">
        <v>1727</v>
      </c>
      <c r="J16" t="s">
        <v>74</v>
      </c>
      <c r="K16" t="s">
        <v>75</v>
      </c>
      <c r="L16" t="s">
        <v>76</v>
      </c>
      <c r="M16" s="65" t="s">
        <v>1713</v>
      </c>
      <c r="N16" t="s">
        <v>1701</v>
      </c>
      <c r="O16" s="65" t="s">
        <v>1736</v>
      </c>
      <c r="P16" s="65" t="s">
        <v>1737</v>
      </c>
      <c r="Q16" s="65" t="s">
        <v>1539</v>
      </c>
      <c r="R16" t="s">
        <v>439</v>
      </c>
      <c r="S16" s="67">
        <v>0</v>
      </c>
      <c r="T16" s="67"/>
      <c r="U16" s="68">
        <v>105</v>
      </c>
      <c r="V16" s="68">
        <v>105</v>
      </c>
      <c r="W16" s="68">
        <v>105</v>
      </c>
      <c r="X16" s="68">
        <v>105</v>
      </c>
      <c r="Y16" s="69">
        <v>105</v>
      </c>
      <c r="Z16" s="68">
        <v>105</v>
      </c>
      <c r="AA16" s="69">
        <v>105</v>
      </c>
      <c r="AB16" s="69">
        <v>105</v>
      </c>
      <c r="AC16" s="69">
        <v>105</v>
      </c>
      <c r="AD16" s="69">
        <v>105</v>
      </c>
      <c r="AE16" s="69">
        <v>105</v>
      </c>
      <c r="AF16" s="69">
        <v>105</v>
      </c>
      <c r="AG16" s="70"/>
      <c r="AH16" s="70"/>
      <c r="AI16" s="70"/>
      <c r="AJ16" s="70"/>
      <c r="AK16" s="70"/>
      <c r="AL16" s="70"/>
      <c r="AM16" s="70"/>
      <c r="AN16" s="70"/>
      <c r="AO16" s="70"/>
      <c r="AP16" s="70"/>
      <c r="AQ16" s="70"/>
      <c r="AR16" s="70"/>
    </row>
    <row r="17" spans="1:44" ht="110.25">
      <c r="A17" t="s">
        <v>1746</v>
      </c>
      <c r="B17" t="s">
        <v>68</v>
      </c>
      <c r="C17" s="65" t="s">
        <v>182</v>
      </c>
      <c r="E17" t="s">
        <v>1747</v>
      </c>
      <c r="F17" s="65" t="s">
        <v>1748</v>
      </c>
      <c r="G17" s="66">
        <v>3</v>
      </c>
      <c r="H17" s="65" t="s">
        <v>72</v>
      </c>
      <c r="I17" s="65" t="s">
        <v>1727</v>
      </c>
      <c r="J17" t="s">
        <v>74</v>
      </c>
      <c r="K17" t="s">
        <v>75</v>
      </c>
      <c r="L17" t="s">
        <v>76</v>
      </c>
      <c r="M17" s="65" t="s">
        <v>1713</v>
      </c>
      <c r="N17" t="s">
        <v>1701</v>
      </c>
      <c r="O17" s="65" t="s">
        <v>1736</v>
      </c>
      <c r="P17" s="65" t="s">
        <v>1737</v>
      </c>
      <c r="Q17" s="65" t="s">
        <v>1539</v>
      </c>
      <c r="R17" t="s">
        <v>439</v>
      </c>
      <c r="S17" s="67">
        <v>0</v>
      </c>
      <c r="T17" s="67"/>
      <c r="U17" s="68">
        <v>564</v>
      </c>
      <c r="V17" s="68">
        <v>564</v>
      </c>
      <c r="W17" s="68">
        <v>564</v>
      </c>
      <c r="X17" s="68">
        <v>564</v>
      </c>
      <c r="Y17" s="69">
        <v>564</v>
      </c>
      <c r="Z17" s="68">
        <v>564</v>
      </c>
      <c r="AA17" s="69">
        <v>564</v>
      </c>
      <c r="AB17" s="69">
        <v>564</v>
      </c>
      <c r="AC17" s="69">
        <v>564</v>
      </c>
      <c r="AD17" s="69">
        <v>564</v>
      </c>
      <c r="AE17" s="69">
        <v>564</v>
      </c>
      <c r="AF17" s="69">
        <v>564</v>
      </c>
      <c r="AG17" s="70"/>
      <c r="AH17" s="70"/>
      <c r="AI17" s="70"/>
      <c r="AJ17" s="70"/>
      <c r="AK17" s="70"/>
      <c r="AL17" s="70"/>
      <c r="AM17" s="70"/>
      <c r="AN17" s="70"/>
      <c r="AO17" s="70"/>
      <c r="AP17" s="70"/>
      <c r="AQ17" s="70"/>
      <c r="AR17" s="70"/>
    </row>
    <row r="18" spans="1:44" ht="141.75">
      <c r="A18" t="s">
        <v>1749</v>
      </c>
      <c r="B18" t="s">
        <v>68</v>
      </c>
      <c r="C18" s="65" t="s">
        <v>182</v>
      </c>
      <c r="E18" t="s">
        <v>1750</v>
      </c>
      <c r="F18" s="65" t="s">
        <v>1751</v>
      </c>
      <c r="G18" s="66">
        <v>3</v>
      </c>
      <c r="H18" s="65" t="s">
        <v>72</v>
      </c>
      <c r="I18" s="65" t="s">
        <v>1727</v>
      </c>
      <c r="J18" t="s">
        <v>74</v>
      </c>
      <c r="K18" t="s">
        <v>75</v>
      </c>
      <c r="L18" t="s">
        <v>76</v>
      </c>
      <c r="M18" s="65" t="s">
        <v>1713</v>
      </c>
      <c r="N18" t="s">
        <v>1701</v>
      </c>
      <c r="O18" s="65" t="s">
        <v>1736</v>
      </c>
      <c r="P18" s="65" t="s">
        <v>1737</v>
      </c>
      <c r="Q18" s="65" t="s">
        <v>1741</v>
      </c>
      <c r="R18" t="s">
        <v>1742</v>
      </c>
      <c r="S18" s="67">
        <v>0</v>
      </c>
      <c r="T18" s="67"/>
      <c r="U18" s="68"/>
      <c r="V18" s="68"/>
      <c r="W18" s="68"/>
      <c r="X18" s="68"/>
      <c r="Y18" s="69" t="s">
        <v>1539</v>
      </c>
      <c r="Z18" s="68">
        <v>30</v>
      </c>
      <c r="AA18" s="69" t="s">
        <v>1539</v>
      </c>
      <c r="AB18" s="69" t="s">
        <v>1539</v>
      </c>
      <c r="AC18" s="69" t="s">
        <v>1539</v>
      </c>
      <c r="AD18" s="69" t="s">
        <v>1539</v>
      </c>
      <c r="AE18" s="69" t="s">
        <v>1539</v>
      </c>
      <c r="AF18" s="69">
        <v>30</v>
      </c>
      <c r="AG18" s="70"/>
      <c r="AH18" s="70"/>
      <c r="AI18" s="70"/>
      <c r="AJ18" s="70"/>
      <c r="AK18" s="70"/>
      <c r="AL18" s="70"/>
      <c r="AM18" s="70"/>
      <c r="AN18" s="70"/>
      <c r="AO18" s="70"/>
      <c r="AP18" s="70"/>
      <c r="AQ18" s="70"/>
      <c r="AR18" s="70"/>
    </row>
    <row r="19" spans="1:44" ht="78.75">
      <c r="A19" t="s">
        <v>1752</v>
      </c>
      <c r="B19" t="s">
        <v>68</v>
      </c>
      <c r="C19" s="65" t="s">
        <v>182</v>
      </c>
      <c r="E19" t="s">
        <v>1753</v>
      </c>
      <c r="F19" s="65" t="s">
        <v>1754</v>
      </c>
      <c r="G19" s="66">
        <v>2</v>
      </c>
      <c r="H19" s="65" t="s">
        <v>72</v>
      </c>
      <c r="I19" s="65" t="s">
        <v>1755</v>
      </c>
      <c r="J19" t="s">
        <v>74</v>
      </c>
      <c r="K19" t="s">
        <v>75</v>
      </c>
      <c r="L19" t="s">
        <v>76</v>
      </c>
      <c r="M19" s="65" t="s">
        <v>1713</v>
      </c>
      <c r="N19" t="s">
        <v>1701</v>
      </c>
      <c r="O19" s="65" t="s">
        <v>1736</v>
      </c>
      <c r="P19" s="65" t="s">
        <v>1737</v>
      </c>
      <c r="Q19" s="65" t="s">
        <v>1741</v>
      </c>
      <c r="R19" t="s">
        <v>1742</v>
      </c>
      <c r="S19" s="67">
        <v>0</v>
      </c>
      <c r="T19" s="67"/>
      <c r="U19" s="68"/>
      <c r="V19" s="68"/>
      <c r="W19" s="68"/>
      <c r="X19" s="68"/>
      <c r="Y19" s="69" t="s">
        <v>1539</v>
      </c>
      <c r="Z19" s="68"/>
      <c r="AA19" s="69" t="s">
        <v>1539</v>
      </c>
      <c r="AB19" s="69">
        <v>100</v>
      </c>
      <c r="AC19" s="69">
        <v>100</v>
      </c>
      <c r="AD19" s="69">
        <v>100</v>
      </c>
      <c r="AE19" s="69" t="s">
        <v>1539</v>
      </c>
      <c r="AF19" s="69" t="s">
        <v>1539</v>
      </c>
      <c r="AG19" s="70"/>
      <c r="AH19" s="70"/>
      <c r="AI19" s="70"/>
      <c r="AJ19" s="70"/>
      <c r="AK19" s="70"/>
      <c r="AL19" s="70"/>
      <c r="AM19" s="70"/>
      <c r="AN19" s="70"/>
      <c r="AO19" s="70"/>
      <c r="AP19" s="70"/>
      <c r="AQ19" s="70"/>
      <c r="AR19" s="70"/>
    </row>
    <row r="20" spans="1:44" ht="63">
      <c r="A20" t="s">
        <v>1756</v>
      </c>
      <c r="B20" t="s">
        <v>68</v>
      </c>
      <c r="C20" s="65" t="s">
        <v>182</v>
      </c>
      <c r="E20" t="s">
        <v>1757</v>
      </c>
      <c r="F20" s="65" t="s">
        <v>1758</v>
      </c>
      <c r="G20" s="66">
        <v>3</v>
      </c>
      <c r="H20" s="65" t="s">
        <v>72</v>
      </c>
      <c r="I20" s="65" t="s">
        <v>1755</v>
      </c>
      <c r="J20" t="s">
        <v>74</v>
      </c>
      <c r="K20" t="s">
        <v>75</v>
      </c>
      <c r="L20" t="s">
        <v>76</v>
      </c>
      <c r="M20" s="65" t="s">
        <v>1713</v>
      </c>
      <c r="N20" t="s">
        <v>1701</v>
      </c>
      <c r="O20" s="65" t="s">
        <v>1736</v>
      </c>
      <c r="P20" s="65" t="s">
        <v>1737</v>
      </c>
      <c r="Q20" s="65" t="s">
        <v>1741</v>
      </c>
      <c r="R20" t="s">
        <v>1742</v>
      </c>
      <c r="S20" s="67">
        <v>0</v>
      </c>
      <c r="T20" s="67"/>
      <c r="U20" s="68"/>
      <c r="V20" s="68"/>
      <c r="W20" s="68"/>
      <c r="X20" s="68"/>
      <c r="Y20" s="69">
        <v>50</v>
      </c>
      <c r="Z20" s="68"/>
      <c r="AA20" s="69" t="s">
        <v>1539</v>
      </c>
      <c r="AB20" s="69">
        <v>50</v>
      </c>
      <c r="AC20" s="69" t="s">
        <v>1539</v>
      </c>
      <c r="AD20" s="69" t="s">
        <v>1539</v>
      </c>
      <c r="AE20" s="69">
        <v>50</v>
      </c>
      <c r="AF20" s="69" t="s">
        <v>1539</v>
      </c>
      <c r="AG20" s="70"/>
      <c r="AH20" s="70"/>
      <c r="AI20" s="70"/>
      <c r="AJ20" s="70"/>
      <c r="AK20" s="70"/>
      <c r="AL20" s="70"/>
      <c r="AM20" s="70"/>
      <c r="AN20" s="70"/>
      <c r="AO20" s="70"/>
      <c r="AP20" s="70"/>
      <c r="AQ20" s="70"/>
      <c r="AR20" s="70"/>
    </row>
    <row r="21" spans="1:44" ht="157.5">
      <c r="A21" t="s">
        <v>1759</v>
      </c>
      <c r="B21" t="s">
        <v>68</v>
      </c>
      <c r="C21" s="65" t="s">
        <v>182</v>
      </c>
      <c r="E21" t="s">
        <v>1760</v>
      </c>
      <c r="F21" s="65" t="s">
        <v>1761</v>
      </c>
      <c r="G21" s="66">
        <v>3</v>
      </c>
      <c r="H21" s="65" t="s">
        <v>72</v>
      </c>
      <c r="I21" s="65" t="s">
        <v>1762</v>
      </c>
      <c r="J21" t="s">
        <v>74</v>
      </c>
      <c r="K21" t="s">
        <v>75</v>
      </c>
      <c r="L21" t="s">
        <v>76</v>
      </c>
      <c r="M21" s="65" t="s">
        <v>1713</v>
      </c>
      <c r="N21" t="s">
        <v>1701</v>
      </c>
      <c r="O21" s="65" t="s">
        <v>1731</v>
      </c>
      <c r="P21" s="65" t="s">
        <v>1732</v>
      </c>
      <c r="Q21" s="65" t="s">
        <v>1539</v>
      </c>
      <c r="R21" t="s">
        <v>439</v>
      </c>
      <c r="S21" s="67">
        <v>0</v>
      </c>
      <c r="T21" s="67"/>
      <c r="U21" s="68">
        <v>500</v>
      </c>
      <c r="V21" s="68">
        <v>500</v>
      </c>
      <c r="W21" s="68">
        <v>500</v>
      </c>
      <c r="X21" s="68">
        <v>500</v>
      </c>
      <c r="Y21" s="69">
        <v>500</v>
      </c>
      <c r="Z21" s="68">
        <v>500</v>
      </c>
      <c r="AA21" s="69">
        <v>500</v>
      </c>
      <c r="AB21" s="69">
        <v>500</v>
      </c>
      <c r="AC21" s="69">
        <v>500</v>
      </c>
      <c r="AD21" s="69">
        <v>500</v>
      </c>
      <c r="AE21" s="69">
        <v>500</v>
      </c>
      <c r="AF21" s="69">
        <v>500</v>
      </c>
      <c r="AG21" s="70"/>
      <c r="AH21" s="70"/>
      <c r="AI21" s="70"/>
      <c r="AJ21" s="70"/>
      <c r="AK21" s="70"/>
      <c r="AL21" s="70"/>
      <c r="AM21" s="70"/>
      <c r="AN21" s="70"/>
      <c r="AO21" s="70"/>
      <c r="AP21" s="70"/>
      <c r="AQ21" s="70"/>
      <c r="AR21" s="70"/>
    </row>
    <row r="22" spans="1:44" ht="63">
      <c r="A22" t="s">
        <v>1763</v>
      </c>
      <c r="B22" t="s">
        <v>68</v>
      </c>
      <c r="C22" s="65" t="s">
        <v>182</v>
      </c>
      <c r="E22" t="s">
        <v>1764</v>
      </c>
      <c r="F22" s="65" t="s">
        <v>1765</v>
      </c>
      <c r="G22" s="66">
        <v>2</v>
      </c>
      <c r="H22" s="65" t="s">
        <v>72</v>
      </c>
      <c r="I22" s="65" t="s">
        <v>72</v>
      </c>
      <c r="J22" t="s">
        <v>74</v>
      </c>
      <c r="K22" t="s">
        <v>75</v>
      </c>
      <c r="L22" t="s">
        <v>76</v>
      </c>
      <c r="M22" s="65" t="s">
        <v>1713</v>
      </c>
      <c r="N22" t="s">
        <v>1701</v>
      </c>
      <c r="O22" s="65" t="s">
        <v>1714</v>
      </c>
      <c r="P22" s="65" t="s">
        <v>1715</v>
      </c>
      <c r="Q22" s="65"/>
      <c r="S22" s="67">
        <v>0</v>
      </c>
      <c r="T22" s="67"/>
      <c r="U22" s="68">
        <v>130</v>
      </c>
      <c r="V22" s="68">
        <v>130</v>
      </c>
      <c r="W22" s="68">
        <v>130</v>
      </c>
      <c r="X22" s="68">
        <v>130</v>
      </c>
      <c r="Y22" s="71">
        <v>130</v>
      </c>
      <c r="Z22" s="68">
        <v>130</v>
      </c>
      <c r="AA22" s="71">
        <v>130</v>
      </c>
      <c r="AB22" s="71">
        <v>130</v>
      </c>
      <c r="AC22" s="71">
        <v>130</v>
      </c>
      <c r="AD22" s="71">
        <v>130</v>
      </c>
      <c r="AE22" s="71">
        <v>130</v>
      </c>
      <c r="AF22" s="71">
        <v>130</v>
      </c>
      <c r="AG22" s="72"/>
      <c r="AH22" s="73"/>
      <c r="AI22" s="73"/>
      <c r="AJ22" s="73"/>
      <c r="AK22" s="73"/>
      <c r="AL22" s="73"/>
      <c r="AM22" s="73"/>
      <c r="AN22" s="73"/>
      <c r="AO22" s="73"/>
      <c r="AP22" s="73"/>
      <c r="AQ22" s="73"/>
      <c r="AR22" s="73"/>
    </row>
    <row r="23" spans="1:44" ht="47.25">
      <c r="A23" t="s">
        <v>1766</v>
      </c>
      <c r="B23" t="s">
        <v>68</v>
      </c>
      <c r="C23" s="65" t="s">
        <v>182</v>
      </c>
      <c r="E23" t="s">
        <v>1767</v>
      </c>
      <c r="F23" s="65" t="s">
        <v>1768</v>
      </c>
      <c r="G23" s="66">
        <v>2</v>
      </c>
      <c r="H23" s="65" t="s">
        <v>72</v>
      </c>
      <c r="I23" s="65" t="s">
        <v>72</v>
      </c>
      <c r="J23" t="s">
        <v>74</v>
      </c>
      <c r="K23" t="s">
        <v>75</v>
      </c>
      <c r="L23" t="s">
        <v>76</v>
      </c>
      <c r="M23" s="65" t="s">
        <v>1713</v>
      </c>
      <c r="N23" t="s">
        <v>1701</v>
      </c>
      <c r="O23" s="65" t="s">
        <v>1714</v>
      </c>
      <c r="P23" s="65" t="s">
        <v>1715</v>
      </c>
      <c r="Q23" s="65"/>
      <c r="S23" s="67">
        <v>0</v>
      </c>
      <c r="T23" s="67"/>
      <c r="U23" s="68"/>
      <c r="V23" s="68"/>
      <c r="W23" s="68"/>
      <c r="X23" s="68"/>
      <c r="Y23" s="71" t="s">
        <v>1539</v>
      </c>
      <c r="Z23" s="68">
        <v>30</v>
      </c>
      <c r="AA23" s="71" t="s">
        <v>1539</v>
      </c>
      <c r="AB23" s="71" t="s">
        <v>1539</v>
      </c>
      <c r="AC23" s="71" t="s">
        <v>1539</v>
      </c>
      <c r="AD23" s="71" t="s">
        <v>1539</v>
      </c>
      <c r="AE23" s="71" t="s">
        <v>1539</v>
      </c>
      <c r="AF23" s="71">
        <v>30</v>
      </c>
      <c r="AG23" s="72"/>
      <c r="AH23" s="73"/>
      <c r="AI23" s="73"/>
      <c r="AJ23" s="73"/>
      <c r="AK23" s="73"/>
      <c r="AL23" s="73"/>
      <c r="AM23" s="73"/>
      <c r="AN23" s="73"/>
      <c r="AO23" s="73"/>
      <c r="AP23" s="73"/>
      <c r="AQ23" s="73"/>
      <c r="AR23" s="73"/>
    </row>
    <row r="24" spans="1:44" ht="110.25">
      <c r="A24" t="s">
        <v>1769</v>
      </c>
      <c r="B24" t="s">
        <v>68</v>
      </c>
      <c r="C24" s="65" t="s">
        <v>182</v>
      </c>
      <c r="E24" t="s">
        <v>1770</v>
      </c>
      <c r="F24" s="65" t="s">
        <v>1771</v>
      </c>
      <c r="G24" s="66">
        <v>3</v>
      </c>
      <c r="H24" s="65" t="s">
        <v>72</v>
      </c>
      <c r="I24" s="65" t="s">
        <v>72</v>
      </c>
      <c r="J24" t="s">
        <v>74</v>
      </c>
      <c r="K24" t="s">
        <v>75</v>
      </c>
      <c r="L24" t="s">
        <v>76</v>
      </c>
      <c r="M24" s="65" t="s">
        <v>1713</v>
      </c>
      <c r="N24" t="s">
        <v>1701</v>
      </c>
      <c r="O24" s="65" t="s">
        <v>1736</v>
      </c>
      <c r="P24" s="65" t="s">
        <v>1737</v>
      </c>
      <c r="Q24" s="65"/>
      <c r="S24" s="67">
        <v>0</v>
      </c>
      <c r="T24" s="67"/>
      <c r="U24" s="68"/>
      <c r="V24" s="68"/>
      <c r="W24" s="68"/>
      <c r="X24" s="68"/>
      <c r="Y24" s="71" t="s">
        <v>1539</v>
      </c>
      <c r="Z24" s="68"/>
      <c r="AA24" s="71" t="s">
        <v>1539</v>
      </c>
      <c r="AB24" s="71" t="s">
        <v>1539</v>
      </c>
      <c r="AC24" s="71" t="s">
        <v>1539</v>
      </c>
      <c r="AD24" s="71">
        <v>63</v>
      </c>
      <c r="AE24" s="71">
        <v>63</v>
      </c>
      <c r="AF24" s="71" t="s">
        <v>1539</v>
      </c>
      <c r="AG24" s="72"/>
      <c r="AH24" s="73"/>
      <c r="AI24" s="73"/>
      <c r="AJ24" s="73"/>
      <c r="AK24" s="73"/>
      <c r="AL24" s="73"/>
      <c r="AM24" s="73"/>
      <c r="AN24" s="73"/>
      <c r="AO24" s="73"/>
      <c r="AP24" s="73"/>
      <c r="AQ24" s="73"/>
      <c r="AR24" s="73"/>
    </row>
    <row r="25" spans="1:44" ht="78.75">
      <c r="A25" t="s">
        <v>1772</v>
      </c>
      <c r="B25" t="s">
        <v>68</v>
      </c>
      <c r="C25" s="65" t="s">
        <v>254</v>
      </c>
      <c r="E25" t="s">
        <v>1773</v>
      </c>
      <c r="F25" s="65" t="s">
        <v>1774</v>
      </c>
      <c r="G25" s="66">
        <v>3</v>
      </c>
      <c r="H25" s="65" t="s">
        <v>72</v>
      </c>
      <c r="I25" s="65" t="s">
        <v>1775</v>
      </c>
      <c r="J25" t="s">
        <v>94</v>
      </c>
      <c r="K25" t="s">
        <v>75</v>
      </c>
      <c r="L25" t="s">
        <v>76</v>
      </c>
      <c r="M25" s="65" t="s">
        <v>1776</v>
      </c>
      <c r="N25" t="s">
        <v>1777</v>
      </c>
      <c r="O25" s="65" t="s">
        <v>1778</v>
      </c>
      <c r="P25" s="65" t="s">
        <v>1779</v>
      </c>
      <c r="Q25" s="65" t="s">
        <v>275</v>
      </c>
      <c r="R25" t="s">
        <v>82</v>
      </c>
      <c r="S25" s="67"/>
      <c r="T25" s="67"/>
      <c r="U25" s="74">
        <v>0.9</v>
      </c>
      <c r="V25" s="74">
        <v>0.9</v>
      </c>
      <c r="W25" s="74">
        <v>0.9</v>
      </c>
      <c r="X25" s="74">
        <v>0.9</v>
      </c>
      <c r="Y25" s="71">
        <v>0.9</v>
      </c>
      <c r="Z25" s="74">
        <v>0.9</v>
      </c>
      <c r="AA25" s="71">
        <v>0.9</v>
      </c>
      <c r="AB25" s="71">
        <v>0.9</v>
      </c>
      <c r="AC25" s="71">
        <v>0.9</v>
      </c>
      <c r="AD25" s="71">
        <v>0.9</v>
      </c>
      <c r="AE25" s="71">
        <v>0.9</v>
      </c>
      <c r="AF25" s="71">
        <v>0.9</v>
      </c>
      <c r="AG25" s="72"/>
      <c r="AH25" s="73"/>
      <c r="AI25" s="73"/>
      <c r="AJ25" s="73"/>
      <c r="AK25" s="73"/>
      <c r="AL25" s="73"/>
      <c r="AM25" s="73"/>
      <c r="AN25" s="73"/>
      <c r="AO25" s="73"/>
      <c r="AP25" s="73"/>
      <c r="AQ25" s="73"/>
      <c r="AR25" s="73"/>
    </row>
    <row r="26" spans="1:44" ht="47.25">
      <c r="A26" t="s">
        <v>1780</v>
      </c>
      <c r="B26" t="s">
        <v>68</v>
      </c>
      <c r="C26" s="65" t="s">
        <v>254</v>
      </c>
      <c r="E26" t="s">
        <v>1781</v>
      </c>
      <c r="F26" s="65" t="s">
        <v>1782</v>
      </c>
      <c r="G26" s="66">
        <v>3</v>
      </c>
      <c r="H26" s="65" t="s">
        <v>72</v>
      </c>
      <c r="I26" s="65" t="s">
        <v>1783</v>
      </c>
      <c r="J26" t="s">
        <v>74</v>
      </c>
      <c r="K26" t="s">
        <v>228</v>
      </c>
      <c r="L26" t="s">
        <v>95</v>
      </c>
      <c r="M26" s="65" t="s">
        <v>1784</v>
      </c>
      <c r="N26" t="s">
        <v>1777</v>
      </c>
      <c r="O26" s="65" t="s">
        <v>1778</v>
      </c>
      <c r="P26" s="65" t="s">
        <v>1779</v>
      </c>
      <c r="Q26" s="65"/>
      <c r="R26" t="s">
        <v>82</v>
      </c>
      <c r="S26" s="67"/>
      <c r="T26" s="67"/>
      <c r="U26" s="68">
        <v>5</v>
      </c>
      <c r="V26" s="68">
        <v>5</v>
      </c>
      <c r="W26" s="68">
        <v>5</v>
      </c>
      <c r="X26" s="68">
        <v>5</v>
      </c>
      <c r="Y26" s="71">
        <v>5</v>
      </c>
      <c r="Z26" s="68">
        <v>5</v>
      </c>
      <c r="AA26" s="71">
        <v>5</v>
      </c>
      <c r="AB26" s="71">
        <v>5</v>
      </c>
      <c r="AC26" s="71">
        <v>5</v>
      </c>
      <c r="AD26" s="71">
        <v>5</v>
      </c>
      <c r="AE26" s="71">
        <v>5</v>
      </c>
      <c r="AF26" s="71">
        <v>5</v>
      </c>
      <c r="AG26" s="72"/>
      <c r="AH26" s="73"/>
      <c r="AI26" s="73"/>
      <c r="AJ26" s="73"/>
      <c r="AK26" s="73"/>
      <c r="AL26" s="73"/>
      <c r="AM26" s="73"/>
      <c r="AN26" s="73"/>
      <c r="AO26" s="73"/>
      <c r="AP26" s="73"/>
      <c r="AQ26" s="73"/>
      <c r="AR26" s="73"/>
    </row>
    <row r="27" spans="1:44" ht="47.25">
      <c r="A27" t="s">
        <v>1785</v>
      </c>
      <c r="B27" t="s">
        <v>68</v>
      </c>
      <c r="C27" s="65" t="s">
        <v>182</v>
      </c>
      <c r="E27" t="s">
        <v>1786</v>
      </c>
      <c r="F27" s="65" t="s">
        <v>1787</v>
      </c>
      <c r="G27" s="66">
        <v>1</v>
      </c>
      <c r="H27" s="65" t="s">
        <v>72</v>
      </c>
      <c r="I27" s="65" t="s">
        <v>1788</v>
      </c>
      <c r="J27" t="s">
        <v>94</v>
      </c>
      <c r="K27" t="s">
        <v>75</v>
      </c>
      <c r="L27" t="s">
        <v>95</v>
      </c>
      <c r="M27" s="65" t="s">
        <v>1789</v>
      </c>
      <c r="N27" t="s">
        <v>1777</v>
      </c>
      <c r="O27" s="65" t="s">
        <v>1778</v>
      </c>
      <c r="P27" s="65" t="s">
        <v>1779</v>
      </c>
      <c r="Q27" s="65"/>
      <c r="R27" t="s">
        <v>82</v>
      </c>
      <c r="S27" s="67"/>
      <c r="T27" s="67"/>
      <c r="U27" s="74">
        <v>1</v>
      </c>
      <c r="V27" s="74">
        <v>1</v>
      </c>
      <c r="W27" s="74">
        <v>1</v>
      </c>
      <c r="X27" s="74">
        <v>1</v>
      </c>
      <c r="Y27" s="71">
        <v>1</v>
      </c>
      <c r="Z27" s="74">
        <v>1</v>
      </c>
      <c r="AA27" s="71">
        <v>1</v>
      </c>
      <c r="AB27" s="71">
        <v>1</v>
      </c>
      <c r="AC27" s="71">
        <v>1</v>
      </c>
      <c r="AD27" s="71">
        <v>1</v>
      </c>
      <c r="AE27" s="71">
        <v>1</v>
      </c>
      <c r="AF27" s="71">
        <v>1</v>
      </c>
      <c r="AG27" s="72"/>
      <c r="AH27" s="73"/>
      <c r="AI27" s="73"/>
      <c r="AJ27" s="73"/>
      <c r="AK27" s="73"/>
      <c r="AL27" s="73"/>
      <c r="AM27" s="73"/>
      <c r="AN27" s="73"/>
      <c r="AO27" s="73"/>
      <c r="AP27" s="73"/>
      <c r="AQ27" s="73"/>
      <c r="AR27" s="73"/>
    </row>
    <row r="28" spans="1:44" ht="47.25">
      <c r="A28" t="s">
        <v>1790</v>
      </c>
      <c r="B28" t="s">
        <v>68</v>
      </c>
      <c r="C28" s="65" t="s">
        <v>254</v>
      </c>
      <c r="E28" t="s">
        <v>1791</v>
      </c>
      <c r="F28" s="65" t="s">
        <v>1792</v>
      </c>
      <c r="G28" s="66">
        <v>1</v>
      </c>
      <c r="H28" s="65" t="s">
        <v>72</v>
      </c>
      <c r="I28" s="65" t="s">
        <v>1793</v>
      </c>
      <c r="J28" t="s">
        <v>94</v>
      </c>
      <c r="K28" t="s">
        <v>75</v>
      </c>
      <c r="L28" t="s">
        <v>76</v>
      </c>
      <c r="M28" s="65" t="s">
        <v>1794</v>
      </c>
      <c r="N28" t="s">
        <v>1777</v>
      </c>
      <c r="O28" s="65" t="s">
        <v>1778</v>
      </c>
      <c r="P28" s="65" t="s">
        <v>1779</v>
      </c>
      <c r="Q28" s="65" t="s">
        <v>1795</v>
      </c>
      <c r="R28" t="s">
        <v>82</v>
      </c>
      <c r="S28" s="67"/>
      <c r="T28" s="67"/>
      <c r="U28" s="74"/>
      <c r="V28" s="74"/>
      <c r="W28" s="74"/>
      <c r="X28" s="74"/>
      <c r="Y28" s="71"/>
      <c r="Z28" s="74"/>
      <c r="AA28" s="71">
        <v>0.9</v>
      </c>
      <c r="AB28" s="71"/>
      <c r="AC28" s="71"/>
      <c r="AD28" s="71"/>
      <c r="AE28" s="71"/>
      <c r="AF28" s="71">
        <v>0.9</v>
      </c>
      <c r="AG28" s="72"/>
      <c r="AH28" s="73"/>
      <c r="AI28" s="73"/>
      <c r="AJ28" s="73"/>
      <c r="AK28" s="73"/>
      <c r="AL28" s="73"/>
      <c r="AM28" s="73"/>
      <c r="AN28" s="73"/>
      <c r="AO28" s="73"/>
      <c r="AP28" s="73"/>
      <c r="AQ28" s="73"/>
      <c r="AR28" s="73"/>
    </row>
    <row r="29" spans="1:44" ht="63">
      <c r="A29" t="s">
        <v>1796</v>
      </c>
      <c r="B29" t="s">
        <v>68</v>
      </c>
      <c r="C29" s="65" t="s">
        <v>254</v>
      </c>
      <c r="E29" t="s">
        <v>1797</v>
      </c>
      <c r="F29" s="65" t="s">
        <v>1798</v>
      </c>
      <c r="G29" s="66">
        <v>2</v>
      </c>
      <c r="H29" s="65" t="s">
        <v>72</v>
      </c>
      <c r="I29" s="65" t="s">
        <v>1799</v>
      </c>
      <c r="J29" t="s">
        <v>94</v>
      </c>
      <c r="K29" t="s">
        <v>228</v>
      </c>
      <c r="L29" t="s">
        <v>95</v>
      </c>
      <c r="M29" s="65" t="s">
        <v>1800</v>
      </c>
      <c r="N29" t="s">
        <v>1777</v>
      </c>
      <c r="O29" s="65" t="s">
        <v>1778</v>
      </c>
      <c r="P29" s="65" t="s">
        <v>1779</v>
      </c>
      <c r="Q29" s="65" t="s">
        <v>282</v>
      </c>
      <c r="R29" t="s">
        <v>82</v>
      </c>
      <c r="S29" s="67"/>
      <c r="T29" s="67"/>
      <c r="U29" s="74"/>
      <c r="V29" s="74"/>
      <c r="W29" s="74"/>
      <c r="X29" s="74"/>
      <c r="Y29" s="71">
        <v>1</v>
      </c>
      <c r="Z29" s="74"/>
      <c r="AA29" s="71"/>
      <c r="AB29" s="71"/>
      <c r="AC29" s="71"/>
      <c r="AD29" s="71"/>
      <c r="AE29" s="71">
        <v>1</v>
      </c>
      <c r="AF29" s="71"/>
      <c r="AG29" s="72"/>
      <c r="AH29" s="73"/>
      <c r="AI29" s="73"/>
      <c r="AJ29" s="73"/>
      <c r="AK29" s="73"/>
      <c r="AL29" s="73"/>
      <c r="AM29" s="73"/>
      <c r="AN29" s="73"/>
      <c r="AO29" s="73"/>
      <c r="AP29" s="73"/>
      <c r="AQ29" s="73"/>
      <c r="AR29" s="73"/>
    </row>
    <row r="30" spans="1:44" ht="47.25">
      <c r="A30" t="s">
        <v>1801</v>
      </c>
      <c r="B30" t="s">
        <v>68</v>
      </c>
      <c r="C30" s="65" t="s">
        <v>254</v>
      </c>
      <c r="E30" t="s">
        <v>1802</v>
      </c>
      <c r="F30" s="65" t="s">
        <v>1803</v>
      </c>
      <c r="G30" s="66">
        <v>2</v>
      </c>
      <c r="H30" s="65" t="s">
        <v>72</v>
      </c>
      <c r="I30" s="65" t="s">
        <v>959</v>
      </c>
      <c r="J30" t="s">
        <v>94</v>
      </c>
      <c r="K30" t="s">
        <v>75</v>
      </c>
      <c r="L30" t="s">
        <v>76</v>
      </c>
      <c r="M30" s="65" t="s">
        <v>1804</v>
      </c>
      <c r="N30" t="s">
        <v>1777</v>
      </c>
      <c r="O30" s="65" t="s">
        <v>1778</v>
      </c>
      <c r="P30" s="65" t="s">
        <v>1779</v>
      </c>
      <c r="Q30" s="65" t="s">
        <v>407</v>
      </c>
      <c r="R30" t="s">
        <v>200</v>
      </c>
      <c r="S30" s="67"/>
      <c r="T30" s="67" t="s">
        <v>408</v>
      </c>
      <c r="U30" s="74"/>
      <c r="V30" s="74"/>
      <c r="W30" s="74"/>
      <c r="X30" s="74"/>
      <c r="Y30" s="71">
        <v>0.4</v>
      </c>
      <c r="Z30" s="74"/>
      <c r="AA30" s="71"/>
      <c r="AB30" s="71"/>
      <c r="AC30" s="71">
        <v>0.4</v>
      </c>
      <c r="AD30" s="71"/>
      <c r="AE30" s="71"/>
      <c r="AF30" s="71">
        <v>0.2</v>
      </c>
      <c r="AG30" s="72"/>
      <c r="AH30" s="73"/>
      <c r="AI30" s="73"/>
      <c r="AJ30" s="73"/>
      <c r="AK30" s="73"/>
      <c r="AL30" s="73"/>
      <c r="AM30" s="73"/>
      <c r="AN30" s="73"/>
      <c r="AO30" s="73"/>
      <c r="AP30" s="73"/>
      <c r="AQ30" s="73"/>
      <c r="AR30" s="73"/>
    </row>
    <row r="31" spans="1:44" ht="47.25">
      <c r="A31" t="s">
        <v>1805</v>
      </c>
      <c r="B31" t="s">
        <v>68</v>
      </c>
      <c r="C31" s="65" t="s">
        <v>254</v>
      </c>
      <c r="E31" t="s">
        <v>1806</v>
      </c>
      <c r="F31" s="65" t="s">
        <v>1807</v>
      </c>
      <c r="G31" s="66">
        <v>2</v>
      </c>
      <c r="H31" s="65" t="s">
        <v>72</v>
      </c>
      <c r="I31" s="65" t="s">
        <v>959</v>
      </c>
      <c r="J31" t="s">
        <v>94</v>
      </c>
      <c r="K31" t="s">
        <v>75</v>
      </c>
      <c r="L31" t="s">
        <v>76</v>
      </c>
      <c r="M31" s="65" t="s">
        <v>1804</v>
      </c>
      <c r="N31" t="s">
        <v>1777</v>
      </c>
      <c r="O31" s="65" t="s">
        <v>1778</v>
      </c>
      <c r="P31" s="65" t="s">
        <v>1779</v>
      </c>
      <c r="Q31" s="65" t="s">
        <v>407</v>
      </c>
      <c r="R31" t="s">
        <v>200</v>
      </c>
      <c r="S31" s="67"/>
      <c r="T31" s="67" t="s">
        <v>408</v>
      </c>
      <c r="U31" s="74"/>
      <c r="V31" s="74"/>
      <c r="W31" s="74"/>
      <c r="X31" s="74"/>
      <c r="Y31" s="71">
        <v>0.4</v>
      </c>
      <c r="Z31" s="74"/>
      <c r="AA31" s="71"/>
      <c r="AB31" s="71"/>
      <c r="AC31" s="71">
        <v>0.4</v>
      </c>
      <c r="AD31" s="71"/>
      <c r="AE31" s="71"/>
      <c r="AF31" s="71">
        <v>0.2</v>
      </c>
      <c r="AG31" s="72"/>
      <c r="AH31" s="73"/>
      <c r="AI31" s="73"/>
      <c r="AJ31" s="73"/>
      <c r="AK31" s="73"/>
      <c r="AL31" s="73"/>
      <c r="AM31" s="73"/>
      <c r="AN31" s="73"/>
      <c r="AO31" s="73"/>
      <c r="AP31" s="73"/>
      <c r="AQ31" s="73"/>
      <c r="AR31" s="73"/>
    </row>
    <row r="32" spans="1:44" ht="47.25">
      <c r="A32" t="s">
        <v>1808</v>
      </c>
      <c r="B32" t="s">
        <v>68</v>
      </c>
      <c r="C32" s="65" t="s">
        <v>254</v>
      </c>
      <c r="E32" t="s">
        <v>1809</v>
      </c>
      <c r="F32" s="65" t="s">
        <v>1810</v>
      </c>
      <c r="G32" s="66">
        <v>2</v>
      </c>
      <c r="H32" s="65" t="s">
        <v>72</v>
      </c>
      <c r="I32" s="65" t="s">
        <v>959</v>
      </c>
      <c r="J32" t="s">
        <v>94</v>
      </c>
      <c r="K32" t="s">
        <v>75</v>
      </c>
      <c r="L32" t="s">
        <v>76</v>
      </c>
      <c r="M32" s="65" t="s">
        <v>1804</v>
      </c>
      <c r="N32" t="s">
        <v>1777</v>
      </c>
      <c r="O32" s="65" t="s">
        <v>1778</v>
      </c>
      <c r="P32" s="65" t="s">
        <v>1779</v>
      </c>
      <c r="Q32" s="65" t="s">
        <v>407</v>
      </c>
      <c r="R32" t="s">
        <v>200</v>
      </c>
      <c r="S32" s="67"/>
      <c r="T32" s="67" t="s">
        <v>408</v>
      </c>
      <c r="U32" s="74"/>
      <c r="V32" s="74"/>
      <c r="W32" s="74"/>
      <c r="X32" s="74"/>
      <c r="Y32" s="71">
        <v>0.4</v>
      </c>
      <c r="Z32" s="74"/>
      <c r="AA32" s="71"/>
      <c r="AB32" s="71"/>
      <c r="AC32" s="71">
        <v>0.4</v>
      </c>
      <c r="AD32" s="71"/>
      <c r="AE32" s="71"/>
      <c r="AF32" s="71">
        <v>0.2</v>
      </c>
      <c r="AG32" s="72"/>
      <c r="AH32" s="73"/>
      <c r="AI32" s="73"/>
      <c r="AJ32" s="73"/>
      <c r="AK32" s="73"/>
      <c r="AL32" s="73"/>
      <c r="AM32" s="73"/>
      <c r="AN32" s="73"/>
      <c r="AO32" s="73"/>
      <c r="AP32" s="73"/>
      <c r="AQ32" s="73"/>
      <c r="AR32" s="73"/>
    </row>
    <row r="33" spans="1:44" ht="47.25">
      <c r="A33" t="s">
        <v>1811</v>
      </c>
      <c r="B33" t="s">
        <v>68</v>
      </c>
      <c r="C33" s="65" t="s">
        <v>254</v>
      </c>
      <c r="E33" t="s">
        <v>1812</v>
      </c>
      <c r="F33" s="65" t="s">
        <v>1813</v>
      </c>
      <c r="G33" s="66">
        <v>2</v>
      </c>
      <c r="H33" s="65" t="s">
        <v>72</v>
      </c>
      <c r="I33" s="65" t="s">
        <v>959</v>
      </c>
      <c r="J33" t="s">
        <v>94</v>
      </c>
      <c r="K33" t="s">
        <v>75</v>
      </c>
      <c r="L33" t="s">
        <v>76</v>
      </c>
      <c r="M33" s="65" t="s">
        <v>1804</v>
      </c>
      <c r="N33" t="s">
        <v>1777</v>
      </c>
      <c r="O33" s="65" t="s">
        <v>1778</v>
      </c>
      <c r="P33" s="65" t="s">
        <v>1779</v>
      </c>
      <c r="Q33" s="65" t="s">
        <v>407</v>
      </c>
      <c r="R33" t="s">
        <v>200</v>
      </c>
      <c r="S33" s="67"/>
      <c r="T33" s="67" t="s">
        <v>408</v>
      </c>
      <c r="U33" s="74"/>
      <c r="V33" s="74"/>
      <c r="W33" s="74"/>
      <c r="X33" s="74"/>
      <c r="Y33" s="71">
        <v>0.4</v>
      </c>
      <c r="Z33" s="74"/>
      <c r="AA33" s="71"/>
      <c r="AB33" s="71"/>
      <c r="AC33" s="71">
        <v>0.4</v>
      </c>
      <c r="AD33" s="71"/>
      <c r="AE33" s="71"/>
      <c r="AF33" s="71">
        <v>0.2</v>
      </c>
      <c r="AG33" s="72"/>
      <c r="AH33" s="73"/>
      <c r="AI33" s="73"/>
      <c r="AJ33" s="73"/>
      <c r="AK33" s="73"/>
      <c r="AL33" s="73"/>
      <c r="AM33" s="73"/>
      <c r="AN33" s="73"/>
      <c r="AO33" s="73"/>
      <c r="AP33" s="73"/>
      <c r="AQ33" s="73"/>
      <c r="AR33" s="73"/>
    </row>
    <row r="34" spans="1:44" ht="78.75">
      <c r="A34" t="s">
        <v>1814</v>
      </c>
      <c r="B34" t="s">
        <v>68</v>
      </c>
      <c r="C34" s="65" t="s">
        <v>254</v>
      </c>
      <c r="E34" t="s">
        <v>1815</v>
      </c>
      <c r="F34" s="65" t="s">
        <v>1816</v>
      </c>
      <c r="G34" s="66">
        <v>2</v>
      </c>
      <c r="H34" s="65" t="s">
        <v>72</v>
      </c>
      <c r="I34" s="65" t="s">
        <v>404</v>
      </c>
      <c r="J34" t="s">
        <v>94</v>
      </c>
      <c r="K34" t="s">
        <v>75</v>
      </c>
      <c r="L34" t="s">
        <v>76</v>
      </c>
      <c r="M34" s="65" t="s">
        <v>1817</v>
      </c>
      <c r="N34" t="s">
        <v>1777</v>
      </c>
      <c r="O34" s="65" t="s">
        <v>1778</v>
      </c>
      <c r="P34" s="65" t="s">
        <v>1779</v>
      </c>
      <c r="Q34" s="65" t="s">
        <v>407</v>
      </c>
      <c r="S34" s="67"/>
      <c r="T34" s="67"/>
      <c r="U34" s="74"/>
      <c r="V34" s="74"/>
      <c r="W34" s="74"/>
      <c r="X34" s="74"/>
      <c r="Y34" s="71"/>
      <c r="Z34" s="74">
        <v>1</v>
      </c>
      <c r="AA34" s="71"/>
      <c r="AB34" s="71"/>
      <c r="AC34" s="71"/>
      <c r="AD34" s="71"/>
      <c r="AE34" s="71"/>
      <c r="AF34" s="71"/>
      <c r="AG34" s="72"/>
      <c r="AH34" s="73"/>
      <c r="AI34" s="73"/>
      <c r="AJ34" s="73"/>
      <c r="AK34" s="73"/>
      <c r="AL34" s="73"/>
      <c r="AM34" s="73"/>
      <c r="AN34" s="73"/>
      <c r="AO34" s="73"/>
      <c r="AP34" s="73"/>
      <c r="AQ34" s="73"/>
      <c r="AR34" s="73"/>
    </row>
    <row r="35" spans="1:44" ht="47.25">
      <c r="A35" t="s">
        <v>1818</v>
      </c>
      <c r="B35" t="s">
        <v>68</v>
      </c>
      <c r="C35" s="65" t="s">
        <v>182</v>
      </c>
      <c r="E35" t="s">
        <v>1819</v>
      </c>
      <c r="F35" s="65" t="s">
        <v>1820</v>
      </c>
      <c r="G35" s="66">
        <v>1</v>
      </c>
      <c r="H35" s="65" t="s">
        <v>72</v>
      </c>
      <c r="I35" s="65" t="s">
        <v>1821</v>
      </c>
      <c r="J35" t="s">
        <v>74</v>
      </c>
      <c r="K35" t="s">
        <v>228</v>
      </c>
      <c r="L35" t="s">
        <v>76</v>
      </c>
      <c r="M35" s="65" t="s">
        <v>1822</v>
      </c>
      <c r="N35" t="s">
        <v>1701</v>
      </c>
      <c r="O35" s="65" t="s">
        <v>1823</v>
      </c>
      <c r="P35" s="65" t="s">
        <v>1732</v>
      </c>
      <c r="Q35" s="65"/>
      <c r="S35" s="67"/>
      <c r="T35" s="67"/>
      <c r="U35" s="68"/>
      <c r="V35" s="68"/>
      <c r="W35" s="68">
        <v>10</v>
      </c>
      <c r="X35" s="68"/>
      <c r="Y35" s="71"/>
      <c r="Z35" s="68">
        <v>10</v>
      </c>
      <c r="AA35" s="71"/>
      <c r="AB35" s="71"/>
      <c r="AC35" s="71">
        <v>10</v>
      </c>
      <c r="AD35" s="71"/>
      <c r="AE35" s="71"/>
      <c r="AF35" s="71">
        <v>10</v>
      </c>
      <c r="AG35" s="72"/>
      <c r="AH35" s="73"/>
      <c r="AI35" s="73"/>
      <c r="AJ35" s="73"/>
      <c r="AK35" s="73"/>
      <c r="AL35" s="73"/>
      <c r="AM35" s="73"/>
      <c r="AN35" s="73"/>
      <c r="AO35" s="73"/>
      <c r="AP35" s="73"/>
      <c r="AQ35" s="73"/>
      <c r="AR35" s="73"/>
    </row>
    <row r="36" spans="1:44" ht="47.25">
      <c r="A36" t="s">
        <v>1824</v>
      </c>
      <c r="B36" t="s">
        <v>68</v>
      </c>
      <c r="C36" s="65" t="s">
        <v>182</v>
      </c>
      <c r="E36" t="s">
        <v>1825</v>
      </c>
      <c r="F36" s="65" t="s">
        <v>1826</v>
      </c>
      <c r="G36" s="66">
        <v>1</v>
      </c>
      <c r="H36" s="65" t="s">
        <v>72</v>
      </c>
      <c r="I36" s="65" t="s">
        <v>1827</v>
      </c>
      <c r="J36" t="s">
        <v>74</v>
      </c>
      <c r="K36" t="s">
        <v>75</v>
      </c>
      <c r="L36" t="s">
        <v>76</v>
      </c>
      <c r="M36" s="65" t="s">
        <v>1713</v>
      </c>
      <c r="N36" t="s">
        <v>1701</v>
      </c>
      <c r="O36" s="65" t="s">
        <v>1714</v>
      </c>
      <c r="P36" s="65" t="s">
        <v>1715</v>
      </c>
      <c r="Q36" s="65"/>
      <c r="R36" t="s">
        <v>1828</v>
      </c>
      <c r="S36" s="67"/>
      <c r="T36" s="67"/>
      <c r="U36" s="68"/>
      <c r="V36" s="68"/>
      <c r="W36" s="68">
        <v>10</v>
      </c>
      <c r="X36" s="68"/>
      <c r="Y36" s="71"/>
      <c r="Z36" s="68">
        <v>10</v>
      </c>
      <c r="AA36" s="71"/>
      <c r="AB36" s="71"/>
      <c r="AC36" s="71">
        <v>10</v>
      </c>
      <c r="AD36" s="71"/>
      <c r="AE36" s="71"/>
      <c r="AF36" s="71">
        <v>10</v>
      </c>
      <c r="AG36" s="72"/>
      <c r="AH36" s="73"/>
      <c r="AI36" s="73"/>
      <c r="AJ36" s="73"/>
      <c r="AK36" s="73"/>
      <c r="AL36" s="73"/>
      <c r="AM36" s="73"/>
      <c r="AN36" s="73"/>
      <c r="AO36" s="73"/>
      <c r="AP36" s="73"/>
      <c r="AQ36" s="73"/>
      <c r="AR36" s="73"/>
    </row>
    <row r="37" spans="1:44" ht="94.5">
      <c r="A37" t="s">
        <v>1829</v>
      </c>
      <c r="B37" t="s">
        <v>68</v>
      </c>
      <c r="C37" s="65" t="s">
        <v>182</v>
      </c>
      <c r="E37" t="s">
        <v>1830</v>
      </c>
      <c r="F37" s="65" t="s">
        <v>1831</v>
      </c>
      <c r="G37" s="66">
        <v>1</v>
      </c>
      <c r="H37" s="65" t="s">
        <v>72</v>
      </c>
      <c r="I37" s="65" t="s">
        <v>1832</v>
      </c>
      <c r="J37" t="s">
        <v>94</v>
      </c>
      <c r="K37" t="s">
        <v>75</v>
      </c>
      <c r="L37" t="s">
        <v>76</v>
      </c>
      <c r="M37" s="65" t="s">
        <v>1833</v>
      </c>
      <c r="N37" t="s">
        <v>1701</v>
      </c>
      <c r="O37" s="65" t="s">
        <v>1714</v>
      </c>
      <c r="P37" s="65" t="s">
        <v>1715</v>
      </c>
      <c r="Q37" s="65"/>
      <c r="R37" t="s">
        <v>1828</v>
      </c>
      <c r="S37" s="75">
        <v>1500000</v>
      </c>
      <c r="T37" s="67"/>
      <c r="U37" s="74"/>
      <c r="V37" s="74"/>
      <c r="W37" s="74">
        <v>0.3</v>
      </c>
      <c r="X37" s="74"/>
      <c r="Y37" s="71"/>
      <c r="Z37" s="74">
        <v>0.5</v>
      </c>
      <c r="AA37" s="71"/>
      <c r="AB37" s="71"/>
      <c r="AC37" s="71">
        <v>0.2</v>
      </c>
      <c r="AD37" s="71"/>
      <c r="AE37" s="71"/>
      <c r="AF37" s="71"/>
      <c r="AG37" s="72"/>
      <c r="AH37" s="73"/>
      <c r="AI37" s="73"/>
      <c r="AJ37" s="73"/>
      <c r="AK37" s="73"/>
      <c r="AL37" s="73"/>
      <c r="AM37" s="73"/>
      <c r="AN37" s="73"/>
      <c r="AO37" s="73"/>
      <c r="AP37" s="73"/>
      <c r="AQ37" s="73"/>
      <c r="AR37" s="73"/>
    </row>
    <row r="38" spans="1:44" ht="94.5">
      <c r="A38" t="s">
        <v>1834</v>
      </c>
      <c r="B38" t="s">
        <v>68</v>
      </c>
      <c r="C38" s="65" t="s">
        <v>182</v>
      </c>
      <c r="E38" t="s">
        <v>1835</v>
      </c>
      <c r="F38" s="65" t="s">
        <v>1831</v>
      </c>
      <c r="G38" s="66">
        <v>1</v>
      </c>
      <c r="H38" s="65" t="s">
        <v>72</v>
      </c>
      <c r="I38" s="65" t="s">
        <v>1832</v>
      </c>
      <c r="J38" t="s">
        <v>94</v>
      </c>
      <c r="K38" t="s">
        <v>75</v>
      </c>
      <c r="L38" t="s">
        <v>76</v>
      </c>
      <c r="M38" s="65" t="s">
        <v>1833</v>
      </c>
      <c r="N38" t="s">
        <v>1701</v>
      </c>
      <c r="O38" s="65" t="s">
        <v>1714</v>
      </c>
      <c r="P38" s="65" t="s">
        <v>1715</v>
      </c>
      <c r="Q38" s="65"/>
      <c r="R38" t="s">
        <v>1828</v>
      </c>
      <c r="S38" s="75">
        <v>2500000</v>
      </c>
      <c r="T38" s="67"/>
      <c r="U38" s="74"/>
      <c r="V38" s="74"/>
      <c r="W38" s="74">
        <v>0.3</v>
      </c>
      <c r="X38" s="74"/>
      <c r="Y38" s="71"/>
      <c r="Z38" s="74">
        <v>0.5</v>
      </c>
      <c r="AA38" s="71"/>
      <c r="AB38" s="71"/>
      <c r="AC38" s="71">
        <v>0.2</v>
      </c>
      <c r="AD38" s="71"/>
      <c r="AE38" s="71"/>
      <c r="AF38" s="71"/>
      <c r="AG38" s="72"/>
      <c r="AH38" s="73"/>
      <c r="AI38" s="73"/>
      <c r="AJ38" s="73"/>
      <c r="AK38" s="73"/>
      <c r="AL38" s="73"/>
      <c r="AM38" s="73"/>
      <c r="AN38" s="73"/>
      <c r="AO38" s="73"/>
      <c r="AP38" s="73"/>
      <c r="AQ38" s="73"/>
      <c r="AR38" s="73"/>
    </row>
    <row r="39" spans="1:44" ht="94.5">
      <c r="A39" t="s">
        <v>1836</v>
      </c>
      <c r="B39" t="s">
        <v>68</v>
      </c>
      <c r="C39" s="65" t="s">
        <v>182</v>
      </c>
      <c r="E39" t="s">
        <v>1837</v>
      </c>
      <c r="F39" s="65" t="s">
        <v>1831</v>
      </c>
      <c r="G39" s="66">
        <v>1</v>
      </c>
      <c r="H39" s="65" t="s">
        <v>72</v>
      </c>
      <c r="I39" s="65" t="s">
        <v>1832</v>
      </c>
      <c r="J39" t="s">
        <v>94</v>
      </c>
      <c r="K39" t="s">
        <v>75</v>
      </c>
      <c r="L39" t="s">
        <v>76</v>
      </c>
      <c r="M39" s="65" t="s">
        <v>1833</v>
      </c>
      <c r="N39" t="s">
        <v>1701</v>
      </c>
      <c r="O39" s="65" t="s">
        <v>1714</v>
      </c>
      <c r="P39" s="65" t="s">
        <v>1715</v>
      </c>
      <c r="Q39" s="65"/>
      <c r="R39" t="s">
        <v>1828</v>
      </c>
      <c r="S39" s="75">
        <v>1287103.2</v>
      </c>
      <c r="T39" s="67"/>
      <c r="U39" s="74"/>
      <c r="V39" s="74"/>
      <c r="W39" s="74">
        <v>0.3</v>
      </c>
      <c r="X39" s="74"/>
      <c r="Y39" s="71"/>
      <c r="Z39" s="74">
        <v>0.5</v>
      </c>
      <c r="AA39" s="71"/>
      <c r="AB39" s="71"/>
      <c r="AC39" s="71">
        <v>0.2</v>
      </c>
      <c r="AD39" s="71"/>
      <c r="AE39" s="71"/>
      <c r="AF39" s="71"/>
      <c r="AG39" s="72"/>
      <c r="AH39" s="73"/>
      <c r="AI39" s="73"/>
      <c r="AJ39" s="73"/>
      <c r="AK39" s="73"/>
      <c r="AL39" s="73"/>
      <c r="AM39" s="73"/>
      <c r="AN39" s="73"/>
      <c r="AO39" s="73"/>
      <c r="AP39" s="73"/>
      <c r="AQ39" s="73"/>
      <c r="AR39" s="73"/>
    </row>
    <row r="40" spans="1:44" ht="94.5">
      <c r="A40" t="s">
        <v>1838</v>
      </c>
      <c r="B40" t="s">
        <v>68</v>
      </c>
      <c r="C40" s="65" t="s">
        <v>182</v>
      </c>
      <c r="E40" t="s">
        <v>1839</v>
      </c>
      <c r="F40" s="65" t="s">
        <v>1831</v>
      </c>
      <c r="G40" s="66">
        <v>1</v>
      </c>
      <c r="H40" s="65" t="s">
        <v>72</v>
      </c>
      <c r="I40" s="65" t="s">
        <v>1832</v>
      </c>
      <c r="J40" t="s">
        <v>94</v>
      </c>
      <c r="K40" t="s">
        <v>75</v>
      </c>
      <c r="L40" t="s">
        <v>76</v>
      </c>
      <c r="M40" s="65" t="s">
        <v>1833</v>
      </c>
      <c r="N40" t="s">
        <v>1701</v>
      </c>
      <c r="O40" s="65" t="s">
        <v>1714</v>
      </c>
      <c r="P40" s="65" t="s">
        <v>1715</v>
      </c>
      <c r="Q40" s="65"/>
      <c r="R40" t="s">
        <v>1828</v>
      </c>
      <c r="S40" s="75">
        <v>1000000</v>
      </c>
      <c r="T40" s="67"/>
      <c r="U40" s="74"/>
      <c r="V40" s="74"/>
      <c r="W40" s="74">
        <v>0.3</v>
      </c>
      <c r="X40" s="74"/>
      <c r="Y40" s="71"/>
      <c r="Z40" s="74">
        <v>0.5</v>
      </c>
      <c r="AA40" s="71"/>
      <c r="AB40" s="71"/>
      <c r="AC40" s="71">
        <v>0.2</v>
      </c>
      <c r="AD40" s="71"/>
      <c r="AE40" s="71"/>
      <c r="AF40" s="71"/>
      <c r="AG40" s="72"/>
      <c r="AH40" s="73"/>
      <c r="AI40" s="73"/>
      <c r="AJ40" s="73"/>
      <c r="AK40" s="73"/>
      <c r="AL40" s="73"/>
      <c r="AM40" s="73"/>
      <c r="AN40" s="73"/>
      <c r="AO40" s="73"/>
      <c r="AP40" s="73"/>
      <c r="AQ40" s="73"/>
      <c r="AR40" s="73"/>
    </row>
    <row r="41" spans="1:44" ht="94.5">
      <c r="A41" t="s">
        <v>1840</v>
      </c>
      <c r="B41" t="s">
        <v>68</v>
      </c>
      <c r="C41" s="65" t="s">
        <v>182</v>
      </c>
      <c r="E41" t="s">
        <v>1841</v>
      </c>
      <c r="F41" s="65" t="s">
        <v>1831</v>
      </c>
      <c r="G41" s="66">
        <v>1</v>
      </c>
      <c r="H41" s="65" t="s">
        <v>72</v>
      </c>
      <c r="I41" s="65" t="s">
        <v>1832</v>
      </c>
      <c r="J41" t="s">
        <v>94</v>
      </c>
      <c r="K41" t="s">
        <v>75</v>
      </c>
      <c r="L41" t="s">
        <v>76</v>
      </c>
      <c r="M41" s="65" t="s">
        <v>1833</v>
      </c>
      <c r="N41" t="s">
        <v>1701</v>
      </c>
      <c r="O41" s="65" t="s">
        <v>1714</v>
      </c>
      <c r="P41" s="65" t="s">
        <v>1715</v>
      </c>
      <c r="Q41" s="65"/>
      <c r="R41" t="s">
        <v>1828</v>
      </c>
      <c r="S41" s="75">
        <v>1000000</v>
      </c>
      <c r="T41" s="67"/>
      <c r="U41" s="74"/>
      <c r="V41" s="74"/>
      <c r="W41" s="74">
        <v>0.3</v>
      </c>
      <c r="X41" s="74"/>
      <c r="Y41" s="71"/>
      <c r="Z41" s="74">
        <v>0.5</v>
      </c>
      <c r="AA41" s="71"/>
      <c r="AB41" s="71"/>
      <c r="AC41" s="71">
        <v>0.2</v>
      </c>
      <c r="AD41" s="71"/>
      <c r="AE41" s="71"/>
      <c r="AF41" s="71"/>
      <c r="AG41" s="72"/>
      <c r="AH41" s="73"/>
      <c r="AI41" s="73"/>
      <c r="AJ41" s="73"/>
      <c r="AK41" s="73"/>
      <c r="AL41" s="73"/>
      <c r="AM41" s="73"/>
      <c r="AN41" s="73"/>
      <c r="AO41" s="73"/>
      <c r="AP41" s="73"/>
      <c r="AQ41" s="73"/>
      <c r="AR41" s="73"/>
    </row>
    <row r="42" spans="1:44" ht="94.5">
      <c r="A42" t="s">
        <v>1842</v>
      </c>
      <c r="B42" t="s">
        <v>68</v>
      </c>
      <c r="C42" s="65" t="s">
        <v>182</v>
      </c>
      <c r="E42" t="s">
        <v>1843</v>
      </c>
      <c r="F42" s="65" t="s">
        <v>1844</v>
      </c>
      <c r="G42" s="66">
        <v>1</v>
      </c>
      <c r="H42" s="65" t="s">
        <v>72</v>
      </c>
      <c r="I42" s="65" t="s">
        <v>1832</v>
      </c>
      <c r="J42" t="s">
        <v>94</v>
      </c>
      <c r="K42" t="s">
        <v>75</v>
      </c>
      <c r="L42" t="s">
        <v>76</v>
      </c>
      <c r="M42" s="65" t="s">
        <v>1833</v>
      </c>
      <c r="N42" t="s">
        <v>1701</v>
      </c>
      <c r="O42" s="65" t="s">
        <v>1714</v>
      </c>
      <c r="P42" s="65" t="s">
        <v>1715</v>
      </c>
      <c r="Q42" s="65"/>
      <c r="R42" t="s">
        <v>1828</v>
      </c>
      <c r="S42" s="75">
        <v>1500000</v>
      </c>
      <c r="T42" s="67"/>
      <c r="U42" s="74"/>
      <c r="V42" s="74"/>
      <c r="W42" s="74"/>
      <c r="X42" s="74"/>
      <c r="Y42" s="71"/>
      <c r="Z42" s="74"/>
      <c r="AA42" s="71"/>
      <c r="AB42" s="71">
        <v>0.3</v>
      </c>
      <c r="AC42" s="71"/>
      <c r="AD42" s="71">
        <v>0.5</v>
      </c>
      <c r="AE42" s="71"/>
      <c r="AF42" s="71">
        <v>0.2</v>
      </c>
      <c r="AG42" s="72"/>
      <c r="AH42" s="73"/>
      <c r="AI42" s="73"/>
      <c r="AJ42" s="73"/>
      <c r="AK42" s="73"/>
      <c r="AL42" s="73"/>
      <c r="AM42" s="73"/>
      <c r="AN42" s="73"/>
      <c r="AO42" s="73"/>
      <c r="AP42" s="73"/>
      <c r="AQ42" s="73"/>
      <c r="AR42" s="73"/>
    </row>
    <row r="43" spans="1:44" ht="94.5">
      <c r="A43" t="s">
        <v>1845</v>
      </c>
      <c r="B43" t="s">
        <v>68</v>
      </c>
      <c r="C43" s="65" t="s">
        <v>182</v>
      </c>
      <c r="E43" t="s">
        <v>1846</v>
      </c>
      <c r="F43" s="65" t="s">
        <v>1847</v>
      </c>
      <c r="G43" s="66">
        <v>1</v>
      </c>
      <c r="H43" s="65" t="s">
        <v>72</v>
      </c>
      <c r="I43" s="65" t="s">
        <v>1832</v>
      </c>
      <c r="J43" t="s">
        <v>94</v>
      </c>
      <c r="K43" t="s">
        <v>75</v>
      </c>
      <c r="L43" t="s">
        <v>76</v>
      </c>
      <c r="M43" s="65" t="s">
        <v>1833</v>
      </c>
      <c r="N43" t="s">
        <v>1701</v>
      </c>
      <c r="O43" s="65" t="s">
        <v>1714</v>
      </c>
      <c r="P43" s="65" t="s">
        <v>1715</v>
      </c>
      <c r="Q43" s="65"/>
      <c r="R43" t="s">
        <v>1828</v>
      </c>
      <c r="S43" s="75">
        <v>1500000</v>
      </c>
      <c r="T43" s="67"/>
      <c r="U43" s="74"/>
      <c r="V43" s="74"/>
      <c r="W43" s="74">
        <v>0.3</v>
      </c>
      <c r="X43" s="74"/>
      <c r="Y43" s="71"/>
      <c r="Z43" s="74">
        <v>0.5</v>
      </c>
      <c r="AA43" s="71"/>
      <c r="AB43" s="71">
        <v>0.3</v>
      </c>
      <c r="AC43" s="71">
        <v>0.2</v>
      </c>
      <c r="AD43" s="71">
        <v>0.5</v>
      </c>
      <c r="AE43" s="71"/>
      <c r="AF43" s="71"/>
      <c r="AG43" s="72"/>
      <c r="AH43" s="73"/>
      <c r="AI43" s="73"/>
      <c r="AJ43" s="73"/>
      <c r="AK43" s="73"/>
      <c r="AL43" s="73"/>
      <c r="AM43" s="73"/>
      <c r="AN43" s="73"/>
      <c r="AO43" s="73"/>
      <c r="AP43" s="73"/>
      <c r="AQ43" s="73"/>
      <c r="AR43" s="73"/>
    </row>
    <row r="44" spans="1:44" ht="94.5">
      <c r="A44" t="s">
        <v>1848</v>
      </c>
      <c r="B44" t="s">
        <v>68</v>
      </c>
      <c r="C44" s="65" t="s">
        <v>182</v>
      </c>
      <c r="E44" t="s">
        <v>1849</v>
      </c>
      <c r="F44" s="65" t="s">
        <v>1850</v>
      </c>
      <c r="G44" s="66">
        <v>1</v>
      </c>
      <c r="H44" s="65" t="s">
        <v>72</v>
      </c>
      <c r="I44" s="65" t="s">
        <v>1832</v>
      </c>
      <c r="J44" t="s">
        <v>94</v>
      </c>
      <c r="K44" t="s">
        <v>75</v>
      </c>
      <c r="L44" t="s">
        <v>76</v>
      </c>
      <c r="M44" s="65" t="s">
        <v>1833</v>
      </c>
      <c r="N44" t="s">
        <v>1701</v>
      </c>
      <c r="O44" s="65" t="s">
        <v>1714</v>
      </c>
      <c r="P44" s="65" t="s">
        <v>1715</v>
      </c>
      <c r="Q44" s="65"/>
      <c r="R44" t="s">
        <v>1828</v>
      </c>
      <c r="S44" s="75">
        <v>1200000</v>
      </c>
      <c r="T44" s="67"/>
      <c r="U44" s="74"/>
      <c r="V44" s="74"/>
      <c r="W44" s="74"/>
      <c r="X44" s="74"/>
      <c r="Y44" s="71"/>
      <c r="Z44" s="74"/>
      <c r="AA44" s="71"/>
      <c r="AB44" s="71">
        <v>0.3</v>
      </c>
      <c r="AC44" s="71"/>
      <c r="AD44" s="71">
        <v>0.5</v>
      </c>
      <c r="AE44" s="71"/>
      <c r="AF44" s="71">
        <v>0.2</v>
      </c>
      <c r="AG44" s="72"/>
      <c r="AH44" s="73"/>
      <c r="AI44" s="73"/>
      <c r="AJ44" s="73"/>
      <c r="AK44" s="73"/>
      <c r="AL44" s="73"/>
      <c r="AM44" s="73"/>
      <c r="AN44" s="73"/>
      <c r="AO44" s="73"/>
      <c r="AP44" s="73"/>
      <c r="AQ44" s="73"/>
      <c r="AR44" s="73"/>
    </row>
    <row r="45" spans="1:44" ht="47.25">
      <c r="A45" t="s">
        <v>1851</v>
      </c>
      <c r="B45" t="s">
        <v>68</v>
      </c>
      <c r="C45" s="65" t="s">
        <v>182</v>
      </c>
      <c r="E45" t="s">
        <v>1852</v>
      </c>
      <c r="F45" s="65" t="s">
        <v>1850</v>
      </c>
      <c r="G45" s="66">
        <v>2</v>
      </c>
      <c r="H45" s="65" t="s">
        <v>72</v>
      </c>
      <c r="I45" s="65" t="s">
        <v>1853</v>
      </c>
      <c r="J45" t="s">
        <v>94</v>
      </c>
      <c r="K45" t="s">
        <v>75</v>
      </c>
      <c r="L45" t="s">
        <v>76</v>
      </c>
      <c r="M45" s="65" t="s">
        <v>1833</v>
      </c>
      <c r="N45" t="s">
        <v>1701</v>
      </c>
      <c r="O45" s="65" t="s">
        <v>1714</v>
      </c>
      <c r="P45" s="65" t="s">
        <v>1715</v>
      </c>
      <c r="Q45" s="65"/>
      <c r="R45" t="s">
        <v>1828</v>
      </c>
      <c r="S45" s="75">
        <v>1558201.85</v>
      </c>
      <c r="T45" s="67"/>
      <c r="U45" s="74"/>
      <c r="V45" s="74"/>
      <c r="W45" s="74"/>
      <c r="X45" s="74"/>
      <c r="Y45" s="71"/>
      <c r="Z45" s="74"/>
      <c r="AA45" s="71"/>
      <c r="AB45" s="71">
        <v>0.2</v>
      </c>
      <c r="AC45" s="71"/>
      <c r="AD45" s="71">
        <v>0.5</v>
      </c>
      <c r="AE45" s="71"/>
      <c r="AF45" s="71">
        <v>0.2</v>
      </c>
      <c r="AG45" s="72"/>
      <c r="AH45" s="73"/>
      <c r="AI45" s="73"/>
      <c r="AJ45" s="73"/>
      <c r="AK45" s="73"/>
      <c r="AL45" s="73"/>
      <c r="AM45" s="73"/>
      <c r="AN45" s="73"/>
      <c r="AO45" s="73"/>
      <c r="AP45" s="73"/>
      <c r="AQ45" s="73"/>
      <c r="AR45" s="73"/>
    </row>
    <row r="46" spans="1:44" ht="47.25">
      <c r="A46" t="s">
        <v>1854</v>
      </c>
      <c r="B46" t="s">
        <v>68</v>
      </c>
      <c r="C46" s="65" t="s">
        <v>182</v>
      </c>
      <c r="E46" t="s">
        <v>1855</v>
      </c>
      <c r="F46" s="65" t="s">
        <v>1850</v>
      </c>
      <c r="G46" s="66">
        <v>2</v>
      </c>
      <c r="H46" s="65" t="s">
        <v>72</v>
      </c>
      <c r="I46" s="65" t="s">
        <v>1853</v>
      </c>
      <c r="J46" t="s">
        <v>94</v>
      </c>
      <c r="K46" t="s">
        <v>75</v>
      </c>
      <c r="L46" t="s">
        <v>76</v>
      </c>
      <c r="M46" s="65" t="s">
        <v>1833</v>
      </c>
      <c r="N46" t="s">
        <v>1701</v>
      </c>
      <c r="O46" s="65" t="s">
        <v>1714</v>
      </c>
      <c r="P46" s="65" t="s">
        <v>1715</v>
      </c>
      <c r="Q46" s="65"/>
      <c r="R46" t="s">
        <v>1828</v>
      </c>
      <c r="S46" s="75">
        <v>3034327.85</v>
      </c>
      <c r="T46" s="67"/>
      <c r="U46" s="74"/>
      <c r="V46" s="74"/>
      <c r="W46" s="74"/>
      <c r="X46" s="74"/>
      <c r="Y46" s="71"/>
      <c r="Z46" s="74"/>
      <c r="AA46" s="71"/>
      <c r="AB46" s="71">
        <v>0.2</v>
      </c>
      <c r="AC46" s="71"/>
      <c r="AD46" s="71">
        <v>0.5</v>
      </c>
      <c r="AE46" s="71"/>
      <c r="AF46" s="71">
        <v>0.2</v>
      </c>
      <c r="AG46" s="72"/>
      <c r="AH46" s="73"/>
      <c r="AI46" s="73"/>
      <c r="AJ46" s="73"/>
      <c r="AK46" s="73"/>
      <c r="AL46" s="73"/>
      <c r="AM46" s="73"/>
      <c r="AN46" s="73"/>
      <c r="AO46" s="73"/>
      <c r="AP46" s="73"/>
      <c r="AQ46" s="73"/>
      <c r="AR46" s="73"/>
    </row>
    <row r="47" spans="1:44" ht="47.25">
      <c r="A47" t="s">
        <v>1856</v>
      </c>
      <c r="B47" t="s">
        <v>68</v>
      </c>
      <c r="C47" s="65" t="s">
        <v>182</v>
      </c>
      <c r="E47" t="s">
        <v>1857</v>
      </c>
      <c r="F47" s="65" t="s">
        <v>1850</v>
      </c>
      <c r="G47" s="66">
        <v>2</v>
      </c>
      <c r="H47" s="65" t="s">
        <v>72</v>
      </c>
      <c r="I47" s="65" t="s">
        <v>1853</v>
      </c>
      <c r="J47" t="s">
        <v>94</v>
      </c>
      <c r="K47" t="s">
        <v>75</v>
      </c>
      <c r="L47" t="s">
        <v>76</v>
      </c>
      <c r="M47" s="65" t="s">
        <v>1833</v>
      </c>
      <c r="N47" t="s">
        <v>1701</v>
      </c>
      <c r="O47" s="65" t="s">
        <v>1714</v>
      </c>
      <c r="P47" s="65" t="s">
        <v>1715</v>
      </c>
      <c r="Q47" s="65"/>
      <c r="R47" t="s">
        <v>1828</v>
      </c>
      <c r="S47" s="75">
        <v>2448097.33</v>
      </c>
      <c r="T47" s="67"/>
      <c r="U47" s="74"/>
      <c r="V47" s="74"/>
      <c r="W47" s="74"/>
      <c r="X47" s="74"/>
      <c r="Y47" s="71"/>
      <c r="Z47" s="74"/>
      <c r="AA47" s="71"/>
      <c r="AB47" s="71">
        <v>0.2</v>
      </c>
      <c r="AC47" s="71"/>
      <c r="AD47" s="71">
        <v>0.5</v>
      </c>
      <c r="AE47" s="71"/>
      <c r="AF47" s="71">
        <v>0.2</v>
      </c>
      <c r="AG47" s="72"/>
      <c r="AH47" s="73"/>
      <c r="AI47" s="73"/>
      <c r="AJ47" s="73"/>
      <c r="AK47" s="73"/>
      <c r="AL47" s="73"/>
      <c r="AM47" s="73"/>
      <c r="AN47" s="73"/>
      <c r="AO47" s="73"/>
      <c r="AP47" s="73"/>
      <c r="AQ47" s="73"/>
      <c r="AR47" s="73"/>
    </row>
    <row r="48" spans="1:44" ht="94.5">
      <c r="A48" t="s">
        <v>1858</v>
      </c>
      <c r="B48" t="s">
        <v>68</v>
      </c>
      <c r="C48" s="65" t="s">
        <v>182</v>
      </c>
      <c r="E48" t="s">
        <v>1859</v>
      </c>
      <c r="F48" s="65" t="s">
        <v>1831</v>
      </c>
      <c r="G48" s="66">
        <v>2</v>
      </c>
      <c r="H48" s="65" t="s">
        <v>72</v>
      </c>
      <c r="I48" s="65" t="s">
        <v>1832</v>
      </c>
      <c r="J48" t="s">
        <v>94</v>
      </c>
      <c r="K48" t="s">
        <v>75</v>
      </c>
      <c r="L48" t="s">
        <v>76</v>
      </c>
      <c r="M48" s="65" t="s">
        <v>1833</v>
      </c>
      <c r="N48" t="s">
        <v>1701</v>
      </c>
      <c r="O48" s="65" t="s">
        <v>1714</v>
      </c>
      <c r="P48" s="65" t="s">
        <v>1715</v>
      </c>
      <c r="Q48" s="65"/>
      <c r="R48" t="s">
        <v>1828</v>
      </c>
      <c r="S48" s="75">
        <v>2000000</v>
      </c>
      <c r="T48" s="67"/>
      <c r="U48" s="69"/>
      <c r="V48" s="69"/>
      <c r="W48" s="69"/>
      <c r="X48" s="69"/>
      <c r="Y48" s="69"/>
      <c r="Z48" s="69"/>
      <c r="AA48" s="69"/>
      <c r="AB48" s="71">
        <v>0.2</v>
      </c>
      <c r="AC48" s="69"/>
      <c r="AD48" s="71">
        <v>0.5</v>
      </c>
      <c r="AE48" s="69"/>
      <c r="AF48" s="71">
        <v>0.2</v>
      </c>
      <c r="AG48" s="70"/>
      <c r="AH48" s="70"/>
      <c r="AI48" s="70"/>
      <c r="AJ48" s="70"/>
      <c r="AK48" s="70"/>
      <c r="AL48" s="70"/>
      <c r="AM48" s="70"/>
      <c r="AN48" s="70"/>
      <c r="AO48" s="70"/>
      <c r="AP48" s="70"/>
      <c r="AQ48" s="70"/>
      <c r="AR48" s="70"/>
    </row>
    <row r="49" spans="1:44" ht="94.5">
      <c r="A49" t="s">
        <v>1860</v>
      </c>
      <c r="B49" t="s">
        <v>68</v>
      </c>
      <c r="C49" s="65" t="s">
        <v>182</v>
      </c>
      <c r="E49" t="s">
        <v>1861</v>
      </c>
      <c r="F49" s="65" t="s">
        <v>1831</v>
      </c>
      <c r="G49" s="66">
        <v>2</v>
      </c>
      <c r="H49" s="65" t="s">
        <v>72</v>
      </c>
      <c r="I49" s="65" t="s">
        <v>1832</v>
      </c>
      <c r="J49" t="s">
        <v>94</v>
      </c>
      <c r="K49" t="s">
        <v>75</v>
      </c>
      <c r="L49" t="s">
        <v>76</v>
      </c>
      <c r="M49" s="65" t="s">
        <v>1833</v>
      </c>
      <c r="N49" t="s">
        <v>1701</v>
      </c>
      <c r="O49" s="65" t="s">
        <v>1714</v>
      </c>
      <c r="P49" s="65" t="s">
        <v>1715</v>
      </c>
      <c r="Q49" s="65"/>
      <c r="R49" t="s">
        <v>1828</v>
      </c>
      <c r="S49" s="75">
        <v>2000000</v>
      </c>
      <c r="T49" s="67"/>
      <c r="U49" s="69"/>
      <c r="V49" s="69"/>
      <c r="W49" s="69"/>
      <c r="X49" s="69"/>
      <c r="Y49" s="69"/>
      <c r="Z49" s="69"/>
      <c r="AA49" s="69"/>
      <c r="AB49" s="71">
        <v>0.2</v>
      </c>
      <c r="AC49" s="69"/>
      <c r="AD49" s="71">
        <v>0.5</v>
      </c>
      <c r="AE49" s="69"/>
      <c r="AF49" s="71">
        <v>0.2</v>
      </c>
      <c r="AG49" s="70"/>
      <c r="AH49" s="70"/>
      <c r="AI49" s="70"/>
      <c r="AJ49" s="70"/>
      <c r="AK49" s="70"/>
      <c r="AL49" s="70"/>
      <c r="AM49" s="70"/>
      <c r="AN49" s="70"/>
      <c r="AO49" s="70"/>
      <c r="AP49" s="70"/>
      <c r="AQ49" s="70"/>
      <c r="AR49" s="70"/>
    </row>
    <row r="50" spans="1:44" ht="94.5">
      <c r="A50" t="s">
        <v>1862</v>
      </c>
      <c r="B50" t="s">
        <v>68</v>
      </c>
      <c r="C50" s="65" t="s">
        <v>182</v>
      </c>
      <c r="E50" t="s">
        <v>1863</v>
      </c>
      <c r="F50" s="65" t="s">
        <v>1831</v>
      </c>
      <c r="G50" s="66">
        <v>2</v>
      </c>
      <c r="H50" s="65" t="s">
        <v>72</v>
      </c>
      <c r="I50" s="65" t="s">
        <v>1832</v>
      </c>
      <c r="J50" t="s">
        <v>94</v>
      </c>
      <c r="K50" t="s">
        <v>75</v>
      </c>
      <c r="L50" t="s">
        <v>76</v>
      </c>
      <c r="M50" s="65" t="s">
        <v>1833</v>
      </c>
      <c r="N50" t="s">
        <v>1701</v>
      </c>
      <c r="O50" s="65" t="s">
        <v>1714</v>
      </c>
      <c r="P50" s="65" t="s">
        <v>1715</v>
      </c>
      <c r="Q50" s="65"/>
      <c r="R50" t="s">
        <v>1828</v>
      </c>
      <c r="S50" s="75">
        <v>2000000</v>
      </c>
      <c r="T50" s="76"/>
      <c r="U50" s="69"/>
      <c r="V50" s="69"/>
      <c r="W50" s="69"/>
      <c r="X50" s="69"/>
      <c r="Y50" s="69"/>
      <c r="Z50" s="69"/>
      <c r="AA50" s="69"/>
      <c r="AB50" s="71">
        <v>0.2</v>
      </c>
      <c r="AC50" s="69"/>
      <c r="AD50" s="71">
        <v>0.5</v>
      </c>
      <c r="AE50" s="69"/>
      <c r="AF50" s="71">
        <v>0.2</v>
      </c>
      <c r="AG50" s="70"/>
      <c r="AH50" s="70"/>
      <c r="AI50" s="70"/>
      <c r="AJ50" s="70"/>
      <c r="AK50" s="70"/>
      <c r="AL50" s="70"/>
      <c r="AM50" s="70"/>
      <c r="AN50" s="70"/>
      <c r="AO50" s="70"/>
      <c r="AP50" s="70"/>
      <c r="AQ50" s="70"/>
      <c r="AR50" s="70"/>
    </row>
    <row r="51" spans="1:44" ht="94.5">
      <c r="A51" t="s">
        <v>1864</v>
      </c>
      <c r="B51" t="s">
        <v>68</v>
      </c>
      <c r="C51" s="65" t="s">
        <v>182</v>
      </c>
      <c r="E51" t="s">
        <v>1865</v>
      </c>
      <c r="F51" s="65" t="s">
        <v>1831</v>
      </c>
      <c r="G51" s="66">
        <v>2</v>
      </c>
      <c r="H51" s="65" t="s">
        <v>72</v>
      </c>
      <c r="I51" s="65" t="s">
        <v>1832</v>
      </c>
      <c r="J51" t="s">
        <v>94</v>
      </c>
      <c r="K51" t="s">
        <v>75</v>
      </c>
      <c r="L51" t="s">
        <v>76</v>
      </c>
      <c r="M51" s="65" t="s">
        <v>1833</v>
      </c>
      <c r="N51" t="s">
        <v>1701</v>
      </c>
      <c r="O51" s="65" t="s">
        <v>1714</v>
      </c>
      <c r="P51" s="65" t="s">
        <v>1715</v>
      </c>
      <c r="Q51" s="65"/>
      <c r="R51" t="s">
        <v>1828</v>
      </c>
      <c r="S51" s="75">
        <v>2000000</v>
      </c>
      <c r="T51" s="67"/>
      <c r="U51" s="69"/>
      <c r="V51" s="69"/>
      <c r="W51" s="69"/>
      <c r="X51" s="69"/>
      <c r="Y51" s="69"/>
      <c r="Z51" s="69"/>
      <c r="AA51" s="69"/>
      <c r="AB51" s="71">
        <v>0.2</v>
      </c>
      <c r="AC51" s="69"/>
      <c r="AD51" s="71">
        <v>0.5</v>
      </c>
      <c r="AE51" s="69"/>
      <c r="AF51" s="71">
        <v>0.2</v>
      </c>
      <c r="AG51" s="70"/>
      <c r="AH51" s="70"/>
      <c r="AI51" s="70"/>
      <c r="AJ51" s="70"/>
      <c r="AK51" s="70"/>
      <c r="AL51" s="70"/>
      <c r="AM51" s="70"/>
      <c r="AN51" s="70"/>
      <c r="AO51" s="70"/>
      <c r="AP51" s="70"/>
      <c r="AQ51" s="70"/>
      <c r="AR51" s="70"/>
    </row>
    <row r="52" spans="1:44" ht="94.5">
      <c r="A52" t="s">
        <v>1866</v>
      </c>
      <c r="B52" t="s">
        <v>68</v>
      </c>
      <c r="C52" s="65" t="s">
        <v>182</v>
      </c>
      <c r="E52" t="s">
        <v>1867</v>
      </c>
      <c r="F52" s="65" t="s">
        <v>1831</v>
      </c>
      <c r="G52" s="66">
        <v>2</v>
      </c>
      <c r="H52" s="65" t="s">
        <v>72</v>
      </c>
      <c r="I52" s="65" t="s">
        <v>1832</v>
      </c>
      <c r="J52" t="s">
        <v>94</v>
      </c>
      <c r="K52" t="s">
        <v>75</v>
      </c>
      <c r="L52" t="s">
        <v>76</v>
      </c>
      <c r="M52" s="65" t="s">
        <v>1833</v>
      </c>
      <c r="N52" t="s">
        <v>1701</v>
      </c>
      <c r="O52" s="65" t="s">
        <v>1714</v>
      </c>
      <c r="P52" s="65" t="s">
        <v>1715</v>
      </c>
      <c r="Q52" s="65"/>
      <c r="R52" t="s">
        <v>1828</v>
      </c>
      <c r="S52" s="75">
        <v>1200000</v>
      </c>
      <c r="T52" s="67"/>
      <c r="U52" s="69"/>
      <c r="V52" s="69"/>
      <c r="W52" s="69"/>
      <c r="X52" s="69"/>
      <c r="Y52" s="69"/>
      <c r="Z52" s="69"/>
      <c r="AA52" s="69"/>
      <c r="AB52" s="71">
        <v>0.2</v>
      </c>
      <c r="AC52" s="69"/>
      <c r="AD52" s="71">
        <v>0.5</v>
      </c>
      <c r="AE52" s="69"/>
      <c r="AF52" s="71">
        <v>0.2</v>
      </c>
      <c r="AG52" s="70"/>
      <c r="AH52" s="70"/>
      <c r="AI52" s="70"/>
      <c r="AJ52" s="70"/>
      <c r="AK52" s="70"/>
      <c r="AL52" s="70"/>
      <c r="AM52" s="70"/>
      <c r="AN52" s="70"/>
      <c r="AO52" s="70"/>
      <c r="AP52" s="70"/>
      <c r="AQ52" s="70"/>
      <c r="AR52" s="70"/>
    </row>
    <row r="53" spans="1:44" ht="94.5">
      <c r="A53" t="s">
        <v>1868</v>
      </c>
      <c r="B53" t="s">
        <v>68</v>
      </c>
      <c r="C53" s="65" t="s">
        <v>182</v>
      </c>
      <c r="E53" t="s">
        <v>1869</v>
      </c>
      <c r="F53" s="65" t="s">
        <v>1850</v>
      </c>
      <c r="G53" s="66">
        <v>2</v>
      </c>
      <c r="H53" s="65" t="s">
        <v>72</v>
      </c>
      <c r="I53" s="65" t="s">
        <v>1832</v>
      </c>
      <c r="J53" t="s">
        <v>94</v>
      </c>
      <c r="K53" t="s">
        <v>75</v>
      </c>
      <c r="L53" t="s">
        <v>76</v>
      </c>
      <c r="M53" s="65" t="s">
        <v>1833</v>
      </c>
      <c r="N53" t="s">
        <v>1701</v>
      </c>
      <c r="O53" s="65" t="s">
        <v>1714</v>
      </c>
      <c r="P53" s="65" t="s">
        <v>1715</v>
      </c>
      <c r="Q53" s="65"/>
      <c r="R53" t="s">
        <v>1828</v>
      </c>
      <c r="S53" s="75">
        <v>7019616.1799999997</v>
      </c>
      <c r="T53" s="67"/>
      <c r="U53" s="69"/>
      <c r="V53" s="69"/>
      <c r="W53" s="69"/>
      <c r="X53" s="69"/>
      <c r="Y53" s="69"/>
      <c r="Z53" s="69"/>
      <c r="AA53" s="69"/>
      <c r="AB53" s="71">
        <v>0.2</v>
      </c>
      <c r="AC53" s="69"/>
      <c r="AD53" s="71">
        <v>0.5</v>
      </c>
      <c r="AE53" s="69"/>
      <c r="AF53" s="71">
        <v>0.2</v>
      </c>
      <c r="AG53" s="70"/>
      <c r="AH53" s="70"/>
      <c r="AI53" s="70"/>
      <c r="AJ53" s="70"/>
      <c r="AK53" s="70"/>
      <c r="AL53" s="70"/>
      <c r="AM53" s="70"/>
      <c r="AN53" s="70"/>
      <c r="AO53" s="70"/>
      <c r="AP53" s="70"/>
      <c r="AQ53" s="70"/>
      <c r="AR53" s="70"/>
    </row>
  </sheetData>
  <dataValidations count="1">
    <dataValidation type="custom" allowBlank="1" showInputMessage="1" showErrorMessage="1" errorTitle="Sólo se permiten números" sqref="U7:AR53" xr:uid="{F1386474-9A6E-4D8F-BFBE-A2CF9FA176D1}">
      <formula1>ISNUMBER(U7)</formula1>
    </dataValidation>
  </dataValidations>
  <hyperlinks>
    <hyperlink ref="A2" location="INDICE!A1" display="◄INICIO" xr:uid="{6C6F0C38-153D-48A8-87B8-B0335B986E71}"/>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0F2D-E973-41BD-AA9A-7A1D9F08B96D}">
  <sheetPr codeName="Hoja15"/>
  <dimension ref="A2:AR40"/>
  <sheetViews>
    <sheetView showGridLines="0" zoomScale="77" zoomScaleNormal="77" workbookViewId="0">
      <selection activeCell="F3" sqref="F3"/>
    </sheetView>
  </sheetViews>
  <sheetFormatPr baseColWidth="10" defaultColWidth="9" defaultRowHeight="15.75"/>
  <cols>
    <col min="1" max="1" width="16" style="124" bestFit="1" customWidth="1"/>
    <col min="2" max="2" width="32.625" style="124" bestFit="1" customWidth="1"/>
    <col min="3" max="3" width="79" style="124" customWidth="1"/>
    <col min="4" max="4" width="8.75" style="124" bestFit="1" customWidth="1"/>
    <col min="5" max="5" width="79.875" style="124" customWidth="1"/>
    <col min="6" max="6" width="75.625" style="124" customWidth="1"/>
    <col min="7" max="7" width="9.875" style="123" bestFit="1" customWidth="1"/>
    <col min="8" max="8" width="70.75" style="124" bestFit="1" customWidth="1"/>
    <col min="9" max="9" width="39.875" style="124" customWidth="1"/>
    <col min="10" max="10" width="16.375" style="124" bestFit="1" customWidth="1"/>
    <col min="11" max="11" width="11.75" style="124" bestFit="1" customWidth="1"/>
    <col min="12" max="12" width="15.5" style="124" bestFit="1" customWidth="1"/>
    <col min="13" max="13" width="50.625" style="124" customWidth="1"/>
    <col min="14" max="14" width="42.5" style="124" bestFit="1" customWidth="1"/>
    <col min="15" max="15" width="61.375" style="124" customWidth="1"/>
    <col min="16" max="16" width="48" style="124" customWidth="1"/>
    <col min="17" max="17" width="38.625" style="124" bestFit="1" customWidth="1"/>
    <col min="18" max="18" width="26.625" style="124" bestFit="1" customWidth="1"/>
    <col min="19" max="19" width="16.875" style="124" bestFit="1" customWidth="1"/>
    <col min="20" max="20" width="7.875" style="124" bestFit="1" customWidth="1"/>
    <col min="21" max="32" width="12.375" style="124" bestFit="1" customWidth="1"/>
    <col min="33" max="44" width="17.25" style="124" bestFit="1" customWidth="1"/>
    <col min="45" max="45" width="12.625" style="124" customWidth="1"/>
    <col min="46" max="16384" width="9" style="124"/>
  </cols>
  <sheetData>
    <row r="2" spans="1:44" ht="22.5">
      <c r="A2" s="86" t="s">
        <v>20</v>
      </c>
    </row>
    <row r="4" spans="1:44" ht="20.25">
      <c r="E4" s="182" t="str">
        <f>[15]Control!$A$1&amp;" "&amp;[15]Control!$B$5</f>
        <v>PLANILLA PLAN OPERATIVO ANUAL  2024</v>
      </c>
    </row>
    <row r="5" spans="1:44" ht="23.25" thickBot="1">
      <c r="E5" s="183" t="str">
        <f>[15]Control!$B$3</f>
        <v>DIRECCIÓN DE FINANZAS</v>
      </c>
    </row>
    <row r="6" spans="1:44" ht="17.25" thickTop="1" thickBot="1">
      <c r="U6" s="170" t="s">
        <v>21</v>
      </c>
      <c r="V6" s="170"/>
      <c r="W6" s="170"/>
      <c r="X6" s="170"/>
      <c r="Y6" s="170"/>
      <c r="Z6" s="170"/>
      <c r="AA6" s="170"/>
      <c r="AB6" s="170"/>
      <c r="AC6" s="170"/>
      <c r="AD6" s="170"/>
      <c r="AE6" s="170"/>
      <c r="AF6" s="170"/>
      <c r="AG6" s="170" t="s">
        <v>22</v>
      </c>
      <c r="AH6" s="170"/>
      <c r="AI6" s="170"/>
      <c r="AJ6" s="170"/>
      <c r="AK6" s="170"/>
      <c r="AL6" s="170"/>
      <c r="AM6" s="170"/>
      <c r="AN6" s="170"/>
      <c r="AO6" s="170"/>
      <c r="AP6" s="170"/>
      <c r="AQ6" s="170"/>
      <c r="AR6" s="170"/>
    </row>
    <row r="7" spans="1:44" ht="16.5" thickBot="1">
      <c r="A7" s="171" t="s">
        <v>23</v>
      </c>
      <c r="B7" s="171" t="s">
        <v>24</v>
      </c>
      <c r="C7" s="171" t="s">
        <v>25</v>
      </c>
      <c r="D7" s="171" t="s">
        <v>26</v>
      </c>
      <c r="E7" s="171" t="s">
        <v>27</v>
      </c>
      <c r="F7" s="171" t="s">
        <v>28</v>
      </c>
      <c r="G7" s="173" t="s">
        <v>29</v>
      </c>
      <c r="H7" s="171" t="s">
        <v>30</v>
      </c>
      <c r="I7" s="171" t="s">
        <v>31</v>
      </c>
      <c r="J7" s="171" t="s">
        <v>32</v>
      </c>
      <c r="K7" s="171" t="s">
        <v>33</v>
      </c>
      <c r="L7" s="171" t="s">
        <v>34</v>
      </c>
      <c r="M7" s="171" t="s">
        <v>35</v>
      </c>
      <c r="N7" s="171" t="s">
        <v>36</v>
      </c>
      <c r="O7" s="171" t="s">
        <v>37</v>
      </c>
      <c r="P7" s="171" t="s">
        <v>38</v>
      </c>
      <c r="Q7" s="171" t="s">
        <v>39</v>
      </c>
      <c r="R7" s="171" t="s">
        <v>40</v>
      </c>
      <c r="S7" s="171" t="s">
        <v>41</v>
      </c>
      <c r="T7" s="171" t="s">
        <v>42</v>
      </c>
      <c r="U7" s="174" t="s">
        <v>43</v>
      </c>
      <c r="V7" s="174" t="s">
        <v>44</v>
      </c>
      <c r="W7" s="174" t="s">
        <v>45</v>
      </c>
      <c r="X7" s="174" t="s">
        <v>46</v>
      </c>
      <c r="Y7" s="174" t="s">
        <v>47</v>
      </c>
      <c r="Z7" s="174" t="s">
        <v>48</v>
      </c>
      <c r="AA7" s="174" t="s">
        <v>49</v>
      </c>
      <c r="AB7" s="174" t="s">
        <v>50</v>
      </c>
      <c r="AC7" s="174" t="s">
        <v>51</v>
      </c>
      <c r="AD7" s="174" t="s">
        <v>52</v>
      </c>
      <c r="AE7" s="174" t="s">
        <v>53</v>
      </c>
      <c r="AF7" s="174" t="s">
        <v>54</v>
      </c>
      <c r="AG7" s="174" t="s">
        <v>55</v>
      </c>
      <c r="AH7" s="174" t="s">
        <v>56</v>
      </c>
      <c r="AI7" s="174" t="s">
        <v>57</v>
      </c>
      <c r="AJ7" s="174" t="s">
        <v>58</v>
      </c>
      <c r="AK7" s="174" t="s">
        <v>59</v>
      </c>
      <c r="AL7" s="174" t="s">
        <v>60</v>
      </c>
      <c r="AM7" s="174" t="s">
        <v>61</v>
      </c>
      <c r="AN7" s="174" t="s">
        <v>62</v>
      </c>
      <c r="AO7" s="174" t="s">
        <v>63</v>
      </c>
      <c r="AP7" s="174" t="s">
        <v>64</v>
      </c>
      <c r="AQ7" s="174" t="s">
        <v>65</v>
      </c>
      <c r="AR7" s="174" t="s">
        <v>66</v>
      </c>
    </row>
    <row r="8" spans="1:44" ht="94.5">
      <c r="A8" s="124" t="s">
        <v>2014</v>
      </c>
      <c r="B8" s="47" t="s">
        <v>68</v>
      </c>
      <c r="C8" s="47" t="s">
        <v>182</v>
      </c>
      <c r="E8" s="47" t="s">
        <v>2015</v>
      </c>
      <c r="F8" s="47" t="s">
        <v>2016</v>
      </c>
      <c r="G8" s="123">
        <v>3</v>
      </c>
      <c r="H8" s="124" t="s">
        <v>217</v>
      </c>
      <c r="I8" s="124" t="s">
        <v>808</v>
      </c>
      <c r="J8" s="124" t="s">
        <v>74</v>
      </c>
      <c r="K8" s="124" t="s">
        <v>75</v>
      </c>
      <c r="L8" s="124" t="s">
        <v>95</v>
      </c>
      <c r="M8" s="124" t="s">
        <v>1404</v>
      </c>
      <c r="N8" s="124" t="s">
        <v>2017</v>
      </c>
      <c r="O8" s="47" t="s">
        <v>2018</v>
      </c>
      <c r="P8" s="47" t="s">
        <v>2019</v>
      </c>
      <c r="R8" s="124" t="s">
        <v>82</v>
      </c>
      <c r="S8" s="126"/>
      <c r="T8" s="126"/>
      <c r="U8" s="128">
        <v>20</v>
      </c>
      <c r="V8" s="128">
        <v>20</v>
      </c>
      <c r="W8" s="128">
        <v>20</v>
      </c>
      <c r="X8" s="128">
        <v>20</v>
      </c>
      <c r="Y8" s="128">
        <v>20</v>
      </c>
      <c r="Z8" s="128">
        <v>20</v>
      </c>
      <c r="AA8" s="128">
        <v>20</v>
      </c>
      <c r="AB8" s="128">
        <v>20</v>
      </c>
      <c r="AC8" s="128">
        <v>20</v>
      </c>
      <c r="AD8" s="128">
        <v>20</v>
      </c>
      <c r="AE8" s="128">
        <v>20</v>
      </c>
      <c r="AF8" s="128">
        <v>20</v>
      </c>
      <c r="AG8" s="180"/>
      <c r="AH8" s="180"/>
      <c r="AI8" s="180"/>
      <c r="AJ8" s="204"/>
      <c r="AK8" s="180"/>
      <c r="AL8" s="180"/>
      <c r="AM8" s="180"/>
      <c r="AN8" s="180"/>
      <c r="AO8" s="180"/>
      <c r="AP8" s="180"/>
      <c r="AQ8" s="180"/>
      <c r="AR8" s="180"/>
    </row>
    <row r="9" spans="1:44" ht="31.5">
      <c r="A9" s="124" t="s">
        <v>2020</v>
      </c>
      <c r="B9" s="47" t="s">
        <v>68</v>
      </c>
      <c r="C9" s="47" t="s">
        <v>182</v>
      </c>
      <c r="E9" s="47" t="s">
        <v>2021</v>
      </c>
      <c r="F9" s="47" t="s">
        <v>2022</v>
      </c>
      <c r="G9" s="123">
        <v>3</v>
      </c>
      <c r="H9" s="124" t="s">
        <v>217</v>
      </c>
      <c r="I9" s="124" t="s">
        <v>808</v>
      </c>
      <c r="J9" s="124" t="s">
        <v>74</v>
      </c>
      <c r="K9" s="124" t="s">
        <v>75</v>
      </c>
      <c r="L9" s="124" t="s">
        <v>95</v>
      </c>
      <c r="M9" s="124" t="s">
        <v>2023</v>
      </c>
      <c r="N9" s="124" t="s">
        <v>2017</v>
      </c>
      <c r="O9" s="47" t="s">
        <v>2018</v>
      </c>
      <c r="P9" s="47" t="s">
        <v>2024</v>
      </c>
      <c r="R9" s="124" t="s">
        <v>82</v>
      </c>
      <c r="S9" s="217"/>
      <c r="T9" s="126"/>
      <c r="U9" s="128">
        <v>1</v>
      </c>
      <c r="V9" s="128">
        <v>1</v>
      </c>
      <c r="W9" s="128">
        <v>1</v>
      </c>
      <c r="X9" s="128">
        <v>1</v>
      </c>
      <c r="Y9" s="128">
        <v>1</v>
      </c>
      <c r="Z9" s="128">
        <v>1</v>
      </c>
      <c r="AA9" s="128">
        <v>1</v>
      </c>
      <c r="AB9" s="128">
        <v>1</v>
      </c>
      <c r="AC9" s="128">
        <v>1</v>
      </c>
      <c r="AD9" s="128">
        <v>1</v>
      </c>
      <c r="AE9" s="128">
        <v>1</v>
      </c>
      <c r="AF9" s="128">
        <v>1</v>
      </c>
      <c r="AG9" s="199"/>
      <c r="AH9" s="180"/>
      <c r="AI9" s="203"/>
      <c r="AJ9" s="178"/>
      <c r="AK9" s="203"/>
      <c r="AL9" s="180"/>
      <c r="AM9" s="180"/>
      <c r="AN9" s="180"/>
      <c r="AO9" s="180"/>
      <c r="AP9" s="180"/>
      <c r="AQ9" s="180"/>
      <c r="AR9" s="180"/>
    </row>
    <row r="10" spans="1:44" ht="31.5">
      <c r="A10" s="124" t="s">
        <v>2025</v>
      </c>
      <c r="B10" s="47" t="s">
        <v>68</v>
      </c>
      <c r="C10" s="47" t="s">
        <v>182</v>
      </c>
      <c r="E10" s="47" t="s">
        <v>2026</v>
      </c>
      <c r="F10" s="47" t="s">
        <v>2027</v>
      </c>
      <c r="G10" s="123">
        <v>2</v>
      </c>
      <c r="H10" s="124" t="s">
        <v>217</v>
      </c>
      <c r="I10" s="124" t="s">
        <v>808</v>
      </c>
      <c r="J10" s="124" t="s">
        <v>74</v>
      </c>
      <c r="K10" s="124" t="s">
        <v>75</v>
      </c>
      <c r="L10" s="124" t="s">
        <v>95</v>
      </c>
      <c r="M10" s="124" t="s">
        <v>2023</v>
      </c>
      <c r="N10" s="124" t="s">
        <v>2017</v>
      </c>
      <c r="O10" s="47" t="s">
        <v>2018</v>
      </c>
      <c r="P10" s="47" t="s">
        <v>2028</v>
      </c>
      <c r="R10" s="124" t="s">
        <v>82</v>
      </c>
      <c r="S10" s="217"/>
      <c r="T10" s="126"/>
      <c r="U10" s="128">
        <v>1</v>
      </c>
      <c r="V10" s="128">
        <v>1</v>
      </c>
      <c r="W10" s="128">
        <v>1</v>
      </c>
      <c r="X10" s="128">
        <v>1</v>
      </c>
      <c r="Y10" s="128">
        <v>1</v>
      </c>
      <c r="Z10" s="128">
        <v>1</v>
      </c>
      <c r="AA10" s="128">
        <v>1</v>
      </c>
      <c r="AB10" s="128">
        <v>1</v>
      </c>
      <c r="AC10" s="128">
        <v>1</v>
      </c>
      <c r="AD10" s="128">
        <v>1</v>
      </c>
      <c r="AE10" s="128">
        <v>1</v>
      </c>
      <c r="AF10" s="128">
        <v>1</v>
      </c>
      <c r="AG10" s="203"/>
      <c r="AH10" s="203"/>
      <c r="AI10" s="203"/>
      <c r="AJ10" s="178"/>
      <c r="AK10" s="203"/>
      <c r="AL10" s="203"/>
      <c r="AM10" s="203"/>
      <c r="AN10" s="203"/>
      <c r="AO10" s="203"/>
      <c r="AP10" s="203"/>
      <c r="AQ10" s="203"/>
      <c r="AR10" s="203"/>
    </row>
    <row r="11" spans="1:44" ht="63">
      <c r="A11" s="124" t="s">
        <v>2029</v>
      </c>
      <c r="B11" s="47" t="s">
        <v>68</v>
      </c>
      <c r="C11" s="47" t="s">
        <v>182</v>
      </c>
      <c r="E11" s="47" t="s">
        <v>2030</v>
      </c>
      <c r="F11" s="47" t="s">
        <v>2031</v>
      </c>
      <c r="G11" s="123">
        <v>2</v>
      </c>
      <c r="H11" s="124" t="s">
        <v>217</v>
      </c>
      <c r="I11" s="124" t="s">
        <v>808</v>
      </c>
      <c r="J11" s="124" t="s">
        <v>74</v>
      </c>
      <c r="K11" s="124" t="s">
        <v>75</v>
      </c>
      <c r="L11" s="124" t="s">
        <v>95</v>
      </c>
      <c r="M11" s="124" t="s">
        <v>2023</v>
      </c>
      <c r="N11" s="124" t="s">
        <v>2017</v>
      </c>
      <c r="O11" s="47" t="s">
        <v>2018</v>
      </c>
      <c r="P11" s="47" t="s">
        <v>2032</v>
      </c>
      <c r="R11" s="124" t="s">
        <v>82</v>
      </c>
      <c r="S11" s="217"/>
      <c r="T11" s="126"/>
      <c r="U11" s="128">
        <v>1</v>
      </c>
      <c r="V11" s="128">
        <v>1</v>
      </c>
      <c r="W11" s="128">
        <v>1</v>
      </c>
      <c r="X11" s="128">
        <v>1</v>
      </c>
      <c r="Y11" s="128">
        <v>1</v>
      </c>
      <c r="Z11" s="128">
        <v>1</v>
      </c>
      <c r="AA11" s="128">
        <v>1</v>
      </c>
      <c r="AB11" s="128">
        <v>1</v>
      </c>
      <c r="AC11" s="128">
        <v>1</v>
      </c>
      <c r="AD11" s="128">
        <v>1</v>
      </c>
      <c r="AE11" s="128">
        <v>1</v>
      </c>
      <c r="AF11" s="128">
        <v>1</v>
      </c>
      <c r="AG11" s="199"/>
      <c r="AH11" s="180"/>
      <c r="AI11" s="203"/>
      <c r="AJ11" s="178"/>
      <c r="AK11" s="180"/>
      <c r="AL11" s="180"/>
      <c r="AM11" s="180"/>
      <c r="AN11" s="180"/>
      <c r="AO11" s="180"/>
      <c r="AP11" s="180"/>
      <c r="AQ11" s="180"/>
      <c r="AR11" s="180"/>
    </row>
    <row r="12" spans="1:44" ht="78.75">
      <c r="A12" s="124" t="s">
        <v>2033</v>
      </c>
      <c r="B12" s="47" t="s">
        <v>68</v>
      </c>
      <c r="C12" s="47" t="s">
        <v>84</v>
      </c>
      <c r="E12" s="47" t="s">
        <v>2034</v>
      </c>
      <c r="F12" s="47" t="s">
        <v>2035</v>
      </c>
      <c r="G12" s="123">
        <v>3</v>
      </c>
      <c r="H12" s="124" t="s">
        <v>217</v>
      </c>
      <c r="I12" s="124" t="s">
        <v>808</v>
      </c>
      <c r="J12" s="124" t="s">
        <v>74</v>
      </c>
      <c r="K12" s="124" t="s">
        <v>75</v>
      </c>
      <c r="L12" s="124" t="s">
        <v>95</v>
      </c>
      <c r="M12" s="124" t="s">
        <v>1404</v>
      </c>
      <c r="N12" s="124" t="s">
        <v>2017</v>
      </c>
      <c r="O12" s="47" t="s">
        <v>2018</v>
      </c>
      <c r="P12" s="47" t="s">
        <v>2032</v>
      </c>
      <c r="Q12" s="47" t="s">
        <v>2036</v>
      </c>
      <c r="R12" s="124" t="s">
        <v>82</v>
      </c>
      <c r="S12" s="217"/>
      <c r="T12" s="218"/>
      <c r="U12" s="128">
        <v>4</v>
      </c>
      <c r="V12" s="128">
        <v>4</v>
      </c>
      <c r="W12" s="128">
        <v>4</v>
      </c>
      <c r="X12" s="128">
        <v>4</v>
      </c>
      <c r="Y12" s="128">
        <v>4</v>
      </c>
      <c r="Z12" s="128">
        <v>4</v>
      </c>
      <c r="AA12" s="128">
        <v>4</v>
      </c>
      <c r="AB12" s="128">
        <v>4</v>
      </c>
      <c r="AC12" s="128">
        <v>4</v>
      </c>
      <c r="AD12" s="128">
        <v>4</v>
      </c>
      <c r="AE12" s="128">
        <v>4</v>
      </c>
      <c r="AF12" s="128">
        <v>4</v>
      </c>
      <c r="AG12" s="219"/>
      <c r="AH12" s="219"/>
      <c r="AI12" s="219"/>
      <c r="AJ12" s="204"/>
      <c r="AK12" s="219"/>
      <c r="AL12" s="219"/>
      <c r="AM12" s="180"/>
      <c r="AN12" s="180"/>
      <c r="AO12" s="180"/>
      <c r="AP12" s="180"/>
      <c r="AQ12" s="180"/>
      <c r="AR12" s="180"/>
    </row>
    <row r="13" spans="1:44" ht="31.5">
      <c r="A13" s="124" t="s">
        <v>2037</v>
      </c>
      <c r="B13" s="47" t="s">
        <v>68</v>
      </c>
      <c r="C13" s="47" t="s">
        <v>84</v>
      </c>
      <c r="E13" s="47" t="s">
        <v>2038</v>
      </c>
      <c r="F13" s="47" t="s">
        <v>2039</v>
      </c>
      <c r="G13" s="123">
        <v>3</v>
      </c>
      <c r="H13" s="124" t="s">
        <v>217</v>
      </c>
      <c r="I13" s="124" t="s">
        <v>808</v>
      </c>
      <c r="J13" s="124" t="s">
        <v>74</v>
      </c>
      <c r="K13" s="124" t="s">
        <v>75</v>
      </c>
      <c r="L13" s="124" t="s">
        <v>95</v>
      </c>
      <c r="M13" s="124" t="s">
        <v>2023</v>
      </c>
      <c r="N13" s="124" t="s">
        <v>2017</v>
      </c>
      <c r="O13" s="47" t="s">
        <v>2040</v>
      </c>
      <c r="P13" s="47" t="s">
        <v>2041</v>
      </c>
      <c r="Q13" s="47"/>
      <c r="R13" s="124" t="s">
        <v>82</v>
      </c>
      <c r="S13" s="217"/>
      <c r="T13" s="218"/>
      <c r="U13" s="128">
        <v>1</v>
      </c>
      <c r="V13" s="128">
        <v>1</v>
      </c>
      <c r="W13" s="128">
        <v>1</v>
      </c>
      <c r="X13" s="128">
        <v>1</v>
      </c>
      <c r="Y13" s="128">
        <v>1</v>
      </c>
      <c r="Z13" s="128">
        <v>1</v>
      </c>
      <c r="AA13" s="128">
        <v>1</v>
      </c>
      <c r="AB13" s="128">
        <v>1</v>
      </c>
      <c r="AC13" s="128">
        <v>1</v>
      </c>
      <c r="AD13" s="128">
        <v>1</v>
      </c>
      <c r="AE13" s="128">
        <v>1</v>
      </c>
      <c r="AF13" s="128">
        <v>1</v>
      </c>
      <c r="AG13" s="219"/>
      <c r="AH13" s="219"/>
      <c r="AI13" s="219"/>
      <c r="AJ13" s="204"/>
      <c r="AK13" s="219"/>
      <c r="AL13" s="219"/>
      <c r="AM13" s="180"/>
      <c r="AN13" s="180"/>
      <c r="AO13" s="180"/>
      <c r="AP13" s="180"/>
      <c r="AQ13" s="180"/>
      <c r="AR13" s="180"/>
    </row>
    <row r="14" spans="1:44" ht="47.25">
      <c r="A14" s="124" t="s">
        <v>2042</v>
      </c>
      <c r="B14" s="47" t="s">
        <v>68</v>
      </c>
      <c r="C14" s="47" t="s">
        <v>84</v>
      </c>
      <c r="E14" s="47" t="s">
        <v>2043</v>
      </c>
      <c r="F14" s="47" t="s">
        <v>2044</v>
      </c>
      <c r="G14" s="123">
        <v>3</v>
      </c>
      <c r="H14" s="124" t="s">
        <v>217</v>
      </c>
      <c r="I14" s="124" t="s">
        <v>808</v>
      </c>
      <c r="J14" s="124" t="s">
        <v>74</v>
      </c>
      <c r="K14" s="124" t="s">
        <v>75</v>
      </c>
      <c r="L14" s="124" t="s">
        <v>95</v>
      </c>
      <c r="M14" s="124" t="s">
        <v>1404</v>
      </c>
      <c r="N14" s="124" t="s">
        <v>2017</v>
      </c>
      <c r="O14" s="47" t="s">
        <v>2018</v>
      </c>
      <c r="P14" s="47" t="s">
        <v>2032</v>
      </c>
      <c r="Q14" s="47"/>
      <c r="R14" s="124" t="s">
        <v>82</v>
      </c>
      <c r="S14" s="217"/>
      <c r="T14" s="126"/>
      <c r="U14" s="128">
        <v>20</v>
      </c>
      <c r="V14" s="128">
        <v>20</v>
      </c>
      <c r="W14" s="128">
        <v>20</v>
      </c>
      <c r="X14" s="128">
        <v>20</v>
      </c>
      <c r="Y14" s="128">
        <v>20</v>
      </c>
      <c r="Z14" s="128">
        <v>20</v>
      </c>
      <c r="AA14" s="128">
        <v>20</v>
      </c>
      <c r="AB14" s="128">
        <v>20</v>
      </c>
      <c r="AC14" s="128">
        <v>20</v>
      </c>
      <c r="AD14" s="128">
        <v>20</v>
      </c>
      <c r="AE14" s="128">
        <v>20</v>
      </c>
      <c r="AF14" s="128">
        <v>20</v>
      </c>
      <c r="AG14" s="180"/>
      <c r="AH14" s="180"/>
      <c r="AI14" s="180"/>
      <c r="AJ14" s="204"/>
      <c r="AK14" s="180"/>
      <c r="AL14" s="180"/>
      <c r="AM14" s="180"/>
      <c r="AN14" s="180"/>
      <c r="AO14" s="180"/>
      <c r="AP14" s="180"/>
      <c r="AQ14" s="180"/>
      <c r="AR14" s="180"/>
    </row>
    <row r="15" spans="1:44" ht="31.5">
      <c r="A15" s="124" t="s">
        <v>2045</v>
      </c>
      <c r="B15" s="47" t="s">
        <v>68</v>
      </c>
      <c r="C15" s="47" t="s">
        <v>84</v>
      </c>
      <c r="E15" s="47" t="s">
        <v>2046</v>
      </c>
      <c r="F15" s="47" t="s">
        <v>2047</v>
      </c>
      <c r="G15" s="123">
        <v>2</v>
      </c>
      <c r="H15" s="124" t="s">
        <v>217</v>
      </c>
      <c r="I15" s="124" t="s">
        <v>2048</v>
      </c>
      <c r="J15" s="124" t="s">
        <v>94</v>
      </c>
      <c r="K15" s="124" t="s">
        <v>75</v>
      </c>
      <c r="L15" s="124" t="s">
        <v>76</v>
      </c>
      <c r="M15" s="124" t="s">
        <v>171</v>
      </c>
      <c r="N15" s="124" t="s">
        <v>2017</v>
      </c>
      <c r="O15" s="47" t="s">
        <v>2018</v>
      </c>
      <c r="P15" s="47" t="s">
        <v>2032</v>
      </c>
      <c r="Q15" s="47" t="s">
        <v>2049</v>
      </c>
      <c r="R15" s="124" t="s">
        <v>82</v>
      </c>
      <c r="S15" s="217"/>
      <c r="T15" s="126"/>
      <c r="U15" s="127"/>
      <c r="V15" s="127"/>
      <c r="W15" s="127">
        <v>0.25</v>
      </c>
      <c r="X15" s="127"/>
      <c r="Y15" s="127"/>
      <c r="Z15" s="127">
        <v>0.25</v>
      </c>
      <c r="AA15" s="127"/>
      <c r="AB15" s="127"/>
      <c r="AC15" s="127">
        <v>0.25</v>
      </c>
      <c r="AD15" s="127"/>
      <c r="AE15" s="127"/>
      <c r="AF15" s="127">
        <v>0.25</v>
      </c>
      <c r="AG15" s="180"/>
      <c r="AH15" s="180"/>
      <c r="AI15" s="180"/>
      <c r="AJ15" s="204"/>
      <c r="AK15" s="180"/>
      <c r="AL15" s="180"/>
      <c r="AM15" s="180"/>
      <c r="AN15" s="180"/>
      <c r="AO15" s="180"/>
      <c r="AP15" s="180"/>
      <c r="AQ15" s="180"/>
      <c r="AR15" s="180"/>
    </row>
    <row r="16" spans="1:44" ht="47.25">
      <c r="A16" s="124" t="s">
        <v>2050</v>
      </c>
      <c r="B16" s="47" t="s">
        <v>68</v>
      </c>
      <c r="C16" s="47" t="s">
        <v>182</v>
      </c>
      <c r="E16" s="47" t="s">
        <v>2051</v>
      </c>
      <c r="F16" s="47" t="s">
        <v>2052</v>
      </c>
      <c r="G16" s="123">
        <v>2</v>
      </c>
      <c r="H16" s="124" t="s">
        <v>217</v>
      </c>
      <c r="I16" s="124" t="s">
        <v>2053</v>
      </c>
      <c r="J16" s="124" t="s">
        <v>74</v>
      </c>
      <c r="K16" s="124" t="s">
        <v>75</v>
      </c>
      <c r="L16" s="124" t="s">
        <v>76</v>
      </c>
      <c r="M16" s="47" t="s">
        <v>2054</v>
      </c>
      <c r="N16" s="124" t="s">
        <v>2055</v>
      </c>
      <c r="O16" s="47" t="s">
        <v>2056</v>
      </c>
      <c r="P16" s="47" t="s">
        <v>2057</v>
      </c>
      <c r="Q16" s="47"/>
      <c r="S16" s="217"/>
      <c r="T16" s="126"/>
      <c r="U16" s="128"/>
      <c r="V16" s="128">
        <v>1</v>
      </c>
      <c r="W16" s="128"/>
      <c r="X16" s="128">
        <v>1</v>
      </c>
      <c r="Y16" s="128"/>
      <c r="Z16" s="128">
        <v>1</v>
      </c>
      <c r="AA16" s="128"/>
      <c r="AB16" s="128">
        <v>1</v>
      </c>
      <c r="AC16" s="128"/>
      <c r="AD16" s="128">
        <v>1</v>
      </c>
      <c r="AE16" s="128"/>
      <c r="AF16" s="128">
        <v>1</v>
      </c>
      <c r="AG16" s="199"/>
      <c r="AH16" s="180"/>
      <c r="AI16" s="203"/>
      <c r="AJ16" s="178"/>
      <c r="AK16" s="180"/>
      <c r="AL16" s="178"/>
      <c r="AM16" s="180"/>
      <c r="AN16" s="180"/>
      <c r="AO16" s="180"/>
      <c r="AP16" s="180"/>
      <c r="AQ16" s="180"/>
      <c r="AR16" s="180"/>
    </row>
    <row r="17" spans="1:44" ht="26.25" customHeight="1">
      <c r="A17" s="124" t="s">
        <v>2058</v>
      </c>
      <c r="B17" s="47" t="s">
        <v>158</v>
      </c>
      <c r="C17" s="47" t="s">
        <v>1931</v>
      </c>
      <c r="E17" s="47" t="s">
        <v>2059</v>
      </c>
      <c r="F17" s="47" t="s">
        <v>2060</v>
      </c>
      <c r="G17" s="123">
        <v>3</v>
      </c>
      <c r="H17" s="124" t="s">
        <v>217</v>
      </c>
      <c r="I17" s="124" t="s">
        <v>2061</v>
      </c>
      <c r="J17" s="124" t="s">
        <v>74</v>
      </c>
      <c r="K17" s="124" t="s">
        <v>75</v>
      </c>
      <c r="L17" s="124" t="s">
        <v>95</v>
      </c>
      <c r="M17" s="124" t="s">
        <v>967</v>
      </c>
      <c r="N17" s="124" t="s">
        <v>2055</v>
      </c>
      <c r="O17" s="47" t="s">
        <v>2056</v>
      </c>
      <c r="P17" s="47" t="s">
        <v>2057</v>
      </c>
      <c r="Q17" s="47"/>
      <c r="S17" s="217"/>
      <c r="T17" s="126"/>
      <c r="U17" s="128"/>
      <c r="V17" s="128">
        <v>1</v>
      </c>
      <c r="W17" s="128">
        <v>1</v>
      </c>
      <c r="X17" s="128">
        <v>1</v>
      </c>
      <c r="Y17" s="128">
        <v>1</v>
      </c>
      <c r="Z17" s="128">
        <v>1</v>
      </c>
      <c r="AA17" s="128">
        <v>1</v>
      </c>
      <c r="AB17" s="128">
        <v>1</v>
      </c>
      <c r="AC17" s="128">
        <v>1</v>
      </c>
      <c r="AD17" s="128">
        <v>1</v>
      </c>
      <c r="AE17" s="128">
        <v>1</v>
      </c>
      <c r="AF17" s="128">
        <v>1</v>
      </c>
      <c r="AG17" s="203"/>
      <c r="AH17" s="203"/>
      <c r="AI17" s="203"/>
      <c r="AJ17" s="178"/>
      <c r="AK17" s="203"/>
      <c r="AL17" s="203"/>
      <c r="AM17" s="203"/>
      <c r="AN17" s="203"/>
      <c r="AO17" s="203"/>
      <c r="AP17" s="203"/>
      <c r="AQ17" s="203"/>
      <c r="AR17" s="203"/>
    </row>
    <row r="18" spans="1:44" ht="31.5">
      <c r="A18" s="124" t="s">
        <v>2062</v>
      </c>
      <c r="B18" s="47" t="s">
        <v>68</v>
      </c>
      <c r="C18" s="47" t="s">
        <v>182</v>
      </c>
      <c r="E18" s="47" t="s">
        <v>2063</v>
      </c>
      <c r="F18" s="47" t="s">
        <v>2064</v>
      </c>
      <c r="G18" s="123">
        <v>3</v>
      </c>
      <c r="H18" s="124" t="s">
        <v>217</v>
      </c>
      <c r="I18" s="124" t="s">
        <v>2061</v>
      </c>
      <c r="J18" s="124" t="s">
        <v>74</v>
      </c>
      <c r="K18" s="124" t="s">
        <v>75</v>
      </c>
      <c r="L18" s="124" t="s">
        <v>95</v>
      </c>
      <c r="M18" s="124" t="s">
        <v>967</v>
      </c>
      <c r="N18" s="124" t="s">
        <v>2055</v>
      </c>
      <c r="O18" s="47" t="s">
        <v>2056</v>
      </c>
      <c r="P18" s="47" t="s">
        <v>2057</v>
      </c>
      <c r="Q18" s="47"/>
      <c r="S18" s="217"/>
      <c r="T18" s="126"/>
      <c r="U18" s="128">
        <v>1</v>
      </c>
      <c r="V18" s="128">
        <v>1</v>
      </c>
      <c r="W18" s="128">
        <v>1</v>
      </c>
      <c r="X18" s="128">
        <v>1</v>
      </c>
      <c r="Y18" s="128">
        <v>1</v>
      </c>
      <c r="Z18" s="128">
        <v>1</v>
      </c>
      <c r="AA18" s="128">
        <v>1</v>
      </c>
      <c r="AB18" s="128">
        <v>1</v>
      </c>
      <c r="AC18" s="128">
        <v>1</v>
      </c>
      <c r="AD18" s="128">
        <v>1</v>
      </c>
      <c r="AE18" s="128">
        <v>1</v>
      </c>
      <c r="AF18" s="128">
        <v>1</v>
      </c>
      <c r="AG18" s="180"/>
      <c r="AH18" s="180"/>
      <c r="AI18" s="180"/>
      <c r="AJ18" s="204"/>
      <c r="AK18" s="180"/>
      <c r="AL18" s="180"/>
      <c r="AM18" s="180"/>
      <c r="AN18" s="180"/>
      <c r="AO18" s="180"/>
      <c r="AP18" s="180"/>
      <c r="AQ18" s="180"/>
      <c r="AR18" s="180"/>
    </row>
    <row r="19" spans="1:44" ht="31.5">
      <c r="A19" s="124" t="s">
        <v>2065</v>
      </c>
      <c r="B19" s="47" t="s">
        <v>68</v>
      </c>
      <c r="C19" s="47" t="s">
        <v>182</v>
      </c>
      <c r="E19" s="47" t="s">
        <v>2066</v>
      </c>
      <c r="F19" s="47" t="s">
        <v>2067</v>
      </c>
      <c r="G19" s="123">
        <v>3</v>
      </c>
      <c r="H19" s="124" t="s">
        <v>217</v>
      </c>
      <c r="I19" s="124" t="s">
        <v>2061</v>
      </c>
      <c r="J19" s="124" t="s">
        <v>74</v>
      </c>
      <c r="K19" s="124" t="s">
        <v>75</v>
      </c>
      <c r="L19" s="124" t="s">
        <v>95</v>
      </c>
      <c r="M19" s="124" t="s">
        <v>967</v>
      </c>
      <c r="N19" s="124" t="s">
        <v>2055</v>
      </c>
      <c r="O19" s="47" t="s">
        <v>2056</v>
      </c>
      <c r="P19" s="47" t="s">
        <v>2057</v>
      </c>
      <c r="Q19" s="47"/>
      <c r="S19" s="217"/>
      <c r="T19" s="126"/>
      <c r="U19" s="128">
        <v>1</v>
      </c>
      <c r="V19" s="128">
        <v>1</v>
      </c>
      <c r="W19" s="128">
        <v>1</v>
      </c>
      <c r="X19" s="128">
        <v>1</v>
      </c>
      <c r="Y19" s="128">
        <v>1</v>
      </c>
      <c r="Z19" s="128">
        <v>1</v>
      </c>
      <c r="AA19" s="128">
        <v>1</v>
      </c>
      <c r="AB19" s="128">
        <v>1</v>
      </c>
      <c r="AC19" s="128">
        <v>1</v>
      </c>
      <c r="AD19" s="128">
        <v>1</v>
      </c>
      <c r="AE19" s="128">
        <v>1</v>
      </c>
      <c r="AF19" s="128">
        <v>1</v>
      </c>
      <c r="AG19" s="203"/>
      <c r="AH19" s="203"/>
      <c r="AI19" s="203"/>
      <c r="AJ19" s="220"/>
      <c r="AK19" s="203"/>
      <c r="AL19" s="203"/>
      <c r="AM19" s="203"/>
      <c r="AN19" s="203"/>
      <c r="AO19" s="203"/>
      <c r="AP19" s="203"/>
      <c r="AQ19" s="203"/>
      <c r="AR19" s="203"/>
    </row>
    <row r="20" spans="1:44" ht="47.25">
      <c r="A20" s="124" t="s">
        <v>2068</v>
      </c>
      <c r="B20" s="47" t="s">
        <v>68</v>
      </c>
      <c r="C20" s="47" t="s">
        <v>84</v>
      </c>
      <c r="E20" s="47" t="s">
        <v>2069</v>
      </c>
      <c r="F20" s="47" t="s">
        <v>2070</v>
      </c>
      <c r="G20" s="123">
        <v>2</v>
      </c>
      <c r="H20" s="124" t="s">
        <v>217</v>
      </c>
      <c r="I20" s="124" t="s">
        <v>2071</v>
      </c>
      <c r="J20" s="124" t="s">
        <v>94</v>
      </c>
      <c r="K20" s="124" t="s">
        <v>75</v>
      </c>
      <c r="L20" s="124" t="s">
        <v>76</v>
      </c>
      <c r="M20" s="124" t="s">
        <v>1409</v>
      </c>
      <c r="N20" s="124" t="s">
        <v>2072</v>
      </c>
      <c r="O20" s="47" t="s">
        <v>2073</v>
      </c>
      <c r="P20" s="47" t="s">
        <v>2074</v>
      </c>
      <c r="Q20" s="47"/>
      <c r="S20" s="217"/>
      <c r="T20" s="126"/>
      <c r="U20" s="127"/>
      <c r="V20" s="127" t="s">
        <v>1539</v>
      </c>
      <c r="W20" s="127">
        <v>0.25</v>
      </c>
      <c r="X20" s="127"/>
      <c r="Y20" s="127"/>
      <c r="Z20" s="127">
        <v>0.25</v>
      </c>
      <c r="AA20" s="127"/>
      <c r="AB20" s="127"/>
      <c r="AC20" s="127">
        <v>0.25</v>
      </c>
      <c r="AD20" s="127"/>
      <c r="AE20" s="127"/>
      <c r="AF20" s="127">
        <v>0.25</v>
      </c>
      <c r="AG20" s="203"/>
      <c r="AH20" s="203"/>
      <c r="AI20" s="203"/>
      <c r="AJ20" s="178"/>
      <c r="AK20" s="203"/>
      <c r="AL20" s="203"/>
      <c r="AM20" s="203"/>
      <c r="AN20" s="203"/>
      <c r="AO20" s="203"/>
      <c r="AP20" s="203"/>
      <c r="AQ20" s="203"/>
      <c r="AR20" s="203"/>
    </row>
    <row r="21" spans="1:44" ht="47.25">
      <c r="A21" s="124" t="s">
        <v>2075</v>
      </c>
      <c r="B21" s="47" t="s">
        <v>68</v>
      </c>
      <c r="C21" s="47" t="s">
        <v>84</v>
      </c>
      <c r="E21" s="47" t="s">
        <v>2076</v>
      </c>
      <c r="F21" s="47" t="s">
        <v>2077</v>
      </c>
      <c r="G21" s="123">
        <v>2</v>
      </c>
      <c r="H21" s="124" t="s">
        <v>217</v>
      </c>
      <c r="I21" s="124" t="s">
        <v>2078</v>
      </c>
      <c r="J21" s="124" t="s">
        <v>74</v>
      </c>
      <c r="K21" s="124" t="s">
        <v>75</v>
      </c>
      <c r="L21" s="124" t="s">
        <v>76</v>
      </c>
      <c r="M21" s="124" t="s">
        <v>967</v>
      </c>
      <c r="N21" s="124" t="s">
        <v>2072</v>
      </c>
      <c r="O21" s="47" t="s">
        <v>2073</v>
      </c>
      <c r="P21" s="47" t="s">
        <v>2074</v>
      </c>
      <c r="Q21" s="47"/>
      <c r="S21" s="217"/>
      <c r="T21" s="126"/>
      <c r="U21" s="128">
        <v>1</v>
      </c>
      <c r="V21" s="128">
        <v>1</v>
      </c>
      <c r="W21" s="128">
        <v>1</v>
      </c>
      <c r="X21" s="128">
        <v>1</v>
      </c>
      <c r="Y21" s="128">
        <v>1</v>
      </c>
      <c r="Z21" s="128">
        <v>1</v>
      </c>
      <c r="AA21" s="128">
        <v>1</v>
      </c>
      <c r="AB21" s="128">
        <v>1</v>
      </c>
      <c r="AC21" s="128">
        <v>1</v>
      </c>
      <c r="AD21" s="128">
        <v>1</v>
      </c>
      <c r="AE21" s="128">
        <v>1</v>
      </c>
      <c r="AF21" s="128">
        <v>1</v>
      </c>
      <c r="AG21" s="203"/>
      <c r="AH21" s="203"/>
      <c r="AI21" s="203"/>
      <c r="AJ21" s="178"/>
      <c r="AK21" s="203"/>
      <c r="AL21" s="203"/>
      <c r="AM21" s="203"/>
      <c r="AN21" s="203"/>
      <c r="AO21" s="203"/>
      <c r="AP21" s="203"/>
      <c r="AQ21" s="203"/>
      <c r="AR21" s="203"/>
    </row>
    <row r="22" spans="1:44" ht="47.25">
      <c r="A22" s="124" t="s">
        <v>2079</v>
      </c>
      <c r="B22" s="47" t="s">
        <v>68</v>
      </c>
      <c r="C22" s="47" t="s">
        <v>84</v>
      </c>
      <c r="E22" s="47" t="s">
        <v>2080</v>
      </c>
      <c r="F22" s="47" t="s">
        <v>2081</v>
      </c>
      <c r="G22" s="123">
        <v>2</v>
      </c>
      <c r="H22" s="124" t="s">
        <v>217</v>
      </c>
      <c r="I22" s="124" t="s">
        <v>2082</v>
      </c>
      <c r="J22" s="124" t="s">
        <v>94</v>
      </c>
      <c r="K22" s="124" t="s">
        <v>75</v>
      </c>
      <c r="L22" s="124" t="s">
        <v>76</v>
      </c>
      <c r="N22" s="124" t="s">
        <v>2072</v>
      </c>
      <c r="O22" s="47" t="s">
        <v>2073</v>
      </c>
      <c r="P22" s="47" t="s">
        <v>2074</v>
      </c>
      <c r="Q22" s="47"/>
      <c r="S22" s="217"/>
      <c r="T22" s="126"/>
      <c r="U22" s="127"/>
      <c r="V22" s="127"/>
      <c r="W22" s="127"/>
      <c r="X22" s="127">
        <v>0.3</v>
      </c>
      <c r="Y22" s="127"/>
      <c r="Z22" s="127"/>
      <c r="AA22" s="127"/>
      <c r="AB22" s="127">
        <v>0.35</v>
      </c>
      <c r="AC22" s="127"/>
      <c r="AD22" s="127"/>
      <c r="AE22" s="127">
        <v>0.35</v>
      </c>
      <c r="AF22" s="127"/>
      <c r="AG22" s="180"/>
      <c r="AH22" s="180"/>
      <c r="AI22" s="180"/>
      <c r="AJ22" s="204"/>
      <c r="AK22" s="180"/>
      <c r="AL22" s="180"/>
      <c r="AM22" s="180"/>
      <c r="AN22" s="180"/>
      <c r="AO22" s="180"/>
      <c r="AP22" s="180"/>
      <c r="AQ22" s="180"/>
      <c r="AR22" s="180"/>
    </row>
    <row r="23" spans="1:44" ht="47.25">
      <c r="A23" s="124" t="s">
        <v>2083</v>
      </c>
      <c r="B23" s="47" t="s">
        <v>68</v>
      </c>
      <c r="C23" s="47" t="s">
        <v>84</v>
      </c>
      <c r="E23" s="47" t="s">
        <v>2084</v>
      </c>
      <c r="F23" s="47" t="s">
        <v>2085</v>
      </c>
      <c r="G23" s="123">
        <v>3</v>
      </c>
      <c r="H23" s="124" t="s">
        <v>217</v>
      </c>
      <c r="I23" s="124" t="s">
        <v>2086</v>
      </c>
      <c r="J23" s="124" t="s">
        <v>74</v>
      </c>
      <c r="K23" s="124" t="s">
        <v>75</v>
      </c>
      <c r="L23" s="124" t="s">
        <v>76</v>
      </c>
      <c r="M23" s="124" t="s">
        <v>2087</v>
      </c>
      <c r="N23" s="124" t="s">
        <v>2072</v>
      </c>
      <c r="O23" s="47" t="s">
        <v>2088</v>
      </c>
      <c r="P23" s="47" t="s">
        <v>2089</v>
      </c>
      <c r="Q23" s="47"/>
      <c r="S23" s="217"/>
      <c r="T23" s="126"/>
      <c r="U23" s="128"/>
      <c r="V23" s="128"/>
      <c r="W23" s="128">
        <v>8</v>
      </c>
      <c r="X23" s="128"/>
      <c r="Y23" s="128">
        <v>8</v>
      </c>
      <c r="Z23" s="128">
        <v>10</v>
      </c>
      <c r="AA23" s="128"/>
      <c r="AB23" s="128">
        <v>12</v>
      </c>
      <c r="AC23" s="128">
        <v>12</v>
      </c>
      <c r="AD23" s="128"/>
      <c r="AE23" s="128"/>
      <c r="AF23" s="128"/>
      <c r="AG23" s="180"/>
      <c r="AH23" s="180"/>
      <c r="AI23" s="180"/>
      <c r="AJ23" s="204"/>
      <c r="AK23" s="180"/>
      <c r="AL23" s="180"/>
      <c r="AM23" s="180"/>
      <c r="AN23" s="180"/>
      <c r="AO23" s="180"/>
      <c r="AP23" s="180"/>
      <c r="AQ23" s="180"/>
      <c r="AR23" s="180"/>
    </row>
    <row r="24" spans="1:44" ht="31.5">
      <c r="A24" s="124" t="s">
        <v>2090</v>
      </c>
      <c r="B24" s="47" t="s">
        <v>68</v>
      </c>
      <c r="C24" s="47" t="s">
        <v>84</v>
      </c>
      <c r="E24" s="47" t="s">
        <v>2091</v>
      </c>
      <c r="F24" s="47" t="s">
        <v>2092</v>
      </c>
      <c r="G24" s="123">
        <v>2</v>
      </c>
      <c r="H24" s="124" t="s">
        <v>217</v>
      </c>
      <c r="I24" s="124" t="s">
        <v>2086</v>
      </c>
      <c r="J24" s="124" t="s">
        <v>74</v>
      </c>
      <c r="K24" s="124" t="s">
        <v>75</v>
      </c>
      <c r="L24" s="124" t="s">
        <v>76</v>
      </c>
      <c r="M24" s="124" t="s">
        <v>2087</v>
      </c>
      <c r="N24" s="124" t="s">
        <v>2072</v>
      </c>
      <c r="O24" s="47" t="s">
        <v>2088</v>
      </c>
      <c r="P24" s="47" t="s">
        <v>2089</v>
      </c>
      <c r="Q24" s="47"/>
      <c r="S24" s="217"/>
      <c r="T24" s="126"/>
      <c r="U24" s="128"/>
      <c r="V24" s="128"/>
      <c r="W24" s="128">
        <v>5</v>
      </c>
      <c r="X24" s="128">
        <v>5</v>
      </c>
      <c r="Y24" s="128"/>
      <c r="Z24" s="128">
        <v>5</v>
      </c>
      <c r="AA24" s="128">
        <v>10</v>
      </c>
      <c r="AB24" s="128"/>
      <c r="AC24" s="128">
        <v>5</v>
      </c>
      <c r="AD24" s="128">
        <v>10</v>
      </c>
      <c r="AE24" s="128"/>
      <c r="AF24" s="128"/>
      <c r="AG24" s="180"/>
      <c r="AH24" s="180"/>
      <c r="AI24" s="180"/>
      <c r="AJ24" s="204"/>
      <c r="AK24" s="180"/>
      <c r="AL24" s="180"/>
      <c r="AM24" s="180"/>
      <c r="AN24" s="180"/>
      <c r="AO24" s="180"/>
      <c r="AP24" s="180"/>
      <c r="AQ24" s="180"/>
      <c r="AR24" s="180"/>
    </row>
    <row r="25" spans="1:44" ht="31.5">
      <c r="A25" s="124" t="s">
        <v>2093</v>
      </c>
      <c r="B25" s="47" t="s">
        <v>68</v>
      </c>
      <c r="C25" s="47" t="s">
        <v>84</v>
      </c>
      <c r="E25" s="47" t="s">
        <v>2094</v>
      </c>
      <c r="F25" s="47" t="s">
        <v>2095</v>
      </c>
      <c r="G25" s="123">
        <v>3</v>
      </c>
      <c r="H25" s="124" t="s">
        <v>217</v>
      </c>
      <c r="I25" s="124" t="s">
        <v>2086</v>
      </c>
      <c r="J25" s="124" t="s">
        <v>74</v>
      </c>
      <c r="K25" s="124" t="s">
        <v>75</v>
      </c>
      <c r="L25" s="124" t="s">
        <v>76</v>
      </c>
      <c r="M25" s="124" t="s">
        <v>2087</v>
      </c>
      <c r="N25" s="124" t="s">
        <v>2072</v>
      </c>
      <c r="O25" s="47" t="s">
        <v>2088</v>
      </c>
      <c r="P25" s="47" t="s">
        <v>2089</v>
      </c>
      <c r="Q25" s="47" t="s">
        <v>852</v>
      </c>
      <c r="S25" s="217"/>
      <c r="T25" s="126"/>
      <c r="U25" s="128"/>
      <c r="V25" s="128"/>
      <c r="W25" s="128"/>
      <c r="X25" s="128"/>
      <c r="Y25" s="128"/>
      <c r="Z25" s="128"/>
      <c r="AA25" s="128">
        <v>4</v>
      </c>
      <c r="AB25" s="128">
        <v>1</v>
      </c>
      <c r="AC25" s="128"/>
      <c r="AD25" s="128"/>
      <c r="AE25" s="128"/>
      <c r="AF25" s="128"/>
      <c r="AG25" s="180"/>
      <c r="AH25" s="180"/>
      <c r="AI25" s="180"/>
      <c r="AJ25" s="204"/>
      <c r="AK25" s="180"/>
      <c r="AL25" s="180"/>
      <c r="AM25" s="180"/>
      <c r="AN25" s="180"/>
      <c r="AO25" s="180"/>
      <c r="AP25" s="180"/>
      <c r="AQ25" s="180"/>
      <c r="AR25" s="180"/>
    </row>
    <row r="26" spans="1:44" ht="63">
      <c r="A26" s="124" t="s">
        <v>2096</v>
      </c>
      <c r="B26" s="47" t="s">
        <v>68</v>
      </c>
      <c r="C26" s="47" t="s">
        <v>84</v>
      </c>
      <c r="E26" s="47" t="s">
        <v>2097</v>
      </c>
      <c r="F26" s="47" t="s">
        <v>2098</v>
      </c>
      <c r="G26" s="123">
        <v>2</v>
      </c>
      <c r="H26" s="124" t="s">
        <v>217</v>
      </c>
      <c r="I26" s="124" t="s">
        <v>1235</v>
      </c>
      <c r="J26" s="124" t="s">
        <v>74</v>
      </c>
      <c r="K26" s="124" t="s">
        <v>75</v>
      </c>
      <c r="L26" s="124" t="s">
        <v>76</v>
      </c>
      <c r="M26" s="124" t="s">
        <v>2087</v>
      </c>
      <c r="N26" s="124" t="s">
        <v>2072</v>
      </c>
      <c r="O26" s="47" t="s">
        <v>2099</v>
      </c>
      <c r="P26" s="47" t="s">
        <v>2100</v>
      </c>
      <c r="Q26" s="47"/>
      <c r="S26" s="217"/>
      <c r="T26" s="126"/>
      <c r="U26" s="128">
        <v>0</v>
      </c>
      <c r="V26" s="128">
        <v>1</v>
      </c>
      <c r="W26" s="128">
        <v>1</v>
      </c>
      <c r="X26" s="128">
        <v>1</v>
      </c>
      <c r="Y26" s="128">
        <v>1</v>
      </c>
      <c r="Z26" s="128">
        <v>1</v>
      </c>
      <c r="AA26" s="128">
        <v>1</v>
      </c>
      <c r="AB26" s="128">
        <v>1</v>
      </c>
      <c r="AC26" s="128">
        <v>1</v>
      </c>
      <c r="AD26" s="128">
        <v>1</v>
      </c>
      <c r="AE26" s="128">
        <v>1</v>
      </c>
      <c r="AF26" s="128">
        <v>1</v>
      </c>
      <c r="AG26" s="180"/>
      <c r="AH26" s="180"/>
      <c r="AI26" s="180"/>
      <c r="AJ26" s="204"/>
      <c r="AK26" s="180"/>
      <c r="AL26" s="180"/>
      <c r="AM26" s="180"/>
      <c r="AN26" s="180"/>
      <c r="AO26" s="180"/>
      <c r="AP26" s="180"/>
      <c r="AQ26" s="180"/>
      <c r="AR26" s="180"/>
    </row>
    <row r="27" spans="1:44" ht="63">
      <c r="A27" s="124" t="s">
        <v>2101</v>
      </c>
      <c r="B27" s="47" t="s">
        <v>68</v>
      </c>
      <c r="C27" s="47" t="s">
        <v>84</v>
      </c>
      <c r="E27" s="47" t="s">
        <v>2102</v>
      </c>
      <c r="F27" s="47" t="s">
        <v>2103</v>
      </c>
      <c r="G27" s="123">
        <v>2</v>
      </c>
      <c r="H27" s="124" t="s">
        <v>217</v>
      </c>
      <c r="I27" s="124" t="s">
        <v>2104</v>
      </c>
      <c r="J27" s="124" t="s">
        <v>74</v>
      </c>
      <c r="K27" s="124" t="s">
        <v>75</v>
      </c>
      <c r="L27" s="124" t="s">
        <v>76</v>
      </c>
      <c r="M27" s="124" t="s">
        <v>2087</v>
      </c>
      <c r="N27" s="124" t="s">
        <v>2072</v>
      </c>
      <c r="O27" s="47" t="s">
        <v>2099</v>
      </c>
      <c r="P27" s="47" t="s">
        <v>2100</v>
      </c>
      <c r="Q27" s="47"/>
      <c r="S27" s="217"/>
      <c r="T27" s="126"/>
      <c r="U27" s="128">
        <v>0</v>
      </c>
      <c r="V27" s="128">
        <v>1</v>
      </c>
      <c r="W27" s="128">
        <v>1</v>
      </c>
      <c r="X27" s="128">
        <v>1</v>
      </c>
      <c r="Y27" s="128">
        <v>1</v>
      </c>
      <c r="Z27" s="128">
        <v>1</v>
      </c>
      <c r="AA27" s="128">
        <v>1</v>
      </c>
      <c r="AB27" s="128">
        <v>1</v>
      </c>
      <c r="AC27" s="128">
        <v>1</v>
      </c>
      <c r="AD27" s="128">
        <v>1</v>
      </c>
      <c r="AE27" s="128">
        <v>1</v>
      </c>
      <c r="AF27" s="128">
        <v>1</v>
      </c>
      <c r="AG27" s="199"/>
      <c r="AH27" s="180"/>
      <c r="AI27" s="203"/>
      <c r="AJ27" s="178"/>
      <c r="AK27" s="180"/>
      <c r="AL27" s="180"/>
      <c r="AM27" s="180"/>
      <c r="AN27" s="180"/>
      <c r="AO27" s="180"/>
      <c r="AP27" s="180"/>
      <c r="AQ27" s="180"/>
      <c r="AR27" s="180"/>
    </row>
    <row r="28" spans="1:44" ht="63">
      <c r="A28" s="124" t="s">
        <v>2105</v>
      </c>
      <c r="B28" s="47" t="s">
        <v>68</v>
      </c>
      <c r="C28" s="47" t="s">
        <v>84</v>
      </c>
      <c r="E28" s="47" t="s">
        <v>2106</v>
      </c>
      <c r="F28" s="47" t="s">
        <v>2107</v>
      </c>
      <c r="G28" s="123">
        <v>2</v>
      </c>
      <c r="H28" s="124" t="s">
        <v>217</v>
      </c>
      <c r="I28" s="124" t="s">
        <v>2108</v>
      </c>
      <c r="J28" s="124" t="s">
        <v>94</v>
      </c>
      <c r="K28" s="124" t="s">
        <v>75</v>
      </c>
      <c r="L28" s="124" t="s">
        <v>76</v>
      </c>
      <c r="M28" s="124" t="s">
        <v>2109</v>
      </c>
      <c r="N28" s="124" t="s">
        <v>2072</v>
      </c>
      <c r="O28" s="47" t="s">
        <v>2110</v>
      </c>
      <c r="P28" s="47" t="s">
        <v>2111</v>
      </c>
      <c r="Q28" s="47"/>
      <c r="S28" s="217"/>
      <c r="T28" s="126"/>
      <c r="U28" s="127"/>
      <c r="V28" s="127"/>
      <c r="W28" s="127">
        <v>0.5</v>
      </c>
      <c r="X28" s="127"/>
      <c r="Y28" s="127"/>
      <c r="Z28" s="127">
        <v>0.5</v>
      </c>
      <c r="AA28" s="127"/>
      <c r="AB28" s="127"/>
      <c r="AC28" s="127"/>
      <c r="AD28" s="127"/>
      <c r="AE28" s="127"/>
      <c r="AF28" s="127"/>
      <c r="AG28" s="180"/>
      <c r="AH28" s="180"/>
      <c r="AI28" s="180"/>
      <c r="AJ28" s="204"/>
      <c r="AK28" s="180"/>
      <c r="AL28" s="180"/>
      <c r="AM28" s="180"/>
      <c r="AN28" s="180"/>
      <c r="AO28" s="180"/>
      <c r="AP28" s="180"/>
      <c r="AQ28" s="180"/>
      <c r="AR28" s="180"/>
    </row>
    <row r="29" spans="1:44" ht="63">
      <c r="A29" s="124" t="s">
        <v>2112</v>
      </c>
      <c r="B29" s="47" t="s">
        <v>68</v>
      </c>
      <c r="C29" s="47" t="s">
        <v>84</v>
      </c>
      <c r="E29" s="47" t="s">
        <v>2113</v>
      </c>
      <c r="F29" s="47" t="s">
        <v>2114</v>
      </c>
      <c r="G29" s="123">
        <v>2</v>
      </c>
      <c r="H29" s="124" t="s">
        <v>217</v>
      </c>
      <c r="I29" s="124" t="s">
        <v>2115</v>
      </c>
      <c r="J29" s="124" t="s">
        <v>94</v>
      </c>
      <c r="K29" s="124" t="s">
        <v>75</v>
      </c>
      <c r="L29" s="124" t="s">
        <v>76</v>
      </c>
      <c r="M29" s="124" t="s">
        <v>2116</v>
      </c>
      <c r="N29" s="124" t="s">
        <v>2072</v>
      </c>
      <c r="O29" s="47" t="s">
        <v>2117</v>
      </c>
      <c r="P29" s="47" t="s">
        <v>2118</v>
      </c>
      <c r="Q29" s="47" t="s">
        <v>282</v>
      </c>
      <c r="S29" s="217"/>
      <c r="T29" s="126"/>
      <c r="U29" s="127"/>
      <c r="V29" s="127"/>
      <c r="W29" s="127">
        <v>0.3</v>
      </c>
      <c r="X29" s="127"/>
      <c r="Y29" s="127"/>
      <c r="Z29" s="127">
        <v>0.5</v>
      </c>
      <c r="AA29" s="127"/>
      <c r="AB29" s="127">
        <v>0.2</v>
      </c>
      <c r="AC29" s="127"/>
      <c r="AD29" s="127"/>
      <c r="AE29" s="127"/>
      <c r="AF29" s="127"/>
      <c r="AG29" s="180"/>
      <c r="AH29" s="180"/>
      <c r="AI29" s="180"/>
      <c r="AJ29" s="204"/>
      <c r="AK29" s="180"/>
      <c r="AL29" s="180"/>
      <c r="AM29" s="180"/>
      <c r="AN29" s="180"/>
      <c r="AO29" s="180"/>
      <c r="AP29" s="180"/>
      <c r="AQ29" s="180"/>
      <c r="AR29" s="180"/>
    </row>
    <row r="30" spans="1:44" ht="63">
      <c r="A30" s="124" t="s">
        <v>2119</v>
      </c>
      <c r="B30" s="47" t="s">
        <v>68</v>
      </c>
      <c r="C30" s="47" t="s">
        <v>84</v>
      </c>
      <c r="E30" s="47" t="s">
        <v>2120</v>
      </c>
      <c r="F30" s="47" t="s">
        <v>2121</v>
      </c>
      <c r="G30" s="123">
        <v>2</v>
      </c>
      <c r="H30" s="124" t="s">
        <v>217</v>
      </c>
      <c r="I30" s="124" t="s">
        <v>2122</v>
      </c>
      <c r="J30" s="124" t="s">
        <v>94</v>
      </c>
      <c r="K30" s="124" t="s">
        <v>75</v>
      </c>
      <c r="L30" s="124" t="s">
        <v>76</v>
      </c>
      <c r="N30" s="124" t="s">
        <v>2072</v>
      </c>
      <c r="O30" s="47" t="s">
        <v>2117</v>
      </c>
      <c r="P30" s="47" t="s">
        <v>2118</v>
      </c>
      <c r="Q30" s="47" t="s">
        <v>282</v>
      </c>
      <c r="S30" s="217"/>
      <c r="T30" s="126"/>
      <c r="U30" s="127"/>
      <c r="V30" s="127"/>
      <c r="W30" s="127"/>
      <c r="X30" s="127"/>
      <c r="Y30" s="127">
        <v>0.5</v>
      </c>
      <c r="Z30" s="127"/>
      <c r="AA30" s="127"/>
      <c r="AB30" s="127"/>
      <c r="AC30" s="127">
        <v>0.5</v>
      </c>
      <c r="AD30" s="127"/>
      <c r="AE30" s="127"/>
      <c r="AF30" s="127"/>
      <c r="AG30" s="180"/>
      <c r="AH30" s="180"/>
      <c r="AI30" s="180"/>
      <c r="AJ30" s="204"/>
      <c r="AK30" s="180"/>
      <c r="AL30" s="180"/>
      <c r="AM30" s="180"/>
      <c r="AN30" s="180"/>
      <c r="AO30" s="180"/>
      <c r="AP30" s="180"/>
      <c r="AQ30" s="180"/>
      <c r="AR30" s="180"/>
    </row>
    <row r="31" spans="1:44" ht="63">
      <c r="A31" s="124" t="s">
        <v>2123</v>
      </c>
      <c r="B31" s="47" t="s">
        <v>68</v>
      </c>
      <c r="C31" s="47" t="s">
        <v>84</v>
      </c>
      <c r="E31" s="47" t="s">
        <v>2124</v>
      </c>
      <c r="F31" s="47" t="s">
        <v>2125</v>
      </c>
      <c r="G31" s="123">
        <v>2</v>
      </c>
      <c r="H31" s="124" t="s">
        <v>217</v>
      </c>
      <c r="I31" s="124" t="s">
        <v>2126</v>
      </c>
      <c r="J31" s="124" t="s">
        <v>94</v>
      </c>
      <c r="K31" s="124" t="s">
        <v>75</v>
      </c>
      <c r="L31" s="124" t="s">
        <v>76</v>
      </c>
      <c r="M31" s="124" t="s">
        <v>2127</v>
      </c>
      <c r="N31" s="124" t="s">
        <v>2072</v>
      </c>
      <c r="O31" s="47" t="s">
        <v>2128</v>
      </c>
      <c r="P31" s="47" t="s">
        <v>2129</v>
      </c>
      <c r="Q31" s="47"/>
      <c r="S31" s="217"/>
      <c r="T31" s="126"/>
      <c r="U31" s="127"/>
      <c r="V31" s="127"/>
      <c r="W31" s="127">
        <v>1</v>
      </c>
      <c r="X31" s="127"/>
      <c r="Y31" s="127">
        <v>1</v>
      </c>
      <c r="Z31" s="127"/>
      <c r="AA31" s="127">
        <v>1</v>
      </c>
      <c r="AB31" s="127"/>
      <c r="AC31" s="127">
        <v>1</v>
      </c>
      <c r="AD31" s="127"/>
      <c r="AE31" s="127"/>
      <c r="AF31" s="127"/>
      <c r="AG31" s="180"/>
      <c r="AH31" s="180"/>
      <c r="AI31" s="180"/>
      <c r="AJ31" s="204"/>
      <c r="AK31" s="180"/>
      <c r="AL31" s="180"/>
      <c r="AM31" s="180"/>
      <c r="AN31" s="180"/>
      <c r="AO31" s="180"/>
      <c r="AP31" s="180"/>
      <c r="AQ31" s="180"/>
      <c r="AR31" s="180"/>
    </row>
    <row r="32" spans="1:44" ht="63">
      <c r="A32" s="124" t="s">
        <v>2130</v>
      </c>
      <c r="B32" s="47" t="s">
        <v>68</v>
      </c>
      <c r="C32" s="47" t="s">
        <v>84</v>
      </c>
      <c r="E32" s="47" t="s">
        <v>2131</v>
      </c>
      <c r="F32" s="47" t="s">
        <v>2132</v>
      </c>
      <c r="G32" s="123">
        <v>3</v>
      </c>
      <c r="H32" s="124" t="s">
        <v>217</v>
      </c>
      <c r="I32" s="124" t="s">
        <v>2133</v>
      </c>
      <c r="J32" s="124" t="s">
        <v>74</v>
      </c>
      <c r="K32" s="124" t="s">
        <v>228</v>
      </c>
      <c r="L32" s="124" t="s">
        <v>76</v>
      </c>
      <c r="M32" s="124" t="s">
        <v>2134</v>
      </c>
      <c r="N32" s="124" t="s">
        <v>2072</v>
      </c>
      <c r="O32" s="47" t="s">
        <v>2128</v>
      </c>
      <c r="P32" s="47" t="s">
        <v>2129</v>
      </c>
      <c r="Q32" s="47"/>
      <c r="S32" s="217"/>
      <c r="T32" s="126"/>
      <c r="U32" s="128">
        <v>20</v>
      </c>
      <c r="V32" s="128">
        <v>20</v>
      </c>
      <c r="W32" s="128">
        <v>20</v>
      </c>
      <c r="X32" s="128">
        <v>20</v>
      </c>
      <c r="Y32" s="128">
        <v>20</v>
      </c>
      <c r="Z32" s="128">
        <v>20</v>
      </c>
      <c r="AA32" s="128">
        <v>20</v>
      </c>
      <c r="AB32" s="128">
        <v>20</v>
      </c>
      <c r="AC32" s="128">
        <v>20</v>
      </c>
      <c r="AD32" s="128">
        <v>20</v>
      </c>
      <c r="AE32" s="128">
        <v>20</v>
      </c>
      <c r="AF32" s="128">
        <v>20</v>
      </c>
      <c r="AG32" s="180"/>
      <c r="AH32" s="180"/>
      <c r="AI32" s="180"/>
      <c r="AJ32" s="204"/>
      <c r="AK32" s="180"/>
      <c r="AL32" s="180"/>
      <c r="AM32" s="180"/>
      <c r="AN32" s="180"/>
      <c r="AO32" s="180"/>
      <c r="AP32" s="180"/>
      <c r="AQ32" s="180"/>
      <c r="AR32" s="180"/>
    </row>
    <row r="33" spans="1:44" ht="63">
      <c r="A33" s="124" t="s">
        <v>2135</v>
      </c>
      <c r="B33" s="47" t="s">
        <v>68</v>
      </c>
      <c r="C33" s="47" t="s">
        <v>84</v>
      </c>
      <c r="E33" s="47" t="s">
        <v>2136</v>
      </c>
      <c r="F33" s="47" t="s">
        <v>2137</v>
      </c>
      <c r="G33" s="123">
        <v>2</v>
      </c>
      <c r="H33" s="124" t="s">
        <v>217</v>
      </c>
      <c r="I33" s="124" t="s">
        <v>2138</v>
      </c>
      <c r="J33" s="124" t="s">
        <v>94</v>
      </c>
      <c r="K33" s="124" t="s">
        <v>75</v>
      </c>
      <c r="L33" s="124" t="s">
        <v>76</v>
      </c>
      <c r="M33" s="124" t="s">
        <v>2139</v>
      </c>
      <c r="N33" s="124" t="s">
        <v>2072</v>
      </c>
      <c r="O33" s="47" t="s">
        <v>2140</v>
      </c>
      <c r="P33" s="47" t="s">
        <v>2141</v>
      </c>
      <c r="Q33" s="47"/>
      <c r="S33" s="217"/>
      <c r="T33" s="126"/>
      <c r="U33" s="127"/>
      <c r="V33" s="127"/>
      <c r="W33" s="127">
        <v>0.5</v>
      </c>
      <c r="X33" s="127"/>
      <c r="Y33" s="127">
        <v>0.5</v>
      </c>
      <c r="Z33" s="127"/>
      <c r="AA33" s="127"/>
      <c r="AB33" s="127"/>
      <c r="AC33" s="127"/>
      <c r="AD33" s="127"/>
      <c r="AE33" s="127"/>
      <c r="AF33" s="127"/>
      <c r="AG33" s="180"/>
      <c r="AH33" s="180"/>
      <c r="AI33" s="180"/>
      <c r="AJ33" s="204"/>
      <c r="AK33" s="180"/>
      <c r="AL33" s="180"/>
      <c r="AM33" s="180"/>
      <c r="AN33" s="180"/>
      <c r="AO33" s="180"/>
      <c r="AP33" s="180"/>
      <c r="AQ33" s="180"/>
      <c r="AR33" s="180"/>
    </row>
    <row r="34" spans="1:44" ht="63">
      <c r="A34" s="124" t="s">
        <v>2142</v>
      </c>
      <c r="B34" s="47" t="s">
        <v>68</v>
      </c>
      <c r="C34" s="47" t="s">
        <v>84</v>
      </c>
      <c r="E34" s="47" t="s">
        <v>2143</v>
      </c>
      <c r="F34" s="47" t="s">
        <v>2144</v>
      </c>
      <c r="G34" s="123">
        <v>3</v>
      </c>
      <c r="H34" s="124" t="s">
        <v>217</v>
      </c>
      <c r="I34" s="124" t="s">
        <v>2145</v>
      </c>
      <c r="J34" s="124" t="s">
        <v>94</v>
      </c>
      <c r="K34" s="124" t="s">
        <v>75</v>
      </c>
      <c r="L34" s="124" t="s">
        <v>76</v>
      </c>
      <c r="M34" s="124" t="s">
        <v>1409</v>
      </c>
      <c r="N34" s="124" t="s">
        <v>2072</v>
      </c>
      <c r="O34" s="47" t="s">
        <v>2140</v>
      </c>
      <c r="P34" s="47" t="s">
        <v>2141</v>
      </c>
      <c r="Q34" s="47"/>
      <c r="S34" s="217"/>
      <c r="T34" s="126"/>
      <c r="U34" s="127"/>
      <c r="V34" s="127"/>
      <c r="W34" s="127"/>
      <c r="X34" s="127">
        <v>0.5</v>
      </c>
      <c r="Y34" s="127"/>
      <c r="Z34" s="127"/>
      <c r="AA34" s="127"/>
      <c r="AB34" s="127"/>
      <c r="AC34" s="127">
        <v>0.5</v>
      </c>
      <c r="AD34" s="127"/>
      <c r="AE34" s="127"/>
      <c r="AF34" s="127"/>
      <c r="AG34" s="180"/>
      <c r="AH34" s="180"/>
      <c r="AI34" s="180"/>
      <c r="AJ34" s="204"/>
      <c r="AK34" s="180"/>
      <c r="AL34" s="180"/>
      <c r="AM34" s="180"/>
      <c r="AN34" s="180"/>
      <c r="AO34" s="180"/>
      <c r="AP34" s="180"/>
      <c r="AQ34" s="180"/>
      <c r="AR34" s="180"/>
    </row>
    <row r="35" spans="1:44" ht="47.25">
      <c r="A35" s="124" t="s">
        <v>2146</v>
      </c>
      <c r="B35" s="47" t="s">
        <v>68</v>
      </c>
      <c r="C35" s="47" t="s">
        <v>84</v>
      </c>
      <c r="E35" s="47" t="s">
        <v>2147</v>
      </c>
      <c r="F35" s="47" t="s">
        <v>2148</v>
      </c>
      <c r="G35" s="123">
        <v>2</v>
      </c>
      <c r="H35" s="124" t="s">
        <v>217</v>
      </c>
      <c r="I35" s="124" t="s">
        <v>1235</v>
      </c>
      <c r="J35" s="124" t="s">
        <v>74</v>
      </c>
      <c r="K35" s="124" t="s">
        <v>75</v>
      </c>
      <c r="L35" s="124" t="s">
        <v>76</v>
      </c>
      <c r="M35" s="124" t="s">
        <v>1409</v>
      </c>
      <c r="N35" s="124" t="s">
        <v>2072</v>
      </c>
      <c r="O35" s="47" t="s">
        <v>2149</v>
      </c>
      <c r="P35" s="47" t="s">
        <v>2150</v>
      </c>
      <c r="Q35" s="47"/>
      <c r="S35" s="217"/>
      <c r="T35" s="126"/>
      <c r="U35" s="128">
        <v>1</v>
      </c>
      <c r="V35" s="128">
        <v>1</v>
      </c>
      <c r="W35" s="128">
        <v>1</v>
      </c>
      <c r="X35" s="128">
        <v>1</v>
      </c>
      <c r="Y35" s="128">
        <v>1</v>
      </c>
      <c r="Z35" s="128">
        <v>1</v>
      </c>
      <c r="AA35" s="128">
        <v>1</v>
      </c>
      <c r="AB35" s="128">
        <v>1</v>
      </c>
      <c r="AC35" s="128">
        <v>1</v>
      </c>
      <c r="AD35" s="128">
        <v>1</v>
      </c>
      <c r="AE35" s="128">
        <v>1</v>
      </c>
      <c r="AF35" s="128">
        <v>1</v>
      </c>
      <c r="AG35" s="180"/>
      <c r="AH35" s="180"/>
      <c r="AI35" s="180"/>
      <c r="AJ35" s="204"/>
      <c r="AK35" s="180"/>
      <c r="AL35" s="180"/>
      <c r="AM35" s="180"/>
      <c r="AN35" s="180"/>
      <c r="AO35" s="180"/>
      <c r="AP35" s="180"/>
      <c r="AQ35" s="180"/>
      <c r="AR35" s="180"/>
    </row>
    <row r="36" spans="1:44" ht="47.25">
      <c r="A36" s="124" t="s">
        <v>2151</v>
      </c>
      <c r="B36" s="47" t="s">
        <v>68</v>
      </c>
      <c r="C36" s="47" t="s">
        <v>84</v>
      </c>
      <c r="E36" s="47" t="s">
        <v>2152</v>
      </c>
      <c r="F36" s="47" t="s">
        <v>2153</v>
      </c>
      <c r="G36" s="123">
        <v>2</v>
      </c>
      <c r="H36" s="124" t="s">
        <v>217</v>
      </c>
      <c r="I36" s="124" t="s">
        <v>2154</v>
      </c>
      <c r="J36" s="124" t="s">
        <v>94</v>
      </c>
      <c r="K36" s="124" t="s">
        <v>75</v>
      </c>
      <c r="L36" s="124" t="s">
        <v>76</v>
      </c>
      <c r="M36" s="124" t="s">
        <v>1409</v>
      </c>
      <c r="N36" s="124" t="s">
        <v>2072</v>
      </c>
      <c r="O36" s="47" t="s">
        <v>2149</v>
      </c>
      <c r="P36" s="47" t="s">
        <v>2150</v>
      </c>
      <c r="Q36" s="47"/>
      <c r="S36" s="217"/>
      <c r="T36" s="126"/>
      <c r="U36" s="127"/>
      <c r="V36" s="127"/>
      <c r="W36" s="127">
        <v>0.25</v>
      </c>
      <c r="X36" s="127"/>
      <c r="Y36" s="127"/>
      <c r="Z36" s="127">
        <v>0.25</v>
      </c>
      <c r="AA36" s="127"/>
      <c r="AB36" s="127"/>
      <c r="AC36" s="127">
        <v>0.25</v>
      </c>
      <c r="AD36" s="127"/>
      <c r="AE36" s="127"/>
      <c r="AF36" s="127">
        <v>0.25</v>
      </c>
      <c r="AG36" s="180"/>
      <c r="AH36" s="180"/>
      <c r="AI36" s="180"/>
      <c r="AJ36" s="204"/>
      <c r="AK36" s="180"/>
      <c r="AL36" s="180"/>
      <c r="AM36" s="180"/>
      <c r="AN36" s="180"/>
      <c r="AO36" s="180"/>
      <c r="AP36" s="180"/>
      <c r="AQ36" s="180"/>
      <c r="AR36" s="180"/>
    </row>
    <row r="37" spans="1:44" ht="31.5">
      <c r="A37" s="124" t="s">
        <v>2155</v>
      </c>
      <c r="B37" s="47" t="s">
        <v>68</v>
      </c>
      <c r="C37" s="47" t="s">
        <v>84</v>
      </c>
      <c r="E37" s="47" t="s">
        <v>2156</v>
      </c>
      <c r="F37" s="47" t="s">
        <v>2157</v>
      </c>
      <c r="G37" s="123">
        <v>3</v>
      </c>
      <c r="H37" s="124" t="s">
        <v>217</v>
      </c>
      <c r="I37" s="124" t="s">
        <v>2078</v>
      </c>
      <c r="J37" s="124" t="s">
        <v>74</v>
      </c>
      <c r="K37" s="124" t="s">
        <v>75</v>
      </c>
      <c r="L37" s="124" t="s">
        <v>76</v>
      </c>
      <c r="M37" s="124" t="s">
        <v>2158</v>
      </c>
      <c r="N37" s="124" t="s">
        <v>2072</v>
      </c>
      <c r="O37" s="47" t="s">
        <v>2159</v>
      </c>
      <c r="P37" s="47" t="s">
        <v>2160</v>
      </c>
      <c r="Q37" s="47"/>
      <c r="S37" s="217"/>
      <c r="T37" s="126"/>
      <c r="U37" s="128">
        <v>1</v>
      </c>
      <c r="V37" s="128">
        <v>1</v>
      </c>
      <c r="W37" s="128">
        <v>1</v>
      </c>
      <c r="X37" s="128">
        <v>1</v>
      </c>
      <c r="Y37" s="128">
        <v>1</v>
      </c>
      <c r="Z37" s="128">
        <v>1</v>
      </c>
      <c r="AA37" s="128">
        <v>1</v>
      </c>
      <c r="AB37" s="128">
        <v>1</v>
      </c>
      <c r="AC37" s="128">
        <v>1</v>
      </c>
      <c r="AD37" s="128">
        <v>1</v>
      </c>
      <c r="AE37" s="128">
        <v>1</v>
      </c>
      <c r="AF37" s="128">
        <v>1</v>
      </c>
      <c r="AG37" s="180"/>
      <c r="AH37" s="180"/>
      <c r="AI37" s="180"/>
      <c r="AJ37" s="204"/>
      <c r="AK37" s="180"/>
      <c r="AL37" s="180"/>
      <c r="AM37" s="180"/>
      <c r="AN37" s="180"/>
      <c r="AO37" s="180"/>
      <c r="AP37" s="180"/>
      <c r="AQ37" s="180"/>
      <c r="AR37" s="180"/>
    </row>
    <row r="38" spans="1:44" ht="126">
      <c r="A38" s="124" t="s">
        <v>2161</v>
      </c>
      <c r="B38" s="47" t="s">
        <v>68</v>
      </c>
      <c r="C38" s="47" t="s">
        <v>84</v>
      </c>
      <c r="E38" s="47" t="s">
        <v>2162</v>
      </c>
      <c r="F38" s="47" t="s">
        <v>2163</v>
      </c>
      <c r="G38" s="123">
        <v>3</v>
      </c>
      <c r="H38" s="124" t="s">
        <v>217</v>
      </c>
      <c r="I38" s="124" t="s">
        <v>2164</v>
      </c>
      <c r="J38" s="124" t="s">
        <v>74</v>
      </c>
      <c r="K38" s="124" t="s">
        <v>75</v>
      </c>
      <c r="L38" s="124" t="s">
        <v>76</v>
      </c>
      <c r="M38" s="47" t="s">
        <v>2165</v>
      </c>
      <c r="N38" s="124" t="s">
        <v>2072</v>
      </c>
      <c r="O38" s="47" t="s">
        <v>2166</v>
      </c>
      <c r="P38" s="47" t="s">
        <v>2167</v>
      </c>
      <c r="Q38" s="47" t="s">
        <v>777</v>
      </c>
      <c r="S38" s="217"/>
      <c r="T38" s="126"/>
      <c r="U38" s="128"/>
      <c r="V38" s="128">
        <v>1</v>
      </c>
      <c r="W38" s="128">
        <v>1</v>
      </c>
      <c r="X38" s="128">
        <v>1</v>
      </c>
      <c r="Y38" s="128">
        <v>2</v>
      </c>
      <c r="Z38" s="128">
        <v>1</v>
      </c>
      <c r="AA38" s="128">
        <v>1</v>
      </c>
      <c r="AB38" s="128">
        <v>2</v>
      </c>
      <c r="AC38" s="128">
        <v>1</v>
      </c>
      <c r="AD38" s="128">
        <v>1</v>
      </c>
      <c r="AE38" s="128">
        <v>1</v>
      </c>
      <c r="AF38" s="128"/>
      <c r="AG38" s="180"/>
      <c r="AH38" s="180"/>
      <c r="AI38" s="180"/>
      <c r="AJ38" s="204"/>
      <c r="AK38" s="180"/>
      <c r="AL38" s="180"/>
      <c r="AM38" s="180"/>
      <c r="AN38" s="180"/>
      <c r="AO38" s="180"/>
      <c r="AP38" s="180"/>
      <c r="AQ38" s="180"/>
      <c r="AR38" s="180"/>
    </row>
    <row r="39" spans="1:44" ht="31.5">
      <c r="A39" s="124" t="s">
        <v>2168</v>
      </c>
      <c r="B39" s="47" t="s">
        <v>68</v>
      </c>
      <c r="C39" s="47" t="s">
        <v>84</v>
      </c>
      <c r="E39" s="47" t="s">
        <v>2169</v>
      </c>
      <c r="F39" s="47" t="s">
        <v>2170</v>
      </c>
      <c r="G39" s="123">
        <v>3</v>
      </c>
      <c r="H39" s="124" t="s">
        <v>217</v>
      </c>
      <c r="I39" s="124" t="s">
        <v>2171</v>
      </c>
      <c r="J39" s="124" t="s">
        <v>74</v>
      </c>
      <c r="K39" s="124" t="s">
        <v>75</v>
      </c>
      <c r="L39" s="124" t="s">
        <v>76</v>
      </c>
      <c r="M39" s="124" t="s">
        <v>171</v>
      </c>
      <c r="N39" s="124" t="s">
        <v>2072</v>
      </c>
      <c r="O39" s="47" t="s">
        <v>2110</v>
      </c>
      <c r="P39" s="47" t="s">
        <v>2111</v>
      </c>
      <c r="Q39" s="47" t="s">
        <v>407</v>
      </c>
      <c r="R39" s="124" t="s">
        <v>200</v>
      </c>
      <c r="S39" s="217">
        <v>1000000</v>
      </c>
      <c r="T39" s="126" t="s">
        <v>408</v>
      </c>
      <c r="U39" s="128"/>
      <c r="V39" s="128"/>
      <c r="W39" s="128"/>
      <c r="X39" s="128"/>
      <c r="Y39" s="128"/>
      <c r="Z39" s="128"/>
      <c r="AA39" s="128"/>
      <c r="AB39" s="128"/>
      <c r="AC39" s="128"/>
      <c r="AD39" s="128"/>
      <c r="AE39" s="128"/>
      <c r="AF39" s="128">
        <v>1</v>
      </c>
      <c r="AG39" s="180"/>
      <c r="AH39" s="180"/>
      <c r="AI39" s="180"/>
      <c r="AJ39" s="204"/>
      <c r="AK39" s="180"/>
      <c r="AL39" s="180"/>
      <c r="AM39" s="180"/>
      <c r="AN39" s="180"/>
      <c r="AO39" s="180"/>
      <c r="AP39" s="180"/>
      <c r="AQ39" s="180"/>
      <c r="AR39" s="180"/>
    </row>
    <row r="40" spans="1:44" ht="31.5">
      <c r="A40" s="124" t="s">
        <v>2172</v>
      </c>
      <c r="B40" s="47" t="s">
        <v>68</v>
      </c>
      <c r="C40" s="47" t="s">
        <v>224</v>
      </c>
      <c r="E40" s="47" t="s">
        <v>2173</v>
      </c>
      <c r="F40" s="47" t="s">
        <v>2174</v>
      </c>
      <c r="G40" s="123">
        <v>2</v>
      </c>
      <c r="H40" s="124" t="s">
        <v>217</v>
      </c>
      <c r="I40" s="124" t="s">
        <v>2175</v>
      </c>
      <c r="J40" s="124" t="s">
        <v>94</v>
      </c>
      <c r="K40" s="124" t="s">
        <v>75</v>
      </c>
      <c r="L40" s="124" t="s">
        <v>2176</v>
      </c>
      <c r="M40" s="124" t="s">
        <v>1404</v>
      </c>
      <c r="N40" s="124" t="s">
        <v>2017</v>
      </c>
      <c r="O40" s="124" t="s">
        <v>2040</v>
      </c>
      <c r="P40" s="47" t="s">
        <v>2177</v>
      </c>
      <c r="Q40" s="47" t="s">
        <v>2178</v>
      </c>
      <c r="R40" s="124" t="s">
        <v>82</v>
      </c>
      <c r="S40" s="217"/>
      <c r="T40" s="126"/>
      <c r="U40" s="127"/>
      <c r="V40" s="127"/>
      <c r="W40" s="127"/>
      <c r="X40" s="127"/>
      <c r="Y40" s="127"/>
      <c r="Z40" s="127"/>
      <c r="AA40" s="127"/>
      <c r="AB40" s="127">
        <v>1</v>
      </c>
      <c r="AC40" s="127"/>
      <c r="AD40" s="127"/>
      <c r="AE40" s="127"/>
      <c r="AF40" s="127"/>
      <c r="AG40" s="180"/>
      <c r="AH40" s="180"/>
      <c r="AI40" s="180"/>
      <c r="AJ40" s="180"/>
      <c r="AK40" s="180"/>
      <c r="AL40" s="180"/>
      <c r="AM40" s="180"/>
      <c r="AN40" s="180"/>
      <c r="AO40" s="180"/>
      <c r="AP40" s="180"/>
      <c r="AQ40" s="180"/>
      <c r="AR40" s="180"/>
    </row>
  </sheetData>
  <dataValidations count="2">
    <dataValidation type="custom" allowBlank="1" showInputMessage="1" showErrorMessage="1" errorTitle="Sólo se permiten números" error="Introduzca sólo valores numéricos, de lo contrario si desea agregar una nota o comentario, realícelo de la forma debida." sqref="V9" xr:uid="{DF063FF6-FC33-4330-A3BB-FFF28361B029}">
      <formula1>ISNUMBER(V9)</formula1>
    </dataValidation>
    <dataValidation type="custom" allowBlank="1" showInputMessage="1" showErrorMessage="1" errorTitle="Sólo se permiten números" sqref="V8 W8:AR40 U8:U40" xr:uid="{88CA0559-F1AA-4812-B0DF-70B5C2373AE4}">
      <formula1>ISNUMBER(U8)</formula1>
    </dataValidation>
  </dataValidations>
  <hyperlinks>
    <hyperlink ref="A2" location="INDICE!A1" display="◄INICIO" xr:uid="{BFAA8FD0-EA73-46BB-8D3A-A710A4452C86}"/>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B1CE-7CF2-4CE0-9888-BBD85CE76CFA}">
  <sheetPr codeName="Hoja17"/>
  <dimension ref="A1:AR15"/>
  <sheetViews>
    <sheetView showGridLines="0" zoomScaleNormal="100" workbookViewId="0">
      <selection activeCell="B2" sqref="B2"/>
    </sheetView>
  </sheetViews>
  <sheetFormatPr baseColWidth="10" defaultColWidth="9" defaultRowHeight="15.75"/>
  <cols>
    <col min="1" max="1" width="18.125" style="124" bestFit="1" customWidth="1"/>
    <col min="2" max="2" width="27.625" style="124" bestFit="1" customWidth="1"/>
    <col min="3" max="3" width="27.125" style="124" bestFit="1" customWidth="1"/>
    <col min="4" max="4" width="14.625" style="124" customWidth="1"/>
    <col min="5" max="5" width="56.5" style="124" bestFit="1" customWidth="1"/>
    <col min="6" max="6" width="59.5" style="124" customWidth="1"/>
    <col min="7" max="7" width="17.125" style="123" bestFit="1" customWidth="1"/>
    <col min="8" max="8" width="43.75" style="124" bestFit="1" customWidth="1"/>
    <col min="9" max="9" width="30.125" style="124" bestFit="1" customWidth="1"/>
    <col min="10" max="10" width="18" style="124" bestFit="1" customWidth="1"/>
    <col min="11" max="11" width="11.5" style="124" bestFit="1" customWidth="1"/>
    <col min="12" max="12" width="16.875" style="124" bestFit="1" customWidth="1"/>
    <col min="13" max="13" width="22.625" style="124" bestFit="1" customWidth="1"/>
    <col min="14" max="14" width="23.125" style="124" customWidth="1"/>
    <col min="15" max="15" width="23" style="124" bestFit="1" customWidth="1"/>
    <col min="16" max="16" width="20.25" style="124" customWidth="1"/>
    <col min="17" max="17" width="13.375" style="124" bestFit="1" customWidth="1"/>
    <col min="18" max="18" width="17.875" style="125" customWidth="1"/>
    <col min="19" max="19" width="13.875" style="124" bestFit="1" customWidth="1"/>
    <col min="20" max="20" width="8.5" style="124" bestFit="1" customWidth="1"/>
    <col min="21" max="32" width="12.75" style="124" bestFit="1" customWidth="1"/>
    <col min="33" max="43" width="18.5" style="124" customWidth="1"/>
    <col min="44" max="44" width="11.375" style="124" customWidth="1"/>
    <col min="45" max="45" width="12.625" style="124" customWidth="1"/>
    <col min="46" max="16384" width="9" style="124"/>
  </cols>
  <sheetData>
    <row r="1" spans="1:44" ht="22.5">
      <c r="A1" s="86" t="s">
        <v>20</v>
      </c>
      <c r="E1" s="182" t="str">
        <f>[16]Control!$A$1&amp;" "&amp;[16]Control!$B$5</f>
        <v>PLAN OPERATIVO ANUAL  2024</v>
      </c>
    </row>
    <row r="2" spans="1:44" ht="23.25" thickBot="1">
      <c r="E2" s="183" t="str">
        <f>[16]Control!$B$3</f>
        <v>DIRECCIÓN GESTIÓN SOCIAL</v>
      </c>
    </row>
    <row r="3" spans="1:44" ht="17.25" thickTop="1" thickBot="1">
      <c r="U3" s="170" t="s">
        <v>21</v>
      </c>
      <c r="V3" s="170"/>
      <c r="W3" s="170"/>
      <c r="X3" s="170"/>
      <c r="Y3" s="170"/>
      <c r="Z3" s="170"/>
      <c r="AA3" s="170"/>
      <c r="AB3" s="170"/>
      <c r="AC3" s="170"/>
      <c r="AD3" s="170"/>
      <c r="AE3" s="170"/>
      <c r="AF3" s="170"/>
      <c r="AG3" s="170" t="s">
        <v>22</v>
      </c>
      <c r="AH3" s="170"/>
      <c r="AI3" s="170"/>
      <c r="AJ3" s="170"/>
      <c r="AK3" s="170"/>
      <c r="AL3" s="170"/>
      <c r="AM3" s="170"/>
      <c r="AN3" s="170"/>
      <c r="AO3" s="170"/>
      <c r="AP3" s="170"/>
      <c r="AQ3" s="170"/>
      <c r="AR3" s="170"/>
    </row>
    <row r="4" spans="1:44" ht="32.25" thickBot="1">
      <c r="A4" s="171" t="s">
        <v>23</v>
      </c>
      <c r="B4" s="171" t="s">
        <v>24</v>
      </c>
      <c r="C4" s="171" t="s">
        <v>25</v>
      </c>
      <c r="D4" s="171" t="s">
        <v>26</v>
      </c>
      <c r="E4" s="171" t="s">
        <v>27</v>
      </c>
      <c r="F4" s="171" t="s">
        <v>28</v>
      </c>
      <c r="G4" s="173" t="s">
        <v>29</v>
      </c>
      <c r="H4" s="171" t="s">
        <v>30</v>
      </c>
      <c r="I4" s="171" t="s">
        <v>31</v>
      </c>
      <c r="J4" s="171" t="s">
        <v>32</v>
      </c>
      <c r="K4" s="171" t="s">
        <v>33</v>
      </c>
      <c r="L4" s="171" t="s">
        <v>34</v>
      </c>
      <c r="M4" s="171" t="s">
        <v>35</v>
      </c>
      <c r="N4" s="171" t="s">
        <v>36</v>
      </c>
      <c r="O4" s="171" t="s">
        <v>37</v>
      </c>
      <c r="P4" s="184" t="s">
        <v>38</v>
      </c>
      <c r="Q4" s="171" t="s">
        <v>39</v>
      </c>
      <c r="R4" s="172" t="s">
        <v>40</v>
      </c>
      <c r="S4" s="171" t="s">
        <v>41</v>
      </c>
      <c r="T4" s="171" t="s">
        <v>42</v>
      </c>
      <c r="U4" s="174" t="s">
        <v>43</v>
      </c>
      <c r="V4" s="174" t="s">
        <v>44</v>
      </c>
      <c r="W4" s="174" t="s">
        <v>45</v>
      </c>
      <c r="X4" s="174" t="s">
        <v>46</v>
      </c>
      <c r="Y4" s="174" t="s">
        <v>47</v>
      </c>
      <c r="Z4" s="174" t="s">
        <v>48</v>
      </c>
      <c r="AA4" s="174" t="s">
        <v>49</v>
      </c>
      <c r="AB4" s="174" t="s">
        <v>50</v>
      </c>
      <c r="AC4" s="174" t="s">
        <v>51</v>
      </c>
      <c r="AD4" s="174" t="s">
        <v>52</v>
      </c>
      <c r="AE4" s="174" t="s">
        <v>53</v>
      </c>
      <c r="AF4" s="174" t="s">
        <v>54</v>
      </c>
      <c r="AG4" s="174" t="s">
        <v>55</v>
      </c>
      <c r="AH4" s="174" t="s">
        <v>56</v>
      </c>
      <c r="AI4" s="174" t="s">
        <v>57</v>
      </c>
      <c r="AJ4" s="174" t="s">
        <v>58</v>
      </c>
      <c r="AK4" s="174" t="s">
        <v>59</v>
      </c>
      <c r="AL4" s="174" t="s">
        <v>60</v>
      </c>
      <c r="AM4" s="174" t="s">
        <v>61</v>
      </c>
      <c r="AN4" s="174" t="s">
        <v>62</v>
      </c>
      <c r="AO4" s="174" t="s">
        <v>63</v>
      </c>
      <c r="AP4" s="174" t="s">
        <v>64</v>
      </c>
      <c r="AQ4" s="174" t="s">
        <v>65</v>
      </c>
      <c r="AR4" s="174" t="s">
        <v>66</v>
      </c>
    </row>
    <row r="5" spans="1:44" ht="63">
      <c r="A5" s="122" t="s">
        <v>2440</v>
      </c>
      <c r="B5" s="53" t="s">
        <v>143</v>
      </c>
      <c r="C5" s="53" t="s">
        <v>2441</v>
      </c>
      <c r="D5" s="122"/>
      <c r="E5" s="53" t="s">
        <v>2442</v>
      </c>
      <c r="F5" s="53" t="s">
        <v>2443</v>
      </c>
      <c r="G5" s="123">
        <v>2</v>
      </c>
      <c r="H5" s="47" t="s">
        <v>169</v>
      </c>
      <c r="I5" s="47" t="s">
        <v>2444</v>
      </c>
      <c r="J5" s="124" t="s">
        <v>74</v>
      </c>
      <c r="K5" s="124" t="s">
        <v>75</v>
      </c>
      <c r="L5" s="124" t="s">
        <v>76</v>
      </c>
      <c r="M5" s="47" t="s">
        <v>2445</v>
      </c>
      <c r="N5" s="124" t="s">
        <v>2446</v>
      </c>
      <c r="O5" s="124" t="s">
        <v>2447</v>
      </c>
      <c r="P5" s="124" t="s">
        <v>2448</v>
      </c>
      <c r="R5" s="125" t="s">
        <v>82</v>
      </c>
      <c r="S5" s="126"/>
      <c r="T5" s="214" t="s">
        <v>408</v>
      </c>
      <c r="U5" s="215">
        <v>1800</v>
      </c>
      <c r="V5" s="215">
        <v>1800</v>
      </c>
      <c r="W5" s="215">
        <v>1800</v>
      </c>
      <c r="X5" s="215">
        <v>1800</v>
      </c>
      <c r="Y5" s="215">
        <v>1800</v>
      </c>
      <c r="Z5" s="215">
        <v>1800</v>
      </c>
      <c r="AA5" s="215">
        <v>1800</v>
      </c>
      <c r="AB5" s="215">
        <v>1800</v>
      </c>
      <c r="AC5" s="215">
        <v>1800</v>
      </c>
      <c r="AD5" s="215">
        <v>1800</v>
      </c>
      <c r="AE5" s="215">
        <v>1800</v>
      </c>
      <c r="AF5" s="215">
        <v>1800</v>
      </c>
      <c r="AG5" s="180"/>
      <c r="AH5" s="180"/>
      <c r="AI5" s="180"/>
      <c r="AJ5" s="180"/>
      <c r="AK5" s="180"/>
      <c r="AL5" s="180"/>
      <c r="AM5" s="180"/>
      <c r="AN5" s="180"/>
      <c r="AO5" s="180"/>
      <c r="AP5" s="180"/>
      <c r="AQ5" s="180"/>
      <c r="AR5" s="180"/>
    </row>
    <row r="6" spans="1:44" ht="63">
      <c r="A6" s="122" t="s">
        <v>2449</v>
      </c>
      <c r="B6" s="53" t="s">
        <v>143</v>
      </c>
      <c r="C6" s="53" t="s">
        <v>2441</v>
      </c>
      <c r="D6" s="122"/>
      <c r="E6" s="53" t="s">
        <v>2450</v>
      </c>
      <c r="F6" s="53" t="s">
        <v>2451</v>
      </c>
      <c r="G6" s="123">
        <v>3</v>
      </c>
      <c r="H6" s="47" t="s">
        <v>204</v>
      </c>
      <c r="I6" s="47" t="s">
        <v>2452</v>
      </c>
      <c r="J6" s="124" t="s">
        <v>74</v>
      </c>
      <c r="K6" s="124" t="s">
        <v>75</v>
      </c>
      <c r="L6" s="124" t="s">
        <v>76</v>
      </c>
      <c r="M6" s="47" t="s">
        <v>2445</v>
      </c>
      <c r="N6" s="124" t="s">
        <v>2446</v>
      </c>
      <c r="O6" s="124" t="s">
        <v>2447</v>
      </c>
      <c r="P6" s="124" t="s">
        <v>2448</v>
      </c>
      <c r="R6" s="125" t="s">
        <v>82</v>
      </c>
      <c r="S6" s="126"/>
      <c r="T6" s="214" t="s">
        <v>408</v>
      </c>
      <c r="U6" s="215">
        <v>20</v>
      </c>
      <c r="V6" s="215">
        <v>20</v>
      </c>
      <c r="W6" s="215">
        <v>20</v>
      </c>
      <c r="X6" s="215">
        <v>20</v>
      </c>
      <c r="Y6" s="215">
        <v>20</v>
      </c>
      <c r="Z6" s="215">
        <v>20</v>
      </c>
      <c r="AA6" s="215">
        <v>20</v>
      </c>
      <c r="AB6" s="215">
        <v>20</v>
      </c>
      <c r="AC6" s="215">
        <v>15</v>
      </c>
      <c r="AD6" s="215">
        <v>20</v>
      </c>
      <c r="AE6" s="215">
        <v>20</v>
      </c>
      <c r="AF6" s="215">
        <v>15</v>
      </c>
      <c r="AG6" s="180"/>
      <c r="AH6" s="180"/>
      <c r="AI6" s="180"/>
      <c r="AJ6" s="180"/>
      <c r="AK6" s="180"/>
      <c r="AL6" s="180"/>
      <c r="AM6" s="180"/>
      <c r="AN6" s="180"/>
      <c r="AO6" s="180"/>
      <c r="AP6" s="180"/>
      <c r="AQ6" s="180"/>
      <c r="AR6" s="180"/>
    </row>
    <row r="7" spans="1:44" ht="47.25">
      <c r="A7" s="122" t="s">
        <v>2453</v>
      </c>
      <c r="B7" s="53" t="s">
        <v>143</v>
      </c>
      <c r="C7" s="53" t="s">
        <v>2441</v>
      </c>
      <c r="D7" s="122"/>
      <c r="E7" s="53" t="s">
        <v>2454</v>
      </c>
      <c r="F7" s="53" t="s">
        <v>2455</v>
      </c>
      <c r="G7" s="123">
        <v>2</v>
      </c>
      <c r="H7" s="47" t="s">
        <v>756</v>
      </c>
      <c r="I7" s="47" t="s">
        <v>2456</v>
      </c>
      <c r="J7" s="124" t="s">
        <v>74</v>
      </c>
      <c r="K7" s="124" t="s">
        <v>75</v>
      </c>
      <c r="L7" s="124" t="s">
        <v>76</v>
      </c>
      <c r="M7" s="47" t="s">
        <v>2445</v>
      </c>
      <c r="N7" s="124" t="s">
        <v>2446</v>
      </c>
      <c r="O7" s="124" t="s">
        <v>2447</v>
      </c>
      <c r="P7" s="124" t="s">
        <v>2448</v>
      </c>
      <c r="R7" s="125" t="s">
        <v>82</v>
      </c>
      <c r="S7" s="126"/>
      <c r="T7" s="214" t="s">
        <v>408</v>
      </c>
      <c r="U7" s="215">
        <v>1</v>
      </c>
      <c r="V7" s="215">
        <v>15</v>
      </c>
      <c r="W7" s="215">
        <v>1</v>
      </c>
      <c r="X7" s="215">
        <v>2</v>
      </c>
      <c r="Y7" s="215">
        <v>2</v>
      </c>
      <c r="Z7" s="215">
        <v>3</v>
      </c>
      <c r="AA7" s="215"/>
      <c r="AB7" s="215">
        <v>2</v>
      </c>
      <c r="AC7" s="215">
        <v>5</v>
      </c>
      <c r="AD7" s="215">
        <v>6</v>
      </c>
      <c r="AE7" s="215">
        <v>4</v>
      </c>
      <c r="AF7" s="215">
        <v>10</v>
      </c>
      <c r="AG7" s="180"/>
      <c r="AH7" s="180"/>
      <c r="AI7" s="180"/>
      <c r="AJ7" s="180"/>
      <c r="AK7" s="180"/>
      <c r="AL7" s="180"/>
      <c r="AM7" s="180"/>
      <c r="AN7" s="180"/>
      <c r="AO7" s="180"/>
      <c r="AP7" s="180"/>
      <c r="AQ7" s="180"/>
      <c r="AR7" s="180"/>
    </row>
    <row r="8" spans="1:44" ht="31.5">
      <c r="A8" s="122" t="s">
        <v>2457</v>
      </c>
      <c r="B8" s="53" t="s">
        <v>954</v>
      </c>
      <c r="C8" s="53" t="s">
        <v>2277</v>
      </c>
      <c r="D8" s="122"/>
      <c r="E8" s="53" t="s">
        <v>2458</v>
      </c>
      <c r="F8" s="53" t="s">
        <v>2459</v>
      </c>
      <c r="G8" s="123">
        <v>3</v>
      </c>
      <c r="H8" s="47" t="s">
        <v>204</v>
      </c>
      <c r="I8" s="47" t="s">
        <v>2460</v>
      </c>
      <c r="J8" s="124" t="s">
        <v>74</v>
      </c>
      <c r="K8" s="124" t="s">
        <v>75</v>
      </c>
      <c r="L8" s="124" t="s">
        <v>76</v>
      </c>
      <c r="M8" s="47" t="s">
        <v>2445</v>
      </c>
      <c r="N8" s="124" t="s">
        <v>2446</v>
      </c>
      <c r="O8" s="124" t="s">
        <v>2447</v>
      </c>
      <c r="P8" s="124" t="s">
        <v>2448</v>
      </c>
      <c r="R8" s="125" t="s">
        <v>82</v>
      </c>
      <c r="S8" s="126"/>
      <c r="T8" s="214" t="s">
        <v>408</v>
      </c>
      <c r="U8" s="215">
        <v>2000</v>
      </c>
      <c r="V8" s="215">
        <v>1500</v>
      </c>
      <c r="W8" s="215">
        <v>2000</v>
      </c>
      <c r="X8" s="215">
        <v>2000</v>
      </c>
      <c r="Y8" s="215">
        <v>1500</v>
      </c>
      <c r="Z8" s="215">
        <v>1500</v>
      </c>
      <c r="AA8" s="215">
        <v>2000</v>
      </c>
      <c r="AB8" s="215">
        <v>1500</v>
      </c>
      <c r="AC8" s="215">
        <v>2000</v>
      </c>
      <c r="AD8" s="215">
        <v>1500</v>
      </c>
      <c r="AE8" s="215">
        <v>2000</v>
      </c>
      <c r="AF8" s="215">
        <v>1500</v>
      </c>
      <c r="AG8" s="180"/>
      <c r="AH8" s="180"/>
      <c r="AI8" s="180"/>
      <c r="AJ8" s="180"/>
      <c r="AK8" s="180"/>
      <c r="AL8" s="180"/>
      <c r="AM8" s="180"/>
      <c r="AN8" s="180"/>
      <c r="AO8" s="180"/>
      <c r="AP8" s="180"/>
      <c r="AQ8" s="180"/>
      <c r="AR8" s="180"/>
    </row>
    <row r="9" spans="1:44" ht="47.25">
      <c r="A9" s="122" t="s">
        <v>2461</v>
      </c>
      <c r="B9" s="53" t="s">
        <v>158</v>
      </c>
      <c r="C9" s="53" t="s">
        <v>166</v>
      </c>
      <c r="D9" s="122"/>
      <c r="E9" s="53" t="s">
        <v>2462</v>
      </c>
      <c r="F9" s="53" t="s">
        <v>2463</v>
      </c>
      <c r="G9" s="123">
        <v>3</v>
      </c>
      <c r="H9" s="47" t="s">
        <v>204</v>
      </c>
      <c r="I9" s="47" t="s">
        <v>2464</v>
      </c>
      <c r="J9" s="124" t="s">
        <v>74</v>
      </c>
      <c r="K9" s="124" t="s">
        <v>75</v>
      </c>
      <c r="L9" s="124" t="s">
        <v>76</v>
      </c>
      <c r="M9" s="47" t="s">
        <v>2445</v>
      </c>
      <c r="N9" s="124" t="s">
        <v>2446</v>
      </c>
      <c r="O9" s="124" t="s">
        <v>2447</v>
      </c>
      <c r="P9" s="124" t="s">
        <v>2448</v>
      </c>
      <c r="R9" s="125" t="s">
        <v>82</v>
      </c>
      <c r="S9" s="126"/>
      <c r="T9" s="214" t="s">
        <v>408</v>
      </c>
      <c r="U9" s="215">
        <v>3000</v>
      </c>
      <c r="V9" s="215">
        <v>3000</v>
      </c>
      <c r="W9" s="215">
        <v>3000</v>
      </c>
      <c r="X9" s="215">
        <v>3000</v>
      </c>
      <c r="Y9" s="215">
        <v>3000</v>
      </c>
      <c r="Z9" s="215">
        <v>3000</v>
      </c>
      <c r="AA9" s="215">
        <v>3000</v>
      </c>
      <c r="AB9" s="215">
        <v>3000</v>
      </c>
      <c r="AC9" s="215">
        <v>3000</v>
      </c>
      <c r="AD9" s="215">
        <v>3000</v>
      </c>
      <c r="AE9" s="215">
        <v>3000</v>
      </c>
      <c r="AF9" s="215">
        <v>3000</v>
      </c>
      <c r="AG9" s="180"/>
      <c r="AH9" s="180"/>
      <c r="AI9" s="180"/>
      <c r="AJ9" s="180"/>
      <c r="AK9" s="180"/>
      <c r="AL9" s="180"/>
      <c r="AM9" s="180"/>
      <c r="AN9" s="180"/>
      <c r="AO9" s="180"/>
      <c r="AP9" s="180"/>
      <c r="AQ9" s="180"/>
      <c r="AR9" s="180"/>
    </row>
    <row r="10" spans="1:44" ht="47.25">
      <c r="A10" s="122" t="s">
        <v>2465</v>
      </c>
      <c r="B10" s="53" t="s">
        <v>385</v>
      </c>
      <c r="C10" s="53" t="s">
        <v>430</v>
      </c>
      <c r="D10" s="122"/>
      <c r="E10" s="53" t="s">
        <v>2466</v>
      </c>
      <c r="F10" s="53" t="s">
        <v>2467</v>
      </c>
      <c r="G10" s="123">
        <v>3</v>
      </c>
      <c r="H10" s="47" t="s">
        <v>204</v>
      </c>
      <c r="I10" s="47" t="s">
        <v>2468</v>
      </c>
      <c r="J10" s="124" t="s">
        <v>74</v>
      </c>
      <c r="K10" s="124" t="s">
        <v>75</v>
      </c>
      <c r="L10" s="124" t="s">
        <v>76</v>
      </c>
      <c r="M10" s="47" t="s">
        <v>2445</v>
      </c>
      <c r="N10" s="124" t="s">
        <v>2446</v>
      </c>
      <c r="O10" s="124" t="s">
        <v>2447</v>
      </c>
      <c r="P10" s="124" t="s">
        <v>2448</v>
      </c>
      <c r="R10" s="125" t="s">
        <v>200</v>
      </c>
      <c r="S10" s="126">
        <v>200000</v>
      </c>
      <c r="T10" s="214" t="s">
        <v>408</v>
      </c>
      <c r="U10" s="215">
        <v>100</v>
      </c>
      <c r="V10" s="215">
        <v>385</v>
      </c>
      <c r="W10" s="215">
        <v>300</v>
      </c>
      <c r="X10" s="215">
        <v>385</v>
      </c>
      <c r="Y10" s="215">
        <v>300</v>
      </c>
      <c r="Z10" s="215">
        <v>350</v>
      </c>
      <c r="AA10" s="215">
        <v>180</v>
      </c>
      <c r="AB10" s="215">
        <v>150</v>
      </c>
      <c r="AC10" s="215">
        <v>200</v>
      </c>
      <c r="AD10" s="215">
        <v>200</v>
      </c>
      <c r="AE10" s="215">
        <v>350</v>
      </c>
      <c r="AF10" s="215">
        <v>100</v>
      </c>
      <c r="AG10" s="180"/>
      <c r="AH10" s="180"/>
      <c r="AI10" s="180"/>
      <c r="AJ10" s="180"/>
      <c r="AK10" s="180"/>
      <c r="AL10" s="180"/>
      <c r="AM10" s="180"/>
      <c r="AN10" s="180"/>
      <c r="AO10" s="180"/>
      <c r="AP10" s="180"/>
      <c r="AQ10" s="180"/>
      <c r="AR10" s="180"/>
    </row>
    <row r="11" spans="1:44" ht="31.5">
      <c r="A11" s="122" t="s">
        <v>2469</v>
      </c>
      <c r="B11" s="53" t="s">
        <v>385</v>
      </c>
      <c r="C11" s="53" t="s">
        <v>430</v>
      </c>
      <c r="D11" s="122"/>
      <c r="E11" s="53" t="s">
        <v>2470</v>
      </c>
      <c r="F11" s="53" t="s">
        <v>2471</v>
      </c>
      <c r="G11" s="123">
        <v>3</v>
      </c>
      <c r="H11" s="47" t="s">
        <v>204</v>
      </c>
      <c r="I11" s="47" t="s">
        <v>2472</v>
      </c>
      <c r="J11" s="124" t="s">
        <v>74</v>
      </c>
      <c r="K11" s="124" t="s">
        <v>75</v>
      </c>
      <c r="L11" s="124" t="s">
        <v>76</v>
      </c>
      <c r="M11" s="47" t="s">
        <v>2445</v>
      </c>
      <c r="N11" s="124" t="s">
        <v>2446</v>
      </c>
      <c r="O11" s="124" t="s">
        <v>2447</v>
      </c>
      <c r="P11" s="124" t="s">
        <v>2448</v>
      </c>
      <c r="R11" s="125" t="s">
        <v>82</v>
      </c>
      <c r="S11" s="126"/>
      <c r="T11" s="214" t="s">
        <v>408</v>
      </c>
      <c r="U11" s="215">
        <v>3000</v>
      </c>
      <c r="V11" s="215">
        <v>3500</v>
      </c>
      <c r="W11" s="215">
        <v>3500</v>
      </c>
      <c r="X11" s="215">
        <v>3500</v>
      </c>
      <c r="Y11" s="215">
        <v>3500</v>
      </c>
      <c r="Z11" s="215">
        <v>3500</v>
      </c>
      <c r="AA11" s="215">
        <v>3500</v>
      </c>
      <c r="AB11" s="215">
        <v>2500</v>
      </c>
      <c r="AC11" s="215">
        <v>2500</v>
      </c>
      <c r="AD11" s="215">
        <v>3000</v>
      </c>
      <c r="AE11" s="215">
        <v>3000</v>
      </c>
      <c r="AF11" s="215">
        <v>3000</v>
      </c>
      <c r="AG11" s="180"/>
      <c r="AH11" s="180"/>
      <c r="AI11" s="180"/>
      <c r="AJ11" s="180"/>
      <c r="AK11" s="180"/>
      <c r="AL11" s="180"/>
      <c r="AM11" s="180"/>
      <c r="AN11" s="180"/>
      <c r="AO11" s="180"/>
      <c r="AP11" s="180"/>
      <c r="AQ11" s="180"/>
      <c r="AR11" s="180"/>
    </row>
    <row r="12" spans="1:44" ht="63">
      <c r="A12" s="122" t="s">
        <v>2473</v>
      </c>
      <c r="B12" s="53" t="s">
        <v>131</v>
      </c>
      <c r="C12" s="53" t="s">
        <v>336</v>
      </c>
      <c r="D12" s="122"/>
      <c r="E12" s="53" t="s">
        <v>2474</v>
      </c>
      <c r="F12" s="53" t="s">
        <v>2475</v>
      </c>
      <c r="G12" s="123">
        <v>3</v>
      </c>
      <c r="H12" s="47" t="s">
        <v>204</v>
      </c>
      <c r="I12" s="47" t="s">
        <v>2476</v>
      </c>
      <c r="J12" s="124" t="s">
        <v>74</v>
      </c>
      <c r="K12" s="124" t="s">
        <v>75</v>
      </c>
      <c r="L12" s="124" t="s">
        <v>95</v>
      </c>
      <c r="M12" s="47" t="s">
        <v>2445</v>
      </c>
      <c r="N12" s="124" t="s">
        <v>2446</v>
      </c>
      <c r="O12" s="124" t="s">
        <v>2447</v>
      </c>
      <c r="P12" s="124" t="s">
        <v>2448</v>
      </c>
      <c r="R12" s="125" t="s">
        <v>82</v>
      </c>
      <c r="S12" s="126"/>
      <c r="T12" s="214" t="s">
        <v>408</v>
      </c>
      <c r="U12" s="215">
        <v>1</v>
      </c>
      <c r="V12" s="215">
        <v>1</v>
      </c>
      <c r="W12" s="215">
        <v>1</v>
      </c>
      <c r="X12" s="215">
        <v>1</v>
      </c>
      <c r="Y12" s="215">
        <v>1</v>
      </c>
      <c r="Z12" s="215">
        <v>1</v>
      </c>
      <c r="AA12" s="215">
        <v>1</v>
      </c>
      <c r="AB12" s="215">
        <v>1</v>
      </c>
      <c r="AC12" s="215">
        <v>1</v>
      </c>
      <c r="AD12" s="215">
        <v>1</v>
      </c>
      <c r="AE12" s="215">
        <v>1</v>
      </c>
      <c r="AF12" s="215"/>
      <c r="AG12" s="180"/>
      <c r="AH12" s="180"/>
      <c r="AI12" s="180"/>
      <c r="AJ12" s="180"/>
      <c r="AK12" s="180"/>
      <c r="AL12" s="180"/>
      <c r="AM12" s="180"/>
      <c r="AN12" s="180"/>
      <c r="AO12" s="180"/>
      <c r="AP12" s="180"/>
      <c r="AQ12" s="180"/>
      <c r="AR12" s="180"/>
    </row>
    <row r="13" spans="1:44" ht="63">
      <c r="A13" s="122" t="s">
        <v>2477</v>
      </c>
      <c r="B13" s="53" t="s">
        <v>385</v>
      </c>
      <c r="C13" s="53" t="s">
        <v>430</v>
      </c>
      <c r="D13" s="122"/>
      <c r="E13" s="53" t="s">
        <v>2478</v>
      </c>
      <c r="F13" s="53" t="s">
        <v>2479</v>
      </c>
      <c r="G13" s="123">
        <v>3</v>
      </c>
      <c r="H13" s="47" t="s">
        <v>2480</v>
      </c>
      <c r="I13" s="47" t="s">
        <v>2481</v>
      </c>
      <c r="J13" s="124" t="s">
        <v>74</v>
      </c>
      <c r="K13" s="124" t="s">
        <v>75</v>
      </c>
      <c r="L13" s="124" t="s">
        <v>76</v>
      </c>
      <c r="M13" s="47" t="s">
        <v>2445</v>
      </c>
      <c r="N13" s="124" t="s">
        <v>2446</v>
      </c>
      <c r="O13" s="124" t="s">
        <v>2447</v>
      </c>
      <c r="P13" s="124" t="s">
        <v>2448</v>
      </c>
      <c r="R13" s="125" t="s">
        <v>200</v>
      </c>
      <c r="S13" s="126">
        <v>200000</v>
      </c>
      <c r="T13" s="214" t="s">
        <v>408</v>
      </c>
      <c r="U13" s="215"/>
      <c r="V13" s="215"/>
      <c r="W13" s="215">
        <v>2</v>
      </c>
      <c r="X13" s="215">
        <v>2</v>
      </c>
      <c r="Y13" s="215">
        <v>2</v>
      </c>
      <c r="Z13" s="215">
        <v>2</v>
      </c>
      <c r="AA13" s="215">
        <v>2</v>
      </c>
      <c r="AB13" s="215">
        <v>2</v>
      </c>
      <c r="AC13" s="215">
        <v>2</v>
      </c>
      <c r="AD13" s="215">
        <v>2</v>
      </c>
      <c r="AE13" s="215">
        <v>2</v>
      </c>
      <c r="AF13" s="215">
        <v>2</v>
      </c>
      <c r="AG13" s="180"/>
      <c r="AH13" s="180"/>
      <c r="AI13" s="180"/>
      <c r="AJ13" s="180"/>
      <c r="AK13" s="180"/>
      <c r="AL13" s="180"/>
      <c r="AM13" s="180"/>
      <c r="AN13" s="180"/>
      <c r="AO13" s="180"/>
      <c r="AP13" s="180"/>
      <c r="AQ13" s="180"/>
      <c r="AR13" s="180"/>
    </row>
    <row r="14" spans="1:44" ht="63">
      <c r="A14" s="122" t="s">
        <v>2482</v>
      </c>
      <c r="B14" s="53" t="s">
        <v>385</v>
      </c>
      <c r="C14" s="53" t="s">
        <v>1506</v>
      </c>
      <c r="D14" s="122"/>
      <c r="E14" s="53" t="s">
        <v>2483</v>
      </c>
      <c r="F14" s="53" t="s">
        <v>2484</v>
      </c>
      <c r="G14" s="123">
        <v>3</v>
      </c>
      <c r="H14" s="47" t="s">
        <v>2480</v>
      </c>
      <c r="I14" s="47" t="s">
        <v>2485</v>
      </c>
      <c r="J14" s="124" t="s">
        <v>74</v>
      </c>
      <c r="K14" s="124" t="s">
        <v>75</v>
      </c>
      <c r="L14" s="124" t="s">
        <v>76</v>
      </c>
      <c r="M14" s="47" t="s">
        <v>2445</v>
      </c>
      <c r="N14" s="124" t="s">
        <v>2446</v>
      </c>
      <c r="O14" s="124" t="s">
        <v>2447</v>
      </c>
      <c r="P14" s="124" t="s">
        <v>2448</v>
      </c>
      <c r="R14" s="125" t="s">
        <v>200</v>
      </c>
      <c r="S14" s="126">
        <v>600000</v>
      </c>
      <c r="T14" s="214" t="s">
        <v>408</v>
      </c>
      <c r="U14" s="215"/>
      <c r="V14" s="215"/>
      <c r="W14" s="215">
        <v>2</v>
      </c>
      <c r="X14" s="215">
        <v>2</v>
      </c>
      <c r="Y14" s="215">
        <v>2</v>
      </c>
      <c r="Z14" s="215">
        <v>2</v>
      </c>
      <c r="AA14" s="215">
        <v>2</v>
      </c>
      <c r="AB14" s="215">
        <v>2</v>
      </c>
      <c r="AC14" s="215">
        <v>2</v>
      </c>
      <c r="AD14" s="215">
        <v>2</v>
      </c>
      <c r="AE14" s="215">
        <v>2</v>
      </c>
      <c r="AF14" s="215">
        <v>2</v>
      </c>
      <c r="AG14" s="180"/>
      <c r="AH14" s="180"/>
      <c r="AI14" s="180"/>
      <c r="AJ14" s="180"/>
      <c r="AK14" s="180"/>
      <c r="AL14" s="180"/>
      <c r="AM14" s="180"/>
      <c r="AN14" s="180"/>
      <c r="AO14" s="180"/>
      <c r="AP14" s="180"/>
      <c r="AQ14" s="180"/>
      <c r="AR14" s="180"/>
    </row>
    <row r="15" spans="1:44" ht="78.75">
      <c r="A15" s="122" t="s">
        <v>2486</v>
      </c>
      <c r="B15" s="53" t="s">
        <v>385</v>
      </c>
      <c r="C15" s="53" t="s">
        <v>430</v>
      </c>
      <c r="D15" s="122"/>
      <c r="E15" s="53" t="s">
        <v>2487</v>
      </c>
      <c r="F15" s="53" t="s">
        <v>2488</v>
      </c>
      <c r="G15" s="123">
        <v>3</v>
      </c>
      <c r="H15" s="47" t="s">
        <v>2489</v>
      </c>
      <c r="I15" s="47" t="s">
        <v>2490</v>
      </c>
      <c r="J15" s="124" t="s">
        <v>74</v>
      </c>
      <c r="K15" s="124" t="s">
        <v>75</v>
      </c>
      <c r="L15" s="124" t="s">
        <v>76</v>
      </c>
      <c r="M15" s="47" t="s">
        <v>2445</v>
      </c>
      <c r="N15" s="124" t="s">
        <v>2446</v>
      </c>
      <c r="O15" s="124" t="s">
        <v>2447</v>
      </c>
      <c r="P15" s="124" t="s">
        <v>2448</v>
      </c>
      <c r="R15" s="125" t="s">
        <v>1742</v>
      </c>
      <c r="S15" s="126">
        <v>2000000</v>
      </c>
      <c r="T15" s="214" t="s">
        <v>408</v>
      </c>
      <c r="U15" s="215"/>
      <c r="V15" s="215"/>
      <c r="W15" s="215">
        <v>1000</v>
      </c>
      <c r="X15" s="215">
        <v>1000</v>
      </c>
      <c r="Y15" s="215">
        <v>1000</v>
      </c>
      <c r="Z15" s="215">
        <v>1000</v>
      </c>
      <c r="AA15" s="215">
        <v>1000</v>
      </c>
      <c r="AB15" s="215">
        <v>1000</v>
      </c>
      <c r="AC15" s="215">
        <v>1000</v>
      </c>
      <c r="AD15" s="215">
        <v>1000</v>
      </c>
      <c r="AE15" s="215">
        <v>1000</v>
      </c>
      <c r="AF15" s="215">
        <v>1000</v>
      </c>
      <c r="AG15" s="180"/>
      <c r="AH15" s="180"/>
      <c r="AI15" s="180"/>
      <c r="AJ15" s="180"/>
      <c r="AK15" s="180"/>
      <c r="AL15" s="180"/>
      <c r="AM15" s="180"/>
      <c r="AN15" s="180"/>
      <c r="AO15" s="180"/>
      <c r="AP15" s="180"/>
      <c r="AQ15" s="180"/>
      <c r="AR15" s="180"/>
    </row>
  </sheetData>
  <dataValidations count="1">
    <dataValidation type="custom" allowBlank="1" showInputMessage="1" showErrorMessage="1" errorTitle="Sólo se permiten números" sqref="U5:AR15" xr:uid="{807AC414-6817-4962-BC78-988FF8D609E0}">
      <formula1>ISNUMBER(U5)</formula1>
    </dataValidation>
  </dataValidations>
  <hyperlinks>
    <hyperlink ref="A1" location="INDICE!A1" display="◄INICIO" xr:uid="{29652D3C-1170-43EB-877F-F28FA7A65884}"/>
  </hyperlink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E9528-A74F-4F06-B280-46C1A30F2FDA}">
  <dimension ref="A1:AR38"/>
  <sheetViews>
    <sheetView showGridLines="0" zoomScale="85" zoomScaleNormal="85" workbookViewId="0">
      <selection activeCell="A2" sqref="A2"/>
    </sheetView>
  </sheetViews>
  <sheetFormatPr baseColWidth="10" defaultColWidth="9" defaultRowHeight="15.75"/>
  <cols>
    <col min="1" max="1" width="23.375" customWidth="1"/>
    <col min="2" max="2" width="46" customWidth="1"/>
    <col min="3" max="3" width="67.375" customWidth="1"/>
    <col min="4" max="4" width="26.5" customWidth="1"/>
    <col min="5" max="5" width="45.375" customWidth="1"/>
    <col min="6" max="6" width="91.125" customWidth="1"/>
    <col min="7" max="7" width="11.75" bestFit="1" customWidth="1"/>
    <col min="8" max="8" width="53.75" customWidth="1"/>
    <col min="9" max="9" width="33.375" customWidth="1"/>
    <col min="10" max="10" width="19" bestFit="1" customWidth="1"/>
    <col min="11" max="11" width="15.5" customWidth="1"/>
    <col min="12" max="12" width="18.375" bestFit="1" customWidth="1"/>
    <col min="13" max="13" width="30.375" customWidth="1"/>
    <col min="14" max="15" width="35.25" bestFit="1" customWidth="1"/>
    <col min="16" max="16" width="31.875" customWidth="1"/>
    <col min="17" max="17" width="21.25" customWidth="1"/>
    <col min="18" max="18" width="24.375" bestFit="1" customWidth="1"/>
    <col min="19" max="19" width="14.75" bestFit="1" customWidth="1"/>
    <col min="20" max="20" width="9.125" bestFit="1" customWidth="1"/>
    <col min="21" max="32" width="13.75" bestFit="1" customWidth="1"/>
    <col min="33" max="44" width="20.25" bestFit="1" customWidth="1"/>
    <col min="45" max="45" width="12.625" customWidth="1"/>
  </cols>
  <sheetData>
    <row r="1" spans="1:44" ht="26.25">
      <c r="B1" s="87"/>
      <c r="D1" s="259" t="str">
        <f>[17]Control!$A$1&amp;" "&amp;[17]Control!$B$5</f>
        <v>PLAN OPERATIVO ANUAL  2024</v>
      </c>
      <c r="E1" s="253"/>
    </row>
    <row r="2" spans="1:44" ht="27" thickBot="1">
      <c r="A2" s="86" t="s">
        <v>20</v>
      </c>
      <c r="B2" s="87"/>
      <c r="D2" s="260" t="str">
        <f>[17]Control!$B$3</f>
        <v>DIRECCIÓN DE PLANIFICACIÓN Y CONTROL DE GESTIÓN</v>
      </c>
      <c r="E2" s="260"/>
    </row>
    <row r="3" spans="1:44" ht="57" customHeight="1" thickTop="1" thickBot="1">
      <c r="D3" s="253"/>
      <c r="E3" s="253"/>
    </row>
    <row r="4" spans="1:44" ht="16.5" thickBot="1">
      <c r="U4" s="62" t="s">
        <v>21</v>
      </c>
      <c r="V4" s="62"/>
      <c r="W4" s="62"/>
      <c r="X4" s="62"/>
      <c r="Y4" s="62"/>
      <c r="Z4" s="62"/>
      <c r="AA4" s="62"/>
      <c r="AB4" s="62"/>
      <c r="AC4" s="62"/>
      <c r="AD4" s="62"/>
      <c r="AE4" s="62"/>
      <c r="AF4" s="62"/>
      <c r="AG4" s="62" t="s">
        <v>22</v>
      </c>
      <c r="AH4" s="62"/>
      <c r="AI4" s="62"/>
      <c r="AJ4" s="62"/>
      <c r="AK4" s="62"/>
      <c r="AL4" s="62"/>
      <c r="AM4" s="62"/>
      <c r="AN4" s="62"/>
      <c r="AO4" s="62"/>
      <c r="AP4" s="62"/>
      <c r="AQ4" s="62"/>
      <c r="AR4" s="62"/>
    </row>
    <row r="5" spans="1:44" ht="16.5" thickBot="1">
      <c r="A5" s="63" t="s">
        <v>23</v>
      </c>
      <c r="B5" s="63" t="s">
        <v>24</v>
      </c>
      <c r="C5" s="63" t="s">
        <v>25</v>
      </c>
      <c r="D5" s="63" t="s">
        <v>26</v>
      </c>
      <c r="E5" s="63" t="s">
        <v>27</v>
      </c>
      <c r="F5" s="63" t="s">
        <v>28</v>
      </c>
      <c r="G5" s="63" t="s">
        <v>29</v>
      </c>
      <c r="H5" s="63" t="s">
        <v>30</v>
      </c>
      <c r="I5" s="63" t="s">
        <v>31</v>
      </c>
      <c r="J5" s="63" t="s">
        <v>32</v>
      </c>
      <c r="K5" s="63" t="s">
        <v>33</v>
      </c>
      <c r="L5" s="63" t="s">
        <v>34</v>
      </c>
      <c r="M5" s="63" t="s">
        <v>35</v>
      </c>
      <c r="N5" s="63" t="s">
        <v>36</v>
      </c>
      <c r="O5" s="63" t="s">
        <v>37</v>
      </c>
      <c r="P5" s="63" t="s">
        <v>38</v>
      </c>
      <c r="Q5" s="63" t="s">
        <v>39</v>
      </c>
      <c r="R5" s="63" t="s">
        <v>40</v>
      </c>
      <c r="S5" s="63" t="s">
        <v>41</v>
      </c>
      <c r="T5" s="63" t="s">
        <v>42</v>
      </c>
      <c r="U5" s="64" t="s">
        <v>43</v>
      </c>
      <c r="V5" s="64" t="s">
        <v>44</v>
      </c>
      <c r="W5" s="64" t="s">
        <v>45</v>
      </c>
      <c r="X5" s="64" t="s">
        <v>46</v>
      </c>
      <c r="Y5" s="64" t="s">
        <v>47</v>
      </c>
      <c r="Z5" s="64" t="s">
        <v>48</v>
      </c>
      <c r="AA5" s="64" t="s">
        <v>49</v>
      </c>
      <c r="AB5" s="64" t="s">
        <v>50</v>
      </c>
      <c r="AC5" s="64" t="s">
        <v>51</v>
      </c>
      <c r="AD5" s="64" t="s">
        <v>52</v>
      </c>
      <c r="AE5" s="64" t="s">
        <v>53</v>
      </c>
      <c r="AF5" s="64" t="s">
        <v>54</v>
      </c>
      <c r="AG5" s="64" t="s">
        <v>55</v>
      </c>
      <c r="AH5" s="64" t="s">
        <v>56</v>
      </c>
      <c r="AI5" s="64" t="s">
        <v>57</v>
      </c>
      <c r="AJ5" s="64" t="s">
        <v>58</v>
      </c>
      <c r="AK5" s="64" t="s">
        <v>59</v>
      </c>
      <c r="AL5" s="64" t="s">
        <v>60</v>
      </c>
      <c r="AM5" s="64" t="s">
        <v>61</v>
      </c>
      <c r="AN5" s="64" t="s">
        <v>62</v>
      </c>
      <c r="AO5" s="64" t="s">
        <v>63</v>
      </c>
      <c r="AP5" s="64" t="s">
        <v>64</v>
      </c>
      <c r="AQ5" s="64" t="s">
        <v>65</v>
      </c>
      <c r="AR5" s="64" t="s">
        <v>66</v>
      </c>
    </row>
    <row r="6" spans="1:44" ht="77.25" customHeight="1">
      <c r="A6" s="88" t="s">
        <v>3050</v>
      </c>
      <c r="B6" s="89" t="s">
        <v>68</v>
      </c>
      <c r="C6" s="88" t="s">
        <v>3051</v>
      </c>
      <c r="D6" s="89"/>
      <c r="E6" s="88" t="s">
        <v>3052</v>
      </c>
      <c r="F6" s="90" t="s">
        <v>3053</v>
      </c>
      <c r="G6" s="85">
        <v>3</v>
      </c>
      <c r="H6" s="65" t="s">
        <v>217</v>
      </c>
      <c r="I6" t="s">
        <v>404</v>
      </c>
      <c r="J6" t="s">
        <v>94</v>
      </c>
      <c r="K6" t="s">
        <v>75</v>
      </c>
      <c r="L6" t="s">
        <v>76</v>
      </c>
      <c r="M6" s="91" t="s">
        <v>3054</v>
      </c>
      <c r="N6" t="s">
        <v>831</v>
      </c>
      <c r="O6" s="66" t="s">
        <v>3055</v>
      </c>
      <c r="P6" s="91" t="s">
        <v>3056</v>
      </c>
      <c r="Q6" s="103" t="s">
        <v>3057</v>
      </c>
      <c r="R6" s="66" t="s">
        <v>82</v>
      </c>
      <c r="S6" s="92"/>
      <c r="T6" s="93">
        <v>0</v>
      </c>
      <c r="U6" s="94">
        <v>0.1</v>
      </c>
      <c r="V6" s="94"/>
      <c r="W6" s="94">
        <v>0.2</v>
      </c>
      <c r="X6" s="94"/>
      <c r="Y6" s="94"/>
      <c r="Z6" s="94">
        <v>0.2</v>
      </c>
      <c r="AA6" s="94"/>
      <c r="AB6" s="94"/>
      <c r="AC6" s="94">
        <v>0.2</v>
      </c>
      <c r="AD6" s="94">
        <v>0.1</v>
      </c>
      <c r="AE6" s="94"/>
      <c r="AF6" s="94">
        <v>0.2</v>
      </c>
      <c r="AG6" s="72"/>
      <c r="AH6" s="72"/>
      <c r="AI6" s="72"/>
      <c r="AJ6" s="72"/>
      <c r="AK6" s="72"/>
      <c r="AL6" s="72"/>
      <c r="AM6" s="72"/>
      <c r="AN6" s="72"/>
      <c r="AO6" s="72"/>
      <c r="AP6" s="72"/>
      <c r="AQ6" s="72"/>
      <c r="AR6" s="72"/>
    </row>
    <row r="7" spans="1:44" ht="63">
      <c r="A7" s="88" t="s">
        <v>3058</v>
      </c>
      <c r="B7" s="89" t="s">
        <v>3059</v>
      </c>
      <c r="C7" s="89" t="s">
        <v>3060</v>
      </c>
      <c r="D7" s="89"/>
      <c r="E7" s="88" t="s">
        <v>3061</v>
      </c>
      <c r="F7" s="90" t="s">
        <v>3062</v>
      </c>
      <c r="G7" s="85">
        <v>2</v>
      </c>
      <c r="H7" s="65" t="s">
        <v>217</v>
      </c>
      <c r="I7" t="s">
        <v>404</v>
      </c>
      <c r="J7" t="s">
        <v>94</v>
      </c>
      <c r="K7" t="s">
        <v>75</v>
      </c>
      <c r="L7" t="s">
        <v>76</v>
      </c>
      <c r="M7" s="91" t="s">
        <v>3063</v>
      </c>
      <c r="N7" t="s">
        <v>3064</v>
      </c>
      <c r="O7" s="66" t="s">
        <v>3055</v>
      </c>
      <c r="P7" s="91" t="s">
        <v>3056</v>
      </c>
      <c r="Q7" s="103" t="s">
        <v>3065</v>
      </c>
      <c r="R7" s="66" t="s">
        <v>82</v>
      </c>
      <c r="S7" s="92"/>
      <c r="T7" s="93">
        <v>0</v>
      </c>
      <c r="U7" s="94"/>
      <c r="V7" s="94">
        <v>0.2</v>
      </c>
      <c r="W7" s="94"/>
      <c r="X7" s="94"/>
      <c r="Y7" s="94">
        <v>0.2</v>
      </c>
      <c r="Z7" s="94"/>
      <c r="AA7" s="94">
        <v>0.2</v>
      </c>
      <c r="AB7" s="94"/>
      <c r="AC7" s="94">
        <v>0.2</v>
      </c>
      <c r="AD7" s="94"/>
      <c r="AE7" s="94"/>
      <c r="AF7" s="94">
        <v>0.2</v>
      </c>
      <c r="AG7" s="70"/>
      <c r="AH7" s="70"/>
      <c r="AI7" s="70"/>
      <c r="AJ7" s="70"/>
      <c r="AK7" s="70"/>
      <c r="AL7" s="70"/>
      <c r="AM7" s="70"/>
      <c r="AN7" s="70"/>
      <c r="AO7" s="70"/>
      <c r="AP7" s="70"/>
      <c r="AQ7" s="70"/>
      <c r="AR7" s="70"/>
    </row>
    <row r="8" spans="1:44" ht="63">
      <c r="A8" s="88" t="s">
        <v>3066</v>
      </c>
      <c r="B8" s="89" t="s">
        <v>3059</v>
      </c>
      <c r="C8" s="88" t="s">
        <v>3067</v>
      </c>
      <c r="D8" s="89"/>
      <c r="E8" s="88" t="s">
        <v>3068</v>
      </c>
      <c r="F8" s="90" t="s">
        <v>3069</v>
      </c>
      <c r="G8" s="85">
        <v>2</v>
      </c>
      <c r="H8" s="65" t="s">
        <v>217</v>
      </c>
      <c r="I8" t="s">
        <v>404</v>
      </c>
      <c r="J8" t="s">
        <v>3070</v>
      </c>
      <c r="K8" t="s">
        <v>75</v>
      </c>
      <c r="L8" t="s">
        <v>76</v>
      </c>
      <c r="M8" s="91" t="s">
        <v>3071</v>
      </c>
      <c r="N8" t="s">
        <v>3072</v>
      </c>
      <c r="O8" s="66" t="s">
        <v>3073</v>
      </c>
      <c r="P8" s="99" t="s">
        <v>3074</v>
      </c>
      <c r="Q8" s="95" t="s">
        <v>3065</v>
      </c>
      <c r="R8" s="66" t="s">
        <v>1828</v>
      </c>
      <c r="S8" s="96">
        <v>150000</v>
      </c>
      <c r="T8" s="93"/>
      <c r="U8" s="94"/>
      <c r="V8" s="94"/>
      <c r="W8" s="94">
        <v>0.2</v>
      </c>
      <c r="X8" s="94"/>
      <c r="Y8" s="94"/>
      <c r="Z8" s="94">
        <v>0.3</v>
      </c>
      <c r="AA8" s="94"/>
      <c r="AB8" s="94">
        <v>0.3</v>
      </c>
      <c r="AC8" s="94"/>
      <c r="AD8" s="94"/>
      <c r="AE8" s="94"/>
      <c r="AF8" s="94">
        <v>0.2</v>
      </c>
      <c r="AG8" s="70"/>
      <c r="AH8" s="70"/>
      <c r="AI8" s="70"/>
      <c r="AJ8" s="70"/>
      <c r="AK8" s="70"/>
      <c r="AL8" s="70"/>
      <c r="AM8" s="70"/>
      <c r="AN8" s="70"/>
      <c r="AO8" s="70"/>
      <c r="AP8" s="70"/>
      <c r="AQ8" s="70"/>
      <c r="AR8" s="70"/>
    </row>
    <row r="9" spans="1:44" ht="99" customHeight="1">
      <c r="A9" s="88" t="s">
        <v>3075</v>
      </c>
      <c r="B9" s="89" t="s">
        <v>131</v>
      </c>
      <c r="C9" s="89" t="s">
        <v>598</v>
      </c>
      <c r="D9" s="89"/>
      <c r="E9" s="88" t="s">
        <v>3076</v>
      </c>
      <c r="F9" s="90" t="s">
        <v>3077</v>
      </c>
      <c r="G9" s="85">
        <v>2</v>
      </c>
      <c r="H9" s="65" t="s">
        <v>756</v>
      </c>
      <c r="I9" t="s">
        <v>404</v>
      </c>
      <c r="J9" t="s">
        <v>94</v>
      </c>
      <c r="K9" t="s">
        <v>75</v>
      </c>
      <c r="L9" t="s">
        <v>76</v>
      </c>
      <c r="M9" s="91" t="s">
        <v>3078</v>
      </c>
      <c r="N9" t="s">
        <v>3072</v>
      </c>
      <c r="O9" s="66" t="s">
        <v>3073</v>
      </c>
      <c r="P9" s="99" t="s">
        <v>3074</v>
      </c>
      <c r="Q9" s="103" t="s">
        <v>3079</v>
      </c>
      <c r="R9" s="66" t="s">
        <v>82</v>
      </c>
      <c r="S9" s="92"/>
      <c r="T9" s="93"/>
      <c r="U9" s="94"/>
      <c r="V9" s="94"/>
      <c r="W9" s="94"/>
      <c r="X9" s="94">
        <v>0.25</v>
      </c>
      <c r="Y9" s="94"/>
      <c r="Z9" s="94">
        <v>0.25</v>
      </c>
      <c r="AA9" s="94"/>
      <c r="AB9" s="94"/>
      <c r="AC9" s="94">
        <v>0.25</v>
      </c>
      <c r="AD9" s="94"/>
      <c r="AE9" s="94"/>
      <c r="AF9" s="94">
        <v>0.25</v>
      </c>
      <c r="AG9" s="70"/>
      <c r="AH9" s="70"/>
      <c r="AI9" s="70"/>
      <c r="AJ9" s="70"/>
      <c r="AK9" s="70"/>
      <c r="AL9" s="70"/>
      <c r="AM9" s="70"/>
      <c r="AN9" s="70"/>
      <c r="AO9" s="70"/>
      <c r="AP9" s="70"/>
      <c r="AQ9" s="70"/>
      <c r="AR9" s="70"/>
    </row>
    <row r="10" spans="1:44" ht="63.75" customHeight="1">
      <c r="A10" s="88" t="s">
        <v>3080</v>
      </c>
      <c r="B10" s="88" t="s">
        <v>3059</v>
      </c>
      <c r="C10" s="88" t="s">
        <v>3067</v>
      </c>
      <c r="D10" s="89"/>
      <c r="E10" s="88" t="s">
        <v>3081</v>
      </c>
      <c r="F10" s="90" t="s">
        <v>3082</v>
      </c>
      <c r="G10" s="85">
        <v>2</v>
      </c>
      <c r="H10" s="65" t="s">
        <v>217</v>
      </c>
      <c r="I10" t="s">
        <v>404</v>
      </c>
      <c r="J10" t="s">
        <v>94</v>
      </c>
      <c r="K10" t="s">
        <v>75</v>
      </c>
      <c r="L10" t="s">
        <v>76</v>
      </c>
      <c r="M10" s="46" t="s">
        <v>3078</v>
      </c>
      <c r="N10" t="s">
        <v>3072</v>
      </c>
      <c r="O10" s="66" t="s">
        <v>3073</v>
      </c>
      <c r="P10" s="111" t="s">
        <v>3074</v>
      </c>
      <c r="Q10" s="95" t="s">
        <v>3079</v>
      </c>
      <c r="R10" s="66" t="s">
        <v>82</v>
      </c>
      <c r="S10" s="92"/>
      <c r="T10" s="93"/>
      <c r="U10" s="94"/>
      <c r="V10" s="94"/>
      <c r="W10" s="94"/>
      <c r="X10" s="94">
        <v>0.25</v>
      </c>
      <c r="Y10" s="94"/>
      <c r="Z10" s="94"/>
      <c r="AA10" s="94">
        <v>0.25</v>
      </c>
      <c r="AB10" s="94"/>
      <c r="AC10" s="94"/>
      <c r="AD10" s="94">
        <v>0.25</v>
      </c>
      <c r="AE10" s="94"/>
      <c r="AF10" s="94">
        <v>0.25</v>
      </c>
      <c r="AG10" s="70"/>
      <c r="AH10" s="70"/>
      <c r="AI10" s="70"/>
      <c r="AJ10" s="70"/>
      <c r="AK10" s="70"/>
      <c r="AL10" s="70"/>
      <c r="AM10" s="70"/>
      <c r="AN10" s="70"/>
      <c r="AO10" s="70"/>
      <c r="AP10" s="70"/>
      <c r="AQ10" s="70"/>
      <c r="AR10" s="70"/>
    </row>
    <row r="11" spans="1:44" ht="63">
      <c r="A11" s="88" t="s">
        <v>3083</v>
      </c>
      <c r="B11" s="88" t="s">
        <v>131</v>
      </c>
      <c r="C11" s="88" t="s">
        <v>3084</v>
      </c>
      <c r="D11" s="89"/>
      <c r="E11" s="88" t="s">
        <v>3085</v>
      </c>
      <c r="F11" s="90" t="s">
        <v>3086</v>
      </c>
      <c r="G11" s="85">
        <v>1</v>
      </c>
      <c r="H11" s="65" t="s">
        <v>217</v>
      </c>
      <c r="I11" t="s">
        <v>404</v>
      </c>
      <c r="J11" t="s">
        <v>94</v>
      </c>
      <c r="K11" t="s">
        <v>75</v>
      </c>
      <c r="L11" t="s">
        <v>76</v>
      </c>
      <c r="M11" s="95" t="s">
        <v>3087</v>
      </c>
      <c r="N11" t="s">
        <v>3072</v>
      </c>
      <c r="O11" s="66" t="s">
        <v>3073</v>
      </c>
      <c r="P11" s="111" t="s">
        <v>3088</v>
      </c>
      <c r="Q11" s="95" t="s">
        <v>3089</v>
      </c>
      <c r="R11" s="66" t="s">
        <v>82</v>
      </c>
      <c r="S11" s="92"/>
      <c r="T11" s="93"/>
      <c r="U11" s="94"/>
      <c r="V11" s="94"/>
      <c r="W11" s="94"/>
      <c r="X11" s="94"/>
      <c r="Y11" s="94">
        <v>0.25</v>
      </c>
      <c r="Z11" s="94">
        <v>0.25</v>
      </c>
      <c r="AA11" s="94"/>
      <c r="AB11" s="94"/>
      <c r="AC11" s="94"/>
      <c r="AD11" s="94"/>
      <c r="AE11" s="94">
        <v>0.25</v>
      </c>
      <c r="AF11" s="94">
        <v>0.25</v>
      </c>
      <c r="AG11" s="72"/>
      <c r="AH11" s="72"/>
      <c r="AI11" s="72"/>
      <c r="AJ11" s="72"/>
      <c r="AK11" s="72"/>
      <c r="AL11" s="72"/>
      <c r="AM11" s="72"/>
      <c r="AN11" s="72"/>
      <c r="AO11" s="72"/>
      <c r="AP11" s="72"/>
      <c r="AQ11" s="72"/>
      <c r="AR11" s="72"/>
    </row>
    <row r="12" spans="1:44" ht="63">
      <c r="A12" s="88" t="s">
        <v>3090</v>
      </c>
      <c r="B12" s="88" t="s">
        <v>131</v>
      </c>
      <c r="C12" s="88" t="s">
        <v>598</v>
      </c>
      <c r="D12" s="89"/>
      <c r="E12" s="88" t="s">
        <v>3091</v>
      </c>
      <c r="F12" s="97" t="s">
        <v>3092</v>
      </c>
      <c r="G12" s="85">
        <v>2</v>
      </c>
      <c r="H12" s="65" t="s">
        <v>217</v>
      </c>
      <c r="I12" t="s">
        <v>404</v>
      </c>
      <c r="J12" t="s">
        <v>94</v>
      </c>
      <c r="K12" t="s">
        <v>75</v>
      </c>
      <c r="L12" t="s">
        <v>76</v>
      </c>
      <c r="M12" s="95" t="s">
        <v>3093</v>
      </c>
      <c r="N12" t="s">
        <v>3072</v>
      </c>
      <c r="O12" s="66" t="s">
        <v>3073</v>
      </c>
      <c r="P12" s="111" t="s">
        <v>3088</v>
      </c>
      <c r="Q12" s="95" t="s">
        <v>3094</v>
      </c>
      <c r="R12" s="66" t="s">
        <v>82</v>
      </c>
      <c r="S12" s="92"/>
      <c r="T12" s="93"/>
      <c r="U12" s="94"/>
      <c r="V12" s="94">
        <v>0.25</v>
      </c>
      <c r="W12" s="94"/>
      <c r="X12" s="94"/>
      <c r="Y12" s="94">
        <v>0.25</v>
      </c>
      <c r="Z12" s="94"/>
      <c r="AA12" s="94"/>
      <c r="AB12" s="94">
        <v>0.25</v>
      </c>
      <c r="AC12" s="94"/>
      <c r="AD12" s="94"/>
      <c r="AE12" s="94">
        <v>0.25</v>
      </c>
      <c r="AF12" s="94"/>
      <c r="AG12" s="72"/>
      <c r="AH12" s="72"/>
      <c r="AI12" s="72"/>
      <c r="AJ12" s="72"/>
      <c r="AK12" s="72"/>
      <c r="AL12" s="72"/>
      <c r="AM12" s="72"/>
      <c r="AN12" s="72"/>
      <c r="AO12" s="72"/>
      <c r="AP12" s="72"/>
      <c r="AQ12" s="72"/>
      <c r="AR12" s="72"/>
    </row>
    <row r="13" spans="1:44" ht="31.5">
      <c r="A13" s="88" t="s">
        <v>3095</v>
      </c>
      <c r="B13" s="88" t="s">
        <v>3059</v>
      </c>
      <c r="C13" s="88" t="s">
        <v>182</v>
      </c>
      <c r="D13" s="89"/>
      <c r="E13" s="88" t="s">
        <v>3096</v>
      </c>
      <c r="F13" s="98" t="s">
        <v>3097</v>
      </c>
      <c r="G13" s="85">
        <v>2</v>
      </c>
      <c r="H13" s="65" t="s">
        <v>217</v>
      </c>
      <c r="I13" t="s">
        <v>404</v>
      </c>
      <c r="J13" t="s">
        <v>94</v>
      </c>
      <c r="K13" t="s">
        <v>75</v>
      </c>
      <c r="L13" t="s">
        <v>76</v>
      </c>
      <c r="M13" s="95" t="s">
        <v>3098</v>
      </c>
      <c r="N13" t="s">
        <v>3072</v>
      </c>
      <c r="O13" s="66" t="s">
        <v>3073</v>
      </c>
      <c r="P13" s="111" t="s">
        <v>3074</v>
      </c>
      <c r="Q13" s="95" t="s">
        <v>728</v>
      </c>
      <c r="R13" s="66" t="s">
        <v>82</v>
      </c>
      <c r="S13" s="92"/>
      <c r="T13" s="93"/>
      <c r="U13" s="94"/>
      <c r="V13" s="94">
        <v>0.25</v>
      </c>
      <c r="W13" s="94"/>
      <c r="X13" s="94"/>
      <c r="Y13" s="94">
        <v>0.25</v>
      </c>
      <c r="Z13" s="94"/>
      <c r="AA13" s="94"/>
      <c r="AB13" s="94">
        <v>0.25</v>
      </c>
      <c r="AC13" s="94"/>
      <c r="AD13" s="94"/>
      <c r="AE13" s="94">
        <v>0.25</v>
      </c>
      <c r="AF13" s="94"/>
      <c r="AG13" s="72"/>
      <c r="AH13" s="72"/>
      <c r="AI13" s="72"/>
      <c r="AJ13" s="72"/>
      <c r="AK13" s="72"/>
      <c r="AL13" s="72"/>
      <c r="AM13" s="72"/>
      <c r="AN13" s="72"/>
      <c r="AO13" s="72"/>
      <c r="AP13" s="72"/>
      <c r="AQ13" s="72"/>
      <c r="AR13" s="72"/>
    </row>
    <row r="14" spans="1:44" ht="31.5">
      <c r="A14" s="88" t="s">
        <v>3099</v>
      </c>
      <c r="B14" s="89" t="s">
        <v>131</v>
      </c>
      <c r="C14" s="89" t="s">
        <v>598</v>
      </c>
      <c r="D14" s="89"/>
      <c r="E14" s="88" t="s">
        <v>3100</v>
      </c>
      <c r="F14" s="88" t="s">
        <v>3101</v>
      </c>
      <c r="G14" s="85">
        <v>3</v>
      </c>
      <c r="H14" s="65" t="s">
        <v>217</v>
      </c>
      <c r="I14" t="s">
        <v>404</v>
      </c>
      <c r="J14" t="s">
        <v>3070</v>
      </c>
      <c r="K14" t="s">
        <v>75</v>
      </c>
      <c r="L14" t="s">
        <v>76</v>
      </c>
      <c r="M14" s="95" t="s">
        <v>3098</v>
      </c>
      <c r="N14" t="s">
        <v>3072</v>
      </c>
      <c r="O14" s="66" t="s">
        <v>3073</v>
      </c>
      <c r="P14" s="111" t="s">
        <v>3074</v>
      </c>
      <c r="Q14" s="95" t="s">
        <v>728</v>
      </c>
      <c r="R14" s="66" t="s">
        <v>82</v>
      </c>
      <c r="S14" s="92"/>
      <c r="T14" s="93"/>
      <c r="U14" s="94"/>
      <c r="V14" s="94"/>
      <c r="W14" s="94">
        <v>0.25</v>
      </c>
      <c r="X14" s="94"/>
      <c r="Y14" s="94"/>
      <c r="Z14" s="94">
        <v>0.25</v>
      </c>
      <c r="AA14" s="94"/>
      <c r="AB14" s="94"/>
      <c r="AC14" s="94">
        <v>0.25</v>
      </c>
      <c r="AD14" s="94"/>
      <c r="AE14" s="94"/>
      <c r="AF14" s="94">
        <v>0.25</v>
      </c>
      <c r="AG14" s="72"/>
      <c r="AH14" s="72"/>
      <c r="AI14" s="72"/>
      <c r="AJ14" s="72"/>
      <c r="AK14" s="72"/>
      <c r="AL14" s="72"/>
      <c r="AM14" s="72"/>
      <c r="AN14" s="72"/>
      <c r="AO14" s="72"/>
      <c r="AP14" s="72"/>
      <c r="AQ14" s="72"/>
      <c r="AR14" s="72"/>
    </row>
    <row r="15" spans="1:44" ht="31.5">
      <c r="A15" s="88" t="s">
        <v>3102</v>
      </c>
      <c r="B15" s="89" t="s">
        <v>68</v>
      </c>
      <c r="C15" s="89" t="s">
        <v>84</v>
      </c>
      <c r="D15" s="89"/>
      <c r="E15" s="88" t="s">
        <v>3103</v>
      </c>
      <c r="F15" s="88" t="s">
        <v>3104</v>
      </c>
      <c r="G15" s="85">
        <v>3</v>
      </c>
      <c r="H15" s="65" t="s">
        <v>3105</v>
      </c>
      <c r="I15" t="s">
        <v>3106</v>
      </c>
      <c r="J15" t="s">
        <v>94</v>
      </c>
      <c r="K15" t="s">
        <v>75</v>
      </c>
      <c r="L15" t="s">
        <v>95</v>
      </c>
      <c r="M15" s="99" t="s">
        <v>3107</v>
      </c>
      <c r="N15" t="s">
        <v>3108</v>
      </c>
      <c r="O15" t="s">
        <v>3109</v>
      </c>
      <c r="P15" s="91" t="s">
        <v>3110</v>
      </c>
      <c r="Q15" s="91"/>
      <c r="R15" s="66" t="s">
        <v>82</v>
      </c>
      <c r="S15" s="92"/>
      <c r="T15" s="93"/>
      <c r="U15" s="100">
        <v>1</v>
      </c>
      <c r="V15" s="100">
        <v>1</v>
      </c>
      <c r="W15" s="100">
        <v>1</v>
      </c>
      <c r="X15" s="100">
        <v>1</v>
      </c>
      <c r="Y15" s="100">
        <v>1</v>
      </c>
      <c r="Z15" s="100">
        <v>1</v>
      </c>
      <c r="AA15" s="100">
        <v>1</v>
      </c>
      <c r="AB15" s="100">
        <v>1</v>
      </c>
      <c r="AC15" s="100">
        <v>1</v>
      </c>
      <c r="AD15" s="100">
        <v>1</v>
      </c>
      <c r="AE15" s="100">
        <v>1</v>
      </c>
      <c r="AF15" s="100">
        <v>1</v>
      </c>
      <c r="AG15" s="72"/>
      <c r="AH15" s="72"/>
      <c r="AI15" s="72"/>
      <c r="AJ15" s="72"/>
      <c r="AK15" s="72"/>
      <c r="AL15" s="72"/>
      <c r="AM15" s="72"/>
      <c r="AN15" s="72"/>
      <c r="AO15" s="72"/>
      <c r="AP15" s="72"/>
      <c r="AQ15" s="72"/>
      <c r="AR15" s="72"/>
    </row>
    <row r="16" spans="1:44" ht="31.5">
      <c r="A16" s="88" t="s">
        <v>3111</v>
      </c>
      <c r="B16" s="89" t="s">
        <v>68</v>
      </c>
      <c r="C16" s="89" t="s">
        <v>84</v>
      </c>
      <c r="D16" s="89"/>
      <c r="E16" s="88" t="s">
        <v>3112</v>
      </c>
      <c r="F16" s="88" t="s">
        <v>3113</v>
      </c>
      <c r="G16" s="85">
        <v>2</v>
      </c>
      <c r="H16" s="65" t="s">
        <v>3105</v>
      </c>
      <c r="I16" t="s">
        <v>3114</v>
      </c>
      <c r="J16" t="s">
        <v>74</v>
      </c>
      <c r="K16" t="s">
        <v>75</v>
      </c>
      <c r="L16" t="s">
        <v>76</v>
      </c>
      <c r="M16" s="99" t="s">
        <v>3107</v>
      </c>
      <c r="N16" t="s">
        <v>3109</v>
      </c>
      <c r="O16" t="s">
        <v>3109</v>
      </c>
      <c r="P16" s="91" t="s">
        <v>3110</v>
      </c>
      <c r="Q16" s="91"/>
      <c r="R16" s="66" t="s">
        <v>82</v>
      </c>
      <c r="S16" s="92"/>
      <c r="T16" s="93"/>
      <c r="U16" s="100">
        <v>1</v>
      </c>
      <c r="V16" s="100">
        <v>1</v>
      </c>
      <c r="W16" s="100">
        <v>2</v>
      </c>
      <c r="X16" s="100">
        <v>1</v>
      </c>
      <c r="Y16" s="100"/>
      <c r="Z16" s="100"/>
      <c r="AA16" s="100"/>
      <c r="AB16" s="100"/>
      <c r="AC16" s="100"/>
      <c r="AD16" s="100"/>
      <c r="AE16" s="100"/>
      <c r="AF16" s="100"/>
      <c r="AG16" s="72"/>
      <c r="AH16" s="72"/>
      <c r="AI16" s="72"/>
      <c r="AJ16" s="72"/>
      <c r="AK16" s="72"/>
      <c r="AL16" s="72"/>
      <c r="AM16" s="72"/>
      <c r="AN16" s="72"/>
      <c r="AO16" s="72"/>
      <c r="AP16" s="72"/>
      <c r="AQ16" s="72"/>
      <c r="AR16" s="72"/>
    </row>
    <row r="17" spans="1:44" ht="31.5">
      <c r="A17" s="88" t="s">
        <v>3115</v>
      </c>
      <c r="B17" s="89" t="s">
        <v>68</v>
      </c>
      <c r="C17" s="89" t="s">
        <v>182</v>
      </c>
      <c r="D17" s="89"/>
      <c r="E17" s="88" t="s">
        <v>3116</v>
      </c>
      <c r="F17" s="88" t="s">
        <v>3117</v>
      </c>
      <c r="G17" s="85">
        <v>2</v>
      </c>
      <c r="H17" s="65" t="s">
        <v>3118</v>
      </c>
      <c r="I17" t="s">
        <v>3119</v>
      </c>
      <c r="J17" t="s">
        <v>74</v>
      </c>
      <c r="K17" t="s">
        <v>75</v>
      </c>
      <c r="L17" t="s">
        <v>95</v>
      </c>
      <c r="M17" s="99" t="s">
        <v>3120</v>
      </c>
      <c r="N17" t="s">
        <v>3109</v>
      </c>
      <c r="O17" t="s">
        <v>3109</v>
      </c>
      <c r="P17" s="91" t="s">
        <v>3110</v>
      </c>
      <c r="Q17" s="91"/>
      <c r="R17" s="66" t="s">
        <v>82</v>
      </c>
      <c r="S17" s="92"/>
      <c r="T17" s="93"/>
      <c r="U17" s="100">
        <v>1</v>
      </c>
      <c r="V17" s="100">
        <v>1</v>
      </c>
      <c r="W17" s="100"/>
      <c r="X17" s="100">
        <v>1</v>
      </c>
      <c r="Y17" s="100"/>
      <c r="Z17" s="100"/>
      <c r="AA17" s="100">
        <v>1</v>
      </c>
      <c r="AB17" s="100"/>
      <c r="AC17" s="100"/>
      <c r="AD17" s="100">
        <v>1</v>
      </c>
      <c r="AE17" s="100"/>
      <c r="AF17" s="100"/>
      <c r="AG17" s="72"/>
      <c r="AH17" s="72"/>
      <c r="AI17" s="72"/>
      <c r="AJ17" s="72"/>
      <c r="AK17" s="72"/>
      <c r="AL17" s="72"/>
      <c r="AM17" s="72"/>
      <c r="AN17" s="72"/>
      <c r="AO17" s="72"/>
      <c r="AP17" s="72"/>
      <c r="AQ17" s="72"/>
      <c r="AR17" s="72"/>
    </row>
    <row r="18" spans="1:44" ht="47.25">
      <c r="A18" s="88" t="s">
        <v>3121</v>
      </c>
      <c r="B18" s="89" t="s">
        <v>68</v>
      </c>
      <c r="C18" s="89" t="s">
        <v>182</v>
      </c>
      <c r="D18" s="89"/>
      <c r="E18" s="88" t="s">
        <v>3122</v>
      </c>
      <c r="F18" s="88" t="s">
        <v>3123</v>
      </c>
      <c r="G18" s="85">
        <v>3</v>
      </c>
      <c r="H18" s="65" t="s">
        <v>3118</v>
      </c>
      <c r="I18" t="s">
        <v>3124</v>
      </c>
      <c r="J18" t="s">
        <v>74</v>
      </c>
      <c r="K18" t="s">
        <v>75</v>
      </c>
      <c r="L18" t="s">
        <v>95</v>
      </c>
      <c r="M18" s="99" t="s">
        <v>3125</v>
      </c>
      <c r="N18" t="s">
        <v>3109</v>
      </c>
      <c r="O18" t="s">
        <v>3109</v>
      </c>
      <c r="P18" s="91" t="s">
        <v>3110</v>
      </c>
      <c r="Q18" s="91"/>
      <c r="R18" s="66" t="s">
        <v>82</v>
      </c>
      <c r="S18" s="92"/>
      <c r="T18" s="93"/>
      <c r="U18" s="94"/>
      <c r="V18" s="100">
        <v>1</v>
      </c>
      <c r="W18" s="100"/>
      <c r="X18" s="100"/>
      <c r="Y18" s="100"/>
      <c r="Z18" s="100">
        <v>1</v>
      </c>
      <c r="AA18" s="100"/>
      <c r="AB18" s="94"/>
      <c r="AC18" s="94"/>
      <c r="AD18" s="94"/>
      <c r="AE18" s="94"/>
      <c r="AF18" s="101">
        <v>1</v>
      </c>
      <c r="AG18" s="72"/>
      <c r="AH18" s="72"/>
      <c r="AI18" s="72"/>
      <c r="AJ18" s="72"/>
      <c r="AK18" s="72"/>
      <c r="AL18" s="72"/>
      <c r="AM18" s="72"/>
      <c r="AN18" s="72"/>
      <c r="AO18" s="72"/>
      <c r="AP18" s="72"/>
      <c r="AQ18" s="72"/>
      <c r="AR18" s="72"/>
    </row>
    <row r="19" spans="1:44" ht="47.25">
      <c r="A19" s="88" t="s">
        <v>3126</v>
      </c>
      <c r="B19" s="89" t="s">
        <v>68</v>
      </c>
      <c r="C19" s="89" t="s">
        <v>182</v>
      </c>
      <c r="D19" s="89"/>
      <c r="E19" s="88" t="s">
        <v>3127</v>
      </c>
      <c r="F19" s="88" t="s">
        <v>3128</v>
      </c>
      <c r="G19" s="85">
        <v>2</v>
      </c>
      <c r="H19" s="65" t="s">
        <v>3129</v>
      </c>
      <c r="I19" t="s">
        <v>3130</v>
      </c>
      <c r="J19" t="s">
        <v>94</v>
      </c>
      <c r="K19" t="s">
        <v>75</v>
      </c>
      <c r="L19" t="s">
        <v>76</v>
      </c>
      <c r="M19" s="99" t="s">
        <v>3107</v>
      </c>
      <c r="N19" t="s">
        <v>3109</v>
      </c>
      <c r="O19" t="s">
        <v>3109</v>
      </c>
      <c r="P19" s="91" t="s">
        <v>3110</v>
      </c>
      <c r="Q19" s="91"/>
      <c r="R19" s="66" t="s">
        <v>82</v>
      </c>
      <c r="S19" s="92"/>
      <c r="T19" s="93"/>
      <c r="U19" s="94">
        <v>1</v>
      </c>
      <c r="V19" s="69"/>
      <c r="W19" s="69"/>
      <c r="X19" s="69"/>
      <c r="Y19" s="69"/>
      <c r="Z19" s="69"/>
      <c r="AA19" s="69"/>
      <c r="AB19" s="69"/>
      <c r="AC19" s="69"/>
      <c r="AD19" s="69"/>
      <c r="AE19" s="69"/>
      <c r="AF19" s="69"/>
      <c r="AG19" s="70"/>
      <c r="AH19" s="70"/>
      <c r="AI19" s="70"/>
      <c r="AJ19" s="70"/>
      <c r="AK19" s="70"/>
      <c r="AL19" s="70"/>
      <c r="AM19" s="70"/>
      <c r="AN19" s="70"/>
      <c r="AO19" s="70"/>
      <c r="AP19" s="70"/>
      <c r="AQ19" s="70"/>
      <c r="AR19" s="70"/>
    </row>
    <row r="20" spans="1:44" ht="47.25">
      <c r="A20" s="88" t="s">
        <v>3131</v>
      </c>
      <c r="B20" s="89" t="s">
        <v>68</v>
      </c>
      <c r="C20" s="89" t="s">
        <v>182</v>
      </c>
      <c r="D20" s="89"/>
      <c r="E20" s="88" t="s">
        <v>3132</v>
      </c>
      <c r="F20" s="88" t="s">
        <v>3133</v>
      </c>
      <c r="G20" s="85">
        <v>2</v>
      </c>
      <c r="H20" s="65" t="s">
        <v>3129</v>
      </c>
      <c r="I20" t="s">
        <v>3130</v>
      </c>
      <c r="J20" t="s">
        <v>94</v>
      </c>
      <c r="K20" t="s">
        <v>75</v>
      </c>
      <c r="L20" t="s">
        <v>76</v>
      </c>
      <c r="M20" s="99" t="s">
        <v>3107</v>
      </c>
      <c r="N20" t="s">
        <v>3109</v>
      </c>
      <c r="O20" t="s">
        <v>3109</v>
      </c>
      <c r="P20" s="91" t="s">
        <v>3110</v>
      </c>
      <c r="Q20" s="91"/>
      <c r="R20" s="66" t="s">
        <v>82</v>
      </c>
      <c r="S20" s="92"/>
      <c r="T20" s="93"/>
      <c r="U20" s="94"/>
      <c r="V20" s="94"/>
      <c r="W20" s="94"/>
      <c r="X20" s="94"/>
      <c r="Y20" s="94"/>
      <c r="Z20" s="94"/>
      <c r="AA20" s="94"/>
      <c r="AB20" s="94"/>
      <c r="AC20" s="94">
        <v>1</v>
      </c>
      <c r="AD20" s="94"/>
      <c r="AE20" s="94"/>
      <c r="AF20" s="94"/>
      <c r="AG20" s="72"/>
      <c r="AH20" s="72"/>
      <c r="AI20" s="72"/>
      <c r="AJ20" s="72"/>
      <c r="AK20" s="72"/>
      <c r="AL20" s="72"/>
      <c r="AM20" s="72"/>
      <c r="AN20" s="72"/>
      <c r="AO20" s="72"/>
      <c r="AP20" s="72"/>
      <c r="AQ20" s="72"/>
      <c r="AR20" s="72"/>
    </row>
    <row r="21" spans="1:44" ht="31.5">
      <c r="A21" s="88" t="s">
        <v>3134</v>
      </c>
      <c r="B21" s="89" t="s">
        <v>68</v>
      </c>
      <c r="C21" s="89" t="s">
        <v>182</v>
      </c>
      <c r="D21" s="89"/>
      <c r="E21" s="88" t="s">
        <v>3135</v>
      </c>
      <c r="F21" s="88" t="s">
        <v>3136</v>
      </c>
      <c r="G21" s="85">
        <v>2</v>
      </c>
      <c r="H21" s="65" t="s">
        <v>3105</v>
      </c>
      <c r="I21" s="65" t="s">
        <v>3137</v>
      </c>
      <c r="J21" t="s">
        <v>74</v>
      </c>
      <c r="K21" t="s">
        <v>75</v>
      </c>
      <c r="L21" t="s">
        <v>76</v>
      </c>
      <c r="M21" s="99" t="s">
        <v>3107</v>
      </c>
      <c r="N21" t="s">
        <v>3109</v>
      </c>
      <c r="O21" t="s">
        <v>3109</v>
      </c>
      <c r="P21" s="91" t="s">
        <v>3110</v>
      </c>
      <c r="Q21" s="91"/>
      <c r="R21" s="66" t="s">
        <v>82</v>
      </c>
      <c r="S21" s="92"/>
      <c r="T21" s="93"/>
      <c r="U21" s="100"/>
      <c r="V21" s="100">
        <v>1</v>
      </c>
      <c r="W21" s="100">
        <v>1</v>
      </c>
      <c r="X21" s="100">
        <v>1</v>
      </c>
      <c r="Y21" s="100">
        <v>1</v>
      </c>
      <c r="Z21" s="100">
        <v>1</v>
      </c>
      <c r="AA21" s="100">
        <v>1</v>
      </c>
      <c r="AB21" s="94"/>
      <c r="AC21" s="94"/>
      <c r="AD21" s="94"/>
      <c r="AE21" s="94"/>
      <c r="AF21" s="94"/>
      <c r="AG21" s="72"/>
      <c r="AH21" s="72"/>
      <c r="AI21" s="72"/>
      <c r="AJ21" s="72"/>
      <c r="AK21" s="72"/>
      <c r="AL21" s="72"/>
      <c r="AM21" s="72"/>
      <c r="AN21" s="72"/>
      <c r="AO21" s="72"/>
      <c r="AP21" s="72"/>
      <c r="AQ21" s="72"/>
      <c r="AR21" s="72"/>
    </row>
    <row r="22" spans="1:44" ht="39.75" customHeight="1">
      <c r="A22" s="88" t="s">
        <v>3138</v>
      </c>
      <c r="B22" s="89" t="s">
        <v>68</v>
      </c>
      <c r="C22" s="89" t="s">
        <v>182</v>
      </c>
      <c r="D22" s="89"/>
      <c r="E22" s="88" t="s">
        <v>3139</v>
      </c>
      <c r="F22" s="89" t="s">
        <v>3140</v>
      </c>
      <c r="G22" s="89">
        <v>1</v>
      </c>
      <c r="H22" t="s">
        <v>217</v>
      </c>
      <c r="I22" s="65" t="s">
        <v>3141</v>
      </c>
      <c r="J22" t="s">
        <v>3142</v>
      </c>
      <c r="K22" t="s">
        <v>3143</v>
      </c>
      <c r="L22" t="s">
        <v>2176</v>
      </c>
      <c r="M22" s="99" t="s">
        <v>3144</v>
      </c>
      <c r="N22" t="s">
        <v>831</v>
      </c>
      <c r="O22" t="s">
        <v>831</v>
      </c>
      <c r="P22" s="99" t="s">
        <v>3145</v>
      </c>
      <c r="Q22" s="110" t="s">
        <v>445</v>
      </c>
      <c r="R22" s="66" t="s">
        <v>82</v>
      </c>
      <c r="S22" s="92"/>
      <c r="T22" s="93"/>
      <c r="U22" s="69"/>
      <c r="V22" s="102">
        <v>0.5</v>
      </c>
      <c r="W22" s="102">
        <v>0.5</v>
      </c>
      <c r="X22" s="69"/>
      <c r="Y22" s="69"/>
      <c r="Z22" s="69"/>
      <c r="AA22" s="69"/>
      <c r="AB22" s="69"/>
      <c r="AC22" s="69"/>
      <c r="AD22" s="69"/>
      <c r="AE22" s="69"/>
      <c r="AF22" s="69"/>
      <c r="AG22" s="70"/>
      <c r="AH22" s="70"/>
      <c r="AI22" s="70"/>
      <c r="AJ22" s="70"/>
      <c r="AK22" s="70"/>
      <c r="AL22" s="70"/>
      <c r="AM22" s="70"/>
      <c r="AN22" s="70"/>
      <c r="AO22" s="70"/>
      <c r="AP22" s="70"/>
      <c r="AQ22" s="70"/>
      <c r="AR22" s="70"/>
    </row>
    <row r="23" spans="1:44" ht="47.25">
      <c r="A23" s="88" t="s">
        <v>3146</v>
      </c>
      <c r="B23" s="89" t="s">
        <v>68</v>
      </c>
      <c r="C23" s="89" t="s">
        <v>182</v>
      </c>
      <c r="D23" s="89"/>
      <c r="E23" s="88" t="s">
        <v>3147</v>
      </c>
      <c r="F23" s="89" t="s">
        <v>3148</v>
      </c>
      <c r="G23" s="85">
        <v>3</v>
      </c>
      <c r="H23" t="s">
        <v>217</v>
      </c>
      <c r="I23" s="65" t="s">
        <v>1408</v>
      </c>
      <c r="J23" t="s">
        <v>3149</v>
      </c>
      <c r="K23" t="s">
        <v>75</v>
      </c>
      <c r="L23" t="s">
        <v>95</v>
      </c>
      <c r="M23" s="91" t="s">
        <v>3150</v>
      </c>
      <c r="N23" t="s">
        <v>831</v>
      </c>
      <c r="O23" t="s">
        <v>831</v>
      </c>
      <c r="P23" s="99" t="s">
        <v>3145</v>
      </c>
      <c r="Q23" s="110" t="s">
        <v>445</v>
      </c>
      <c r="R23" s="66" t="s">
        <v>439</v>
      </c>
      <c r="S23" s="92"/>
      <c r="T23" s="93"/>
      <c r="U23" s="100">
        <v>18</v>
      </c>
      <c r="V23" s="100">
        <v>18</v>
      </c>
      <c r="W23" s="100">
        <v>18</v>
      </c>
      <c r="X23" s="100">
        <v>18</v>
      </c>
      <c r="Y23" s="100">
        <v>18</v>
      </c>
      <c r="Z23" s="100">
        <v>18</v>
      </c>
      <c r="AA23" s="100">
        <v>18</v>
      </c>
      <c r="AB23" s="100">
        <v>18</v>
      </c>
      <c r="AC23" s="100">
        <v>18</v>
      </c>
      <c r="AD23" s="100">
        <v>18</v>
      </c>
      <c r="AE23" s="100">
        <v>18</v>
      </c>
      <c r="AF23" s="100">
        <v>18</v>
      </c>
      <c r="AG23" s="72"/>
      <c r="AH23" s="72"/>
      <c r="AI23" s="72"/>
      <c r="AJ23" s="72"/>
      <c r="AK23" s="72"/>
      <c r="AL23" s="72"/>
      <c r="AM23" s="72"/>
      <c r="AN23" s="72"/>
      <c r="AO23" s="72"/>
      <c r="AP23" s="72"/>
      <c r="AQ23" s="72"/>
      <c r="AR23" s="72"/>
    </row>
    <row r="24" spans="1:44" ht="31.5">
      <c r="A24" s="88" t="s">
        <v>3151</v>
      </c>
      <c r="B24" s="89" t="s">
        <v>68</v>
      </c>
      <c r="C24" s="89" t="s">
        <v>182</v>
      </c>
      <c r="D24" s="89"/>
      <c r="E24" s="88" t="s">
        <v>3152</v>
      </c>
      <c r="F24" s="89" t="s">
        <v>3153</v>
      </c>
      <c r="G24" s="85">
        <v>1</v>
      </c>
      <c r="H24" t="s">
        <v>217</v>
      </c>
      <c r="I24" s="65" t="s">
        <v>1408</v>
      </c>
      <c r="J24" t="s">
        <v>3149</v>
      </c>
      <c r="K24" t="s">
        <v>75</v>
      </c>
      <c r="L24" t="s">
        <v>95</v>
      </c>
      <c r="M24" s="91" t="s">
        <v>3154</v>
      </c>
      <c r="N24" t="s">
        <v>831</v>
      </c>
      <c r="O24" t="s">
        <v>831</v>
      </c>
      <c r="P24" s="99" t="s">
        <v>3145</v>
      </c>
      <c r="Q24" s="110" t="s">
        <v>445</v>
      </c>
      <c r="R24" s="66" t="s">
        <v>439</v>
      </c>
      <c r="S24" s="92"/>
      <c r="T24" s="93"/>
      <c r="U24" s="69">
        <v>1</v>
      </c>
      <c r="V24" s="69">
        <v>1</v>
      </c>
      <c r="W24" s="69">
        <v>1</v>
      </c>
      <c r="X24" s="69">
        <v>1</v>
      </c>
      <c r="Y24" s="69">
        <v>1</v>
      </c>
      <c r="Z24" s="69">
        <v>1</v>
      </c>
      <c r="AA24" s="69">
        <v>1</v>
      </c>
      <c r="AB24" s="69">
        <v>1</v>
      </c>
      <c r="AC24" s="69">
        <v>1</v>
      </c>
      <c r="AD24" s="69">
        <v>1</v>
      </c>
      <c r="AE24" s="69">
        <v>1</v>
      </c>
      <c r="AF24" s="69">
        <v>1</v>
      </c>
      <c r="AG24" s="70"/>
      <c r="AH24" s="70"/>
      <c r="AI24" s="70"/>
      <c r="AJ24" s="70"/>
      <c r="AK24" s="70"/>
      <c r="AL24" s="70"/>
      <c r="AM24" s="70"/>
      <c r="AN24" s="70"/>
      <c r="AO24" s="70"/>
      <c r="AP24" s="70"/>
      <c r="AQ24" s="70"/>
      <c r="AR24" s="70"/>
    </row>
    <row r="25" spans="1:44" ht="47.25">
      <c r="A25" s="88" t="s">
        <v>3155</v>
      </c>
      <c r="B25" s="89" t="s">
        <v>68</v>
      </c>
      <c r="C25" s="89" t="s">
        <v>182</v>
      </c>
      <c r="D25" s="89"/>
      <c r="E25" s="88" t="s">
        <v>3156</v>
      </c>
      <c r="F25" s="89" t="s">
        <v>3157</v>
      </c>
      <c r="G25" s="85">
        <v>1</v>
      </c>
      <c r="H25" t="s">
        <v>217</v>
      </c>
      <c r="I25" s="65" t="s">
        <v>1408</v>
      </c>
      <c r="J25" t="s">
        <v>3149</v>
      </c>
      <c r="K25" t="s">
        <v>75</v>
      </c>
      <c r="L25" t="s">
        <v>95</v>
      </c>
      <c r="M25" s="91" t="s">
        <v>3158</v>
      </c>
      <c r="N25" t="s">
        <v>831</v>
      </c>
      <c r="O25" t="s">
        <v>831</v>
      </c>
      <c r="P25" s="99" t="s">
        <v>3159</v>
      </c>
      <c r="Q25" s="110" t="s">
        <v>445</v>
      </c>
      <c r="R25" s="66" t="s">
        <v>439</v>
      </c>
      <c r="S25" s="92"/>
      <c r="T25" s="93"/>
      <c r="U25" s="100">
        <v>1</v>
      </c>
      <c r="V25" s="100"/>
      <c r="W25" s="100"/>
      <c r="X25" s="100">
        <v>1</v>
      </c>
      <c r="Y25" s="100"/>
      <c r="Z25" s="100"/>
      <c r="AA25" s="100">
        <v>1</v>
      </c>
      <c r="AB25" s="100"/>
      <c r="AC25" s="100"/>
      <c r="AD25" s="100">
        <v>1</v>
      </c>
      <c r="AE25" s="100"/>
      <c r="AF25" s="100"/>
      <c r="AG25" s="72"/>
      <c r="AH25" s="72"/>
      <c r="AI25" s="72"/>
      <c r="AJ25" s="72"/>
      <c r="AK25" s="72"/>
      <c r="AL25" s="72"/>
      <c r="AM25" s="72"/>
      <c r="AN25" s="72"/>
      <c r="AO25" s="72"/>
      <c r="AP25" s="72"/>
      <c r="AQ25" s="72"/>
      <c r="AR25" s="72"/>
    </row>
    <row r="26" spans="1:44" ht="31.5">
      <c r="A26" s="88" t="s">
        <v>3160</v>
      </c>
      <c r="B26" s="89" t="s">
        <v>385</v>
      </c>
      <c r="C26" s="89" t="s">
        <v>182</v>
      </c>
      <c r="D26" s="89"/>
      <c r="E26" s="103" t="s">
        <v>3161</v>
      </c>
      <c r="F26" s="89" t="s">
        <v>3162</v>
      </c>
      <c r="G26" s="85">
        <v>1</v>
      </c>
      <c r="H26" t="s">
        <v>217</v>
      </c>
      <c r="I26" s="65" t="s">
        <v>1408</v>
      </c>
      <c r="J26" t="s">
        <v>3149</v>
      </c>
      <c r="K26" t="s">
        <v>75</v>
      </c>
      <c r="L26" t="s">
        <v>95</v>
      </c>
      <c r="M26" s="91" t="s">
        <v>3163</v>
      </c>
      <c r="N26" t="s">
        <v>831</v>
      </c>
      <c r="O26" t="s">
        <v>831</v>
      </c>
      <c r="P26" s="99" t="s">
        <v>3159</v>
      </c>
      <c r="Q26" s="110" t="s">
        <v>445</v>
      </c>
      <c r="R26" s="66" t="s">
        <v>439</v>
      </c>
      <c r="S26" s="104"/>
      <c r="T26" s="93"/>
      <c r="U26" s="105">
        <v>1</v>
      </c>
      <c r="V26" s="105">
        <v>1</v>
      </c>
      <c r="W26" s="105">
        <v>1</v>
      </c>
      <c r="X26" s="105">
        <v>1</v>
      </c>
      <c r="Y26" s="105">
        <v>1</v>
      </c>
      <c r="Z26" s="105">
        <v>1</v>
      </c>
      <c r="AA26" s="105">
        <v>1</v>
      </c>
      <c r="AB26" s="105">
        <v>1</v>
      </c>
      <c r="AC26" s="105">
        <v>1</v>
      </c>
      <c r="AD26" s="105">
        <v>1</v>
      </c>
      <c r="AE26" s="105">
        <v>1</v>
      </c>
      <c r="AF26" s="105">
        <v>1</v>
      </c>
      <c r="AG26" s="72"/>
      <c r="AH26" s="72"/>
      <c r="AI26" s="72"/>
      <c r="AJ26" s="72"/>
      <c r="AK26" s="72"/>
      <c r="AL26" s="72"/>
      <c r="AM26" s="72"/>
      <c r="AN26" s="72"/>
      <c r="AO26" s="72"/>
      <c r="AP26" s="72"/>
      <c r="AQ26" s="72"/>
      <c r="AR26" s="72"/>
    </row>
    <row r="27" spans="1:44" ht="47.25">
      <c r="A27" s="88" t="s">
        <v>3164</v>
      </c>
      <c r="B27" s="89" t="s">
        <v>68</v>
      </c>
      <c r="C27" s="89" t="s">
        <v>182</v>
      </c>
      <c r="D27" s="89"/>
      <c r="E27" s="88" t="s">
        <v>3165</v>
      </c>
      <c r="F27" s="89" t="s">
        <v>3166</v>
      </c>
      <c r="G27" s="85">
        <v>1</v>
      </c>
      <c r="H27" t="s">
        <v>217</v>
      </c>
      <c r="I27" s="65" t="s">
        <v>3141</v>
      </c>
      <c r="J27" t="s">
        <v>3142</v>
      </c>
      <c r="K27" t="s">
        <v>75</v>
      </c>
      <c r="L27" t="s">
        <v>76</v>
      </c>
      <c r="M27" s="91" t="s">
        <v>3167</v>
      </c>
      <c r="N27" t="s">
        <v>831</v>
      </c>
      <c r="O27" t="s">
        <v>831</v>
      </c>
      <c r="P27" s="99" t="s">
        <v>3168</v>
      </c>
      <c r="Q27" s="110" t="s">
        <v>445</v>
      </c>
      <c r="R27" s="66" t="s">
        <v>439</v>
      </c>
      <c r="S27" s="92"/>
      <c r="T27" s="93"/>
      <c r="U27" s="106"/>
      <c r="V27" s="106"/>
      <c r="W27" s="106"/>
      <c r="X27" s="106"/>
      <c r="Y27" s="106">
        <v>0.25</v>
      </c>
      <c r="Z27" s="106">
        <v>0.25</v>
      </c>
      <c r="AA27" s="106">
        <v>0.5</v>
      </c>
      <c r="AB27" s="106"/>
      <c r="AC27" s="106"/>
      <c r="AD27" s="106"/>
      <c r="AE27" s="106"/>
      <c r="AF27" s="106"/>
      <c r="AG27" s="72"/>
      <c r="AH27" s="72"/>
      <c r="AI27" s="72"/>
      <c r="AJ27" s="72"/>
      <c r="AK27" s="72"/>
      <c r="AL27" s="72"/>
      <c r="AM27" s="72"/>
      <c r="AN27" s="72"/>
      <c r="AO27" s="72"/>
      <c r="AP27" s="72"/>
      <c r="AQ27" s="72"/>
      <c r="AR27" s="72"/>
    </row>
    <row r="28" spans="1:44" ht="31.5">
      <c r="A28" s="88" t="s">
        <v>3169</v>
      </c>
      <c r="B28" s="89" t="s">
        <v>68</v>
      </c>
      <c r="C28" s="89" t="s">
        <v>182</v>
      </c>
      <c r="D28" s="89"/>
      <c r="E28" s="88" t="s">
        <v>3170</v>
      </c>
      <c r="F28" s="89" t="s">
        <v>3171</v>
      </c>
      <c r="G28" s="85">
        <v>3</v>
      </c>
      <c r="H28" t="s">
        <v>217</v>
      </c>
      <c r="I28" s="65" t="s">
        <v>3141</v>
      </c>
      <c r="J28" t="s">
        <v>3142</v>
      </c>
      <c r="K28" t="s">
        <v>75</v>
      </c>
      <c r="L28" t="s">
        <v>76</v>
      </c>
      <c r="M28" s="91" t="s">
        <v>3172</v>
      </c>
      <c r="N28" t="s">
        <v>831</v>
      </c>
      <c r="O28" t="s">
        <v>831</v>
      </c>
      <c r="P28" s="99" t="s">
        <v>3173</v>
      </c>
      <c r="Q28" s="110" t="s">
        <v>445</v>
      </c>
      <c r="R28" s="66" t="s">
        <v>439</v>
      </c>
      <c r="S28" s="92"/>
      <c r="T28" s="93"/>
      <c r="U28" s="106"/>
      <c r="V28" s="106"/>
      <c r="W28" s="106"/>
      <c r="X28" s="106"/>
      <c r="Y28" s="106"/>
      <c r="Z28" s="106"/>
      <c r="AA28" s="106">
        <v>0.25</v>
      </c>
      <c r="AB28" s="106">
        <v>0.25</v>
      </c>
      <c r="AC28" s="106">
        <v>0.5</v>
      </c>
      <c r="AD28" s="106"/>
      <c r="AE28" s="106"/>
      <c r="AF28" s="106"/>
      <c r="AG28" s="72"/>
      <c r="AH28" s="72"/>
      <c r="AI28" s="72"/>
      <c r="AJ28" s="72"/>
      <c r="AK28" s="72"/>
      <c r="AL28" s="72"/>
      <c r="AM28" s="72"/>
      <c r="AN28" s="72"/>
      <c r="AO28" s="72"/>
      <c r="AP28" s="72"/>
      <c r="AQ28" s="72"/>
      <c r="AR28" s="72"/>
    </row>
    <row r="29" spans="1:44" ht="47.25">
      <c r="A29" s="88" t="s">
        <v>3174</v>
      </c>
      <c r="B29" s="89" t="s">
        <v>68</v>
      </c>
      <c r="C29" s="89" t="s">
        <v>182</v>
      </c>
      <c r="D29" s="89"/>
      <c r="E29" s="88" t="s">
        <v>3175</v>
      </c>
      <c r="F29" s="89" t="s">
        <v>3176</v>
      </c>
      <c r="G29" s="85">
        <v>1</v>
      </c>
      <c r="H29" t="s">
        <v>217</v>
      </c>
      <c r="I29" s="65" t="s">
        <v>3141</v>
      </c>
      <c r="J29" t="s">
        <v>3142</v>
      </c>
      <c r="K29" t="s">
        <v>75</v>
      </c>
      <c r="L29" t="s">
        <v>76</v>
      </c>
      <c r="M29" s="91" t="s">
        <v>3177</v>
      </c>
      <c r="N29" t="s">
        <v>831</v>
      </c>
      <c r="O29" t="s">
        <v>831</v>
      </c>
      <c r="P29" s="99" t="s">
        <v>3178</v>
      </c>
      <c r="Q29" s="110" t="s">
        <v>445</v>
      </c>
      <c r="R29" s="66" t="s">
        <v>439</v>
      </c>
      <c r="S29" s="92"/>
      <c r="T29" s="93"/>
      <c r="U29" s="106"/>
      <c r="V29" s="106"/>
      <c r="W29" s="106"/>
      <c r="X29" s="106"/>
      <c r="Y29" s="106"/>
      <c r="Z29" s="106"/>
      <c r="AA29" s="106">
        <v>0.25</v>
      </c>
      <c r="AB29" s="106">
        <v>0.25</v>
      </c>
      <c r="AC29" s="106">
        <v>0.5</v>
      </c>
      <c r="AD29" s="106"/>
      <c r="AE29" s="106"/>
      <c r="AF29" s="106"/>
      <c r="AG29" s="72"/>
      <c r="AH29" s="72"/>
      <c r="AI29" s="72"/>
      <c r="AJ29" s="72"/>
      <c r="AK29" s="72"/>
      <c r="AL29" s="72"/>
      <c r="AM29" s="72"/>
      <c r="AN29" s="72"/>
      <c r="AO29" s="72"/>
      <c r="AP29" s="72"/>
      <c r="AQ29" s="72"/>
      <c r="AR29" s="72"/>
    </row>
    <row r="30" spans="1:44">
      <c r="A30" s="88" t="s">
        <v>3179</v>
      </c>
      <c r="B30" s="89" t="s">
        <v>68</v>
      </c>
      <c r="C30" s="89" t="s">
        <v>182</v>
      </c>
      <c r="D30" s="89"/>
      <c r="E30" s="88" t="s">
        <v>3180</v>
      </c>
      <c r="F30" s="89" t="s">
        <v>3181</v>
      </c>
      <c r="G30" s="85">
        <v>1</v>
      </c>
      <c r="H30" t="s">
        <v>217</v>
      </c>
      <c r="I30" s="65" t="s">
        <v>1408</v>
      </c>
      <c r="J30" t="s">
        <v>3149</v>
      </c>
      <c r="K30" t="s">
        <v>75</v>
      </c>
      <c r="L30" t="s">
        <v>95</v>
      </c>
      <c r="M30" s="91" t="s">
        <v>3182</v>
      </c>
      <c r="N30" t="s">
        <v>831</v>
      </c>
      <c r="O30" t="s">
        <v>831</v>
      </c>
      <c r="P30" s="99" t="s">
        <v>3183</v>
      </c>
      <c r="Q30" s="110" t="s">
        <v>445</v>
      </c>
      <c r="R30" s="66" t="s">
        <v>439</v>
      </c>
      <c r="S30" s="92"/>
      <c r="T30" s="93"/>
      <c r="U30" s="100">
        <v>15</v>
      </c>
      <c r="V30" s="100">
        <v>15</v>
      </c>
      <c r="W30" s="100">
        <v>15</v>
      </c>
      <c r="X30" s="100">
        <v>15</v>
      </c>
      <c r="Y30" s="100">
        <v>15</v>
      </c>
      <c r="Z30" s="100">
        <v>15</v>
      </c>
      <c r="AA30" s="100">
        <v>15</v>
      </c>
      <c r="AB30" s="100">
        <v>15</v>
      </c>
      <c r="AC30" s="100">
        <v>15</v>
      </c>
      <c r="AD30" s="100">
        <v>15</v>
      </c>
      <c r="AE30" s="100">
        <v>15</v>
      </c>
      <c r="AF30" s="100">
        <v>15</v>
      </c>
      <c r="AG30" s="72"/>
      <c r="AH30" s="72"/>
      <c r="AI30" s="72"/>
      <c r="AJ30" s="72"/>
      <c r="AK30" s="72"/>
      <c r="AL30" s="72"/>
      <c r="AM30" s="72"/>
      <c r="AN30" s="72"/>
      <c r="AO30" s="72"/>
      <c r="AP30" s="72"/>
      <c r="AQ30" s="72"/>
      <c r="AR30" s="72"/>
    </row>
    <row r="31" spans="1:44" ht="31.5">
      <c r="A31" s="88" t="s">
        <v>3184</v>
      </c>
      <c r="B31" s="89" t="s">
        <v>68</v>
      </c>
      <c r="C31" s="89" t="s">
        <v>182</v>
      </c>
      <c r="D31" s="89"/>
      <c r="E31" s="88" t="s">
        <v>3185</v>
      </c>
      <c r="F31" s="89" t="s">
        <v>3186</v>
      </c>
      <c r="G31" s="85">
        <v>1</v>
      </c>
      <c r="H31" t="s">
        <v>217</v>
      </c>
      <c r="I31" s="65" t="s">
        <v>3187</v>
      </c>
      <c r="J31" t="s">
        <v>3142</v>
      </c>
      <c r="K31" t="s">
        <v>75</v>
      </c>
      <c r="L31" t="s">
        <v>95</v>
      </c>
      <c r="M31" s="91" t="s">
        <v>3188</v>
      </c>
      <c r="N31" t="s">
        <v>831</v>
      </c>
      <c r="O31" t="s">
        <v>831</v>
      </c>
      <c r="P31" s="99" t="s">
        <v>3189</v>
      </c>
      <c r="Q31" s="110" t="s">
        <v>445</v>
      </c>
      <c r="R31" s="66" t="s">
        <v>439</v>
      </c>
      <c r="S31" s="92"/>
      <c r="T31" s="93"/>
      <c r="U31" s="106">
        <v>1</v>
      </c>
      <c r="V31" s="106">
        <v>1</v>
      </c>
      <c r="W31" s="106">
        <v>1</v>
      </c>
      <c r="X31" s="106">
        <v>1</v>
      </c>
      <c r="Y31" s="106">
        <v>1</v>
      </c>
      <c r="Z31" s="106">
        <v>1</v>
      </c>
      <c r="AA31" s="106">
        <v>1</v>
      </c>
      <c r="AB31" s="106">
        <v>1</v>
      </c>
      <c r="AC31" s="106">
        <v>1</v>
      </c>
      <c r="AD31" s="106">
        <v>1</v>
      </c>
      <c r="AE31" s="106">
        <v>1</v>
      </c>
      <c r="AF31" s="106">
        <v>1</v>
      </c>
      <c r="AG31" s="72"/>
      <c r="AH31" s="72"/>
      <c r="AI31" s="72"/>
      <c r="AJ31" s="72"/>
      <c r="AK31" s="72"/>
      <c r="AL31" s="72"/>
      <c r="AM31" s="72"/>
      <c r="AN31" s="72"/>
      <c r="AO31" s="72"/>
      <c r="AP31" s="72"/>
      <c r="AQ31" s="72"/>
      <c r="AR31" s="72"/>
    </row>
    <row r="32" spans="1:44" ht="47.25">
      <c r="A32" s="88" t="s">
        <v>3190</v>
      </c>
      <c r="B32" s="89" t="s">
        <v>68</v>
      </c>
      <c r="C32" s="89" t="s">
        <v>182</v>
      </c>
      <c r="D32" s="89"/>
      <c r="E32" s="88" t="s">
        <v>3191</v>
      </c>
      <c r="F32" s="89" t="s">
        <v>3192</v>
      </c>
      <c r="G32" s="85">
        <v>1</v>
      </c>
      <c r="H32" t="s">
        <v>217</v>
      </c>
      <c r="I32" s="65" t="s">
        <v>3193</v>
      </c>
      <c r="J32" t="s">
        <v>3142</v>
      </c>
      <c r="K32" t="s">
        <v>75</v>
      </c>
      <c r="L32" t="s">
        <v>95</v>
      </c>
      <c r="M32" s="91" t="s">
        <v>3194</v>
      </c>
      <c r="N32" t="s">
        <v>831</v>
      </c>
      <c r="O32" t="s">
        <v>831</v>
      </c>
      <c r="P32" s="99" t="s">
        <v>3189</v>
      </c>
      <c r="Q32" s="110" t="s">
        <v>445</v>
      </c>
      <c r="R32" s="66" t="s">
        <v>439</v>
      </c>
      <c r="S32" s="92"/>
      <c r="T32" s="93"/>
      <c r="U32" s="105">
        <v>1</v>
      </c>
      <c r="V32" s="105">
        <v>1</v>
      </c>
      <c r="W32" s="105">
        <v>1</v>
      </c>
      <c r="X32" s="105">
        <v>1</v>
      </c>
      <c r="Y32" s="105">
        <v>1</v>
      </c>
      <c r="Z32" s="105">
        <v>1</v>
      </c>
      <c r="AA32" s="105">
        <v>1</v>
      </c>
      <c r="AB32" s="105">
        <v>1</v>
      </c>
      <c r="AC32" s="105">
        <v>1</v>
      </c>
      <c r="AD32" s="105">
        <v>1</v>
      </c>
      <c r="AE32" s="105">
        <v>1</v>
      </c>
      <c r="AF32" s="105">
        <v>1</v>
      </c>
      <c r="AG32" s="72"/>
      <c r="AH32" s="72"/>
      <c r="AI32" s="72"/>
      <c r="AJ32" s="72"/>
      <c r="AK32" s="72"/>
      <c r="AL32" s="72"/>
      <c r="AM32" s="72"/>
      <c r="AN32" s="72"/>
      <c r="AO32" s="72"/>
      <c r="AP32" s="72"/>
      <c r="AQ32" s="72"/>
      <c r="AR32" s="72"/>
    </row>
    <row r="33" spans="1:44" ht="47.25">
      <c r="A33" s="88" t="s">
        <v>3195</v>
      </c>
      <c r="B33" s="89" t="s">
        <v>68</v>
      </c>
      <c r="C33" s="89" t="s">
        <v>182</v>
      </c>
      <c r="D33" s="89"/>
      <c r="E33" s="88" t="s">
        <v>3196</v>
      </c>
      <c r="F33" s="89" t="s">
        <v>3197</v>
      </c>
      <c r="G33" s="85">
        <v>1</v>
      </c>
      <c r="H33" t="s">
        <v>121</v>
      </c>
      <c r="I33" s="65" t="s">
        <v>339</v>
      </c>
      <c r="J33" t="s">
        <v>3142</v>
      </c>
      <c r="K33" t="s">
        <v>75</v>
      </c>
      <c r="L33" t="s">
        <v>95</v>
      </c>
      <c r="M33" s="91" t="s">
        <v>3198</v>
      </c>
      <c r="N33" t="s">
        <v>831</v>
      </c>
      <c r="O33" t="s">
        <v>831</v>
      </c>
      <c r="P33" s="99" t="s">
        <v>3173</v>
      </c>
      <c r="Q33" s="110" t="s">
        <v>445</v>
      </c>
      <c r="R33" s="66" t="s">
        <v>439</v>
      </c>
      <c r="S33" s="92"/>
      <c r="T33" s="93"/>
      <c r="U33" s="105">
        <v>1</v>
      </c>
      <c r="V33" s="105"/>
      <c r="W33" s="105"/>
      <c r="X33" s="105">
        <v>1</v>
      </c>
      <c r="Y33" s="105"/>
      <c r="Z33" s="105"/>
      <c r="AA33" s="105">
        <v>1</v>
      </c>
      <c r="AB33" s="105"/>
      <c r="AC33" s="105"/>
      <c r="AD33" s="105">
        <v>1</v>
      </c>
      <c r="AE33" s="105"/>
      <c r="AF33" s="105"/>
      <c r="AG33" s="72"/>
      <c r="AH33" s="72"/>
      <c r="AI33" s="72"/>
      <c r="AJ33" s="72"/>
      <c r="AK33" s="72"/>
      <c r="AL33" s="72"/>
      <c r="AM33" s="72"/>
      <c r="AN33" s="72"/>
      <c r="AO33" s="72"/>
      <c r="AP33" s="72"/>
      <c r="AQ33" s="72"/>
      <c r="AR33" s="72"/>
    </row>
    <row r="34" spans="1:44" ht="31.5">
      <c r="A34" s="88" t="s">
        <v>3199</v>
      </c>
      <c r="B34" s="89" t="s">
        <v>68</v>
      </c>
      <c r="C34" s="89" t="s">
        <v>182</v>
      </c>
      <c r="D34" s="89"/>
      <c r="E34" s="88" t="s">
        <v>3200</v>
      </c>
      <c r="F34" s="89" t="s">
        <v>3201</v>
      </c>
      <c r="G34" s="85">
        <v>1</v>
      </c>
      <c r="H34" t="s">
        <v>121</v>
      </c>
      <c r="I34" s="65" t="s">
        <v>3202</v>
      </c>
      <c r="J34" t="s">
        <v>3142</v>
      </c>
      <c r="K34" t="s">
        <v>75</v>
      </c>
      <c r="L34" t="s">
        <v>76</v>
      </c>
      <c r="M34" s="91" t="s">
        <v>3203</v>
      </c>
      <c r="N34" t="s">
        <v>831</v>
      </c>
      <c r="O34" t="s">
        <v>831</v>
      </c>
      <c r="P34" s="99" t="s">
        <v>3189</v>
      </c>
      <c r="Q34" s="110" t="s">
        <v>445</v>
      </c>
      <c r="R34" s="66" t="s">
        <v>439</v>
      </c>
      <c r="S34" s="92"/>
      <c r="T34" s="93"/>
      <c r="U34" s="106">
        <v>1</v>
      </c>
      <c r="V34" s="106">
        <v>1</v>
      </c>
      <c r="W34" s="106">
        <v>1</v>
      </c>
      <c r="X34" s="106">
        <v>1</v>
      </c>
      <c r="Y34" s="106">
        <v>1</v>
      </c>
      <c r="Z34" s="106">
        <v>1</v>
      </c>
      <c r="AA34" s="106">
        <v>1</v>
      </c>
      <c r="AB34" s="106">
        <v>1</v>
      </c>
      <c r="AC34" s="106">
        <v>1</v>
      </c>
      <c r="AD34" s="106">
        <v>1</v>
      </c>
      <c r="AE34" s="106">
        <v>1</v>
      </c>
      <c r="AF34" s="106">
        <v>1</v>
      </c>
      <c r="AG34" s="72"/>
      <c r="AH34" s="72"/>
      <c r="AI34" s="72"/>
      <c r="AJ34" s="72"/>
      <c r="AK34" s="72"/>
      <c r="AL34" s="72"/>
      <c r="AM34" s="72"/>
      <c r="AN34" s="72"/>
      <c r="AO34" s="72"/>
      <c r="AP34" s="72"/>
      <c r="AQ34" s="72"/>
      <c r="AR34" s="72"/>
    </row>
    <row r="35" spans="1:44" ht="27.75" customHeight="1">
      <c r="A35" s="88" t="s">
        <v>3204</v>
      </c>
      <c r="B35" s="89" t="s">
        <v>68</v>
      </c>
      <c r="C35" s="89" t="s">
        <v>182</v>
      </c>
      <c r="D35" s="89"/>
      <c r="E35" s="88" t="s">
        <v>3205</v>
      </c>
      <c r="F35" s="89" t="s">
        <v>3206</v>
      </c>
      <c r="G35" s="85">
        <v>1</v>
      </c>
      <c r="H35" t="s">
        <v>217</v>
      </c>
      <c r="I35" s="65" t="s">
        <v>1408</v>
      </c>
      <c r="J35" t="s">
        <v>3149</v>
      </c>
      <c r="K35" t="s">
        <v>75</v>
      </c>
      <c r="L35" t="s">
        <v>76</v>
      </c>
      <c r="M35" s="91" t="s">
        <v>3198</v>
      </c>
      <c r="N35" t="s">
        <v>831</v>
      </c>
      <c r="O35" t="s">
        <v>831</v>
      </c>
      <c r="P35" s="99" t="s">
        <v>3189</v>
      </c>
      <c r="Q35" s="110" t="s">
        <v>445</v>
      </c>
      <c r="R35" s="66" t="s">
        <v>439</v>
      </c>
      <c r="S35" s="92"/>
      <c r="T35" s="107"/>
      <c r="U35" s="106">
        <v>1</v>
      </c>
      <c r="V35" s="106">
        <v>1</v>
      </c>
      <c r="W35" s="106">
        <v>1</v>
      </c>
      <c r="X35" s="106">
        <v>1</v>
      </c>
      <c r="Y35" s="106">
        <v>1</v>
      </c>
      <c r="Z35" s="106">
        <v>1</v>
      </c>
      <c r="AA35" s="106">
        <v>1</v>
      </c>
      <c r="AB35" s="106">
        <v>1</v>
      </c>
      <c r="AC35" s="106">
        <v>1</v>
      </c>
      <c r="AD35" s="106">
        <v>1</v>
      </c>
      <c r="AE35" s="106">
        <v>1</v>
      </c>
      <c r="AF35" s="106">
        <v>1</v>
      </c>
      <c r="AG35" s="72"/>
      <c r="AH35" s="72"/>
      <c r="AI35" s="72"/>
      <c r="AJ35" s="72"/>
      <c r="AK35" s="72"/>
      <c r="AL35" s="72"/>
      <c r="AM35" s="72"/>
      <c r="AN35" s="72"/>
      <c r="AO35" s="72"/>
      <c r="AP35" s="72"/>
      <c r="AQ35" s="72"/>
      <c r="AR35" s="72"/>
    </row>
    <row r="36" spans="1:44" ht="31.5">
      <c r="A36" s="88" t="s">
        <v>3207</v>
      </c>
      <c r="B36" s="89" t="s">
        <v>68</v>
      </c>
      <c r="C36" s="89" t="s">
        <v>182</v>
      </c>
      <c r="D36" s="89"/>
      <c r="E36" s="88" t="s">
        <v>3208</v>
      </c>
      <c r="F36" s="89" t="s">
        <v>3209</v>
      </c>
      <c r="G36" s="85">
        <v>3</v>
      </c>
      <c r="H36" t="s">
        <v>217</v>
      </c>
      <c r="I36" s="65" t="s">
        <v>3141</v>
      </c>
      <c r="J36" t="s">
        <v>3142</v>
      </c>
      <c r="K36" t="s">
        <v>75</v>
      </c>
      <c r="L36" t="s">
        <v>76</v>
      </c>
      <c r="M36" s="91" t="s">
        <v>3210</v>
      </c>
      <c r="N36" t="s">
        <v>831</v>
      </c>
      <c r="O36" t="s">
        <v>831</v>
      </c>
      <c r="P36" s="99" t="s">
        <v>3211</v>
      </c>
      <c r="Q36" s="110" t="s">
        <v>445</v>
      </c>
      <c r="R36" s="66" t="s">
        <v>439</v>
      </c>
      <c r="S36" s="92"/>
      <c r="T36" s="93"/>
      <c r="U36" s="106"/>
      <c r="V36" s="106"/>
      <c r="W36" s="106"/>
      <c r="X36" s="106"/>
      <c r="Y36" s="106"/>
      <c r="Z36" s="106"/>
      <c r="AA36" s="106"/>
      <c r="AB36" s="106">
        <v>0.2</v>
      </c>
      <c r="AC36" s="106">
        <v>0.2</v>
      </c>
      <c r="AD36" s="106">
        <v>0.2</v>
      </c>
      <c r="AE36" s="106">
        <v>0.2</v>
      </c>
      <c r="AF36" s="106">
        <v>0.2</v>
      </c>
      <c r="AG36" s="72"/>
      <c r="AH36" s="72"/>
      <c r="AI36" s="72"/>
      <c r="AJ36" s="72"/>
      <c r="AK36" s="72"/>
      <c r="AL36" s="72"/>
      <c r="AM36" s="72"/>
      <c r="AN36" s="72"/>
      <c r="AO36" s="72"/>
      <c r="AP36" s="72"/>
      <c r="AQ36" s="72"/>
      <c r="AR36" s="72"/>
    </row>
    <row r="37" spans="1:44" ht="31.5">
      <c r="A37" s="88" t="s">
        <v>3212</v>
      </c>
      <c r="B37" s="89" t="s">
        <v>68</v>
      </c>
      <c r="C37" s="89" t="s">
        <v>182</v>
      </c>
      <c r="D37" s="89"/>
      <c r="E37" s="88" t="s">
        <v>3213</v>
      </c>
      <c r="F37" s="89" t="s">
        <v>3214</v>
      </c>
      <c r="G37" s="85">
        <v>1</v>
      </c>
      <c r="H37" t="s">
        <v>217</v>
      </c>
      <c r="I37" s="65" t="s">
        <v>1408</v>
      </c>
      <c r="J37" t="s">
        <v>3149</v>
      </c>
      <c r="K37" t="s">
        <v>75</v>
      </c>
      <c r="L37" t="s">
        <v>76</v>
      </c>
      <c r="M37" s="91" t="s">
        <v>3198</v>
      </c>
      <c r="N37" t="s">
        <v>831</v>
      </c>
      <c r="O37" t="s">
        <v>831</v>
      </c>
      <c r="P37" s="99" t="s">
        <v>3211</v>
      </c>
      <c r="Q37" s="110" t="s">
        <v>445</v>
      </c>
      <c r="R37" s="66" t="s">
        <v>439</v>
      </c>
      <c r="S37" s="92"/>
      <c r="T37" s="93"/>
      <c r="U37" s="108"/>
      <c r="V37" s="108"/>
      <c r="W37" s="108"/>
      <c r="X37" s="108"/>
      <c r="Y37" s="108"/>
      <c r="Z37" s="108"/>
      <c r="AA37" s="108">
        <v>1</v>
      </c>
      <c r="AB37" s="108"/>
      <c r="AC37" s="108"/>
      <c r="AD37" s="108">
        <v>1</v>
      </c>
      <c r="AE37" s="108"/>
      <c r="AF37" s="108"/>
      <c r="AG37" s="72"/>
      <c r="AH37" s="72"/>
      <c r="AI37" s="72"/>
      <c r="AJ37" s="72"/>
      <c r="AK37" s="72"/>
      <c r="AL37" s="72"/>
      <c r="AM37" s="72"/>
      <c r="AN37" s="72"/>
      <c r="AO37" s="72"/>
      <c r="AP37" s="72"/>
      <c r="AQ37" s="72"/>
      <c r="AR37" s="72"/>
    </row>
    <row r="38" spans="1:44" ht="31.5">
      <c r="A38" s="88" t="s">
        <v>3215</v>
      </c>
      <c r="B38" s="89" t="s">
        <v>68</v>
      </c>
      <c r="C38" s="89" t="s">
        <v>182</v>
      </c>
      <c r="D38" s="89"/>
      <c r="E38" s="88" t="s">
        <v>3216</v>
      </c>
      <c r="F38" s="89" t="s">
        <v>3214</v>
      </c>
      <c r="G38" s="85">
        <v>1</v>
      </c>
      <c r="H38" t="s">
        <v>217</v>
      </c>
      <c r="I38" s="65" t="s">
        <v>1408</v>
      </c>
      <c r="J38" t="s">
        <v>3149</v>
      </c>
      <c r="K38" t="s">
        <v>75</v>
      </c>
      <c r="L38" t="s">
        <v>76</v>
      </c>
      <c r="M38" s="91" t="s">
        <v>3198</v>
      </c>
      <c r="N38" t="s">
        <v>831</v>
      </c>
      <c r="O38" t="s">
        <v>831</v>
      </c>
      <c r="P38" s="99" t="s">
        <v>3217</v>
      </c>
      <c r="Q38" s="110" t="s">
        <v>445</v>
      </c>
      <c r="R38" s="66" t="s">
        <v>439</v>
      </c>
      <c r="S38" s="92"/>
      <c r="T38" s="93"/>
      <c r="U38" s="109"/>
      <c r="V38" s="109"/>
      <c r="W38" s="109"/>
      <c r="X38" s="109"/>
      <c r="Y38" s="109"/>
      <c r="Z38" s="109"/>
      <c r="AA38" s="109">
        <v>1</v>
      </c>
      <c r="AB38" s="109"/>
      <c r="AC38" s="109"/>
      <c r="AD38" s="109"/>
      <c r="AE38" s="109"/>
      <c r="AF38" s="109"/>
      <c r="AG38" s="72"/>
      <c r="AH38" s="72"/>
      <c r="AI38" s="72"/>
      <c r="AJ38" s="72"/>
      <c r="AK38" s="72"/>
      <c r="AL38" s="72"/>
      <c r="AM38" s="72"/>
      <c r="AN38" s="72"/>
      <c r="AO38" s="72"/>
      <c r="AP38" s="72"/>
      <c r="AQ38" s="72"/>
      <c r="AR38" s="72"/>
    </row>
  </sheetData>
  <dataValidations count="9">
    <dataValidation type="list" allowBlank="1" showInputMessage="1" showErrorMessage="1" sqref="G15:G21" xr:uid="{BB4139EC-0E89-483D-83E7-FCC998997C2A}">
      <formula1>"1,2,3"</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F12:F13" xr:uid="{0DCA2678-0FE2-4CC3-9C53-DABECD38540C}"/>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E9 E11:E12" xr:uid="{B48FDCFF-F42E-4F0C-9F03-EDCD854B8B8D}"/>
    <dataValidation type="list" allowBlank="1" showErrorMessage="1" prompt="Indicar Sí: Cuando se requiere un proceso de compras para realizar la actividad. _x000a__x000a_Indicar No: Cuando no requiere proceso de compras para realizar la actividad." sqref="M8" xr:uid="{C75E5560-3B49-4921-BCC2-223639436004}">
      <formula1>#REF!</formula1>
    </dataValidation>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 xr:uid="{F246C4CC-7C0B-4C79-9E05-0F4F5D9BBE62}"/>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4" xr:uid="{6C5ECEF3-304F-412A-804F-87DB596402CE}">
      <formula1>#REF!</formula1>
    </dataValidation>
    <dataValidation type="list" allowBlank="1" showInputMessage="1" showErrorMessage="1" sqref="L8 L14" xr:uid="{A24AC3AC-B88B-4AD4-9586-E5DBD58EA340}">
      <formula1>"Acumulada, Puntual"</formula1>
    </dataValidation>
    <dataValidation allowBlank="1" showInputMessage="1" showErrorMessage="1" prompt="Unidad en que se medirá la actividad, está relacionado al indicador de desempeño. _x000a__x000a_Por ejemplo: Cantidad, tiempo, porcentaje, Kilómetros, metros, etc." sqref="J8 J14" xr:uid="{B6BEB735-AAE7-4BD4-9FA4-7342FEEECE90}"/>
    <dataValidation type="custom" allowBlank="1" showInputMessage="1" showErrorMessage="1" errorTitle="Sólo se permiten números" sqref="AG6:AR38 U6:AF8 U10:AF13 U15:AF38" xr:uid="{E3080250-C651-48DF-BD5D-163FA597D921}">
      <formula1>ISNUMBER(U6)</formula1>
    </dataValidation>
  </dataValidations>
  <hyperlinks>
    <hyperlink ref="A2" location="INDICE!A1" display="◄INICIO" xr:uid="{32475185-6513-48BD-8455-F38473EBBA61}"/>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2895B-0993-48A2-9975-24B2E75DF70A}">
  <sheetPr codeName="Hoja4"/>
  <dimension ref="A2:AR14"/>
  <sheetViews>
    <sheetView showGridLines="0" zoomScale="70" zoomScaleNormal="70" workbookViewId="0">
      <selection activeCell="A2" sqref="A2"/>
    </sheetView>
  </sheetViews>
  <sheetFormatPr baseColWidth="10" defaultColWidth="9" defaultRowHeight="15.75"/>
  <cols>
    <col min="1" max="1" width="18" style="54" bestFit="1" customWidth="1"/>
    <col min="2" max="2" width="44.25" style="54" bestFit="1" customWidth="1"/>
    <col min="3" max="3" width="58.5" style="54" customWidth="1"/>
    <col min="4" max="4" width="9.75" style="54" bestFit="1" customWidth="1"/>
    <col min="5" max="5" width="98.875" style="54" customWidth="1"/>
    <col min="6" max="6" width="142.625" style="79" customWidth="1"/>
    <col min="7" max="7" width="11.375" style="54" bestFit="1" customWidth="1"/>
    <col min="8" max="8" width="112.125" style="54" customWidth="1"/>
    <col min="9" max="9" width="40.875" style="54" bestFit="1" customWidth="1"/>
    <col min="10" max="10" width="18" style="54" bestFit="1" customWidth="1"/>
    <col min="11" max="11" width="11.5" style="54" bestFit="1" customWidth="1"/>
    <col min="12" max="12" width="16.875" style="54" bestFit="1" customWidth="1"/>
    <col min="13" max="13" width="41.5" style="54" bestFit="1" customWidth="1"/>
    <col min="14" max="15" width="28.75" style="54" bestFit="1" customWidth="1"/>
    <col min="16" max="16" width="25.25" style="54" bestFit="1" customWidth="1"/>
    <col min="17" max="17" width="13.375" style="54" bestFit="1" customWidth="1"/>
    <col min="18" max="18" width="11.625" style="54" customWidth="1"/>
    <col min="19" max="19" width="13.125" style="54" bestFit="1" customWidth="1"/>
    <col min="20" max="20" width="8.5" style="54" bestFit="1" customWidth="1"/>
    <col min="21" max="32" width="12.75" style="54" bestFit="1" customWidth="1"/>
    <col min="33" max="44" width="18.5" style="54" customWidth="1"/>
    <col min="45" max="45" width="12.625" style="54" customWidth="1"/>
    <col min="46" max="16384" width="9" style="54"/>
  </cols>
  <sheetData>
    <row r="2" spans="1:44" ht="22.5">
      <c r="A2" s="86" t="s">
        <v>20</v>
      </c>
    </row>
    <row r="3" spans="1:44" ht="20.25">
      <c r="E3" s="182" t="str">
        <f>[18]Control!$A$1&amp;" "&amp;[18]Control!$B$5</f>
        <v>PLAN OPERATIVO ANUAL  2024</v>
      </c>
    </row>
    <row r="4" spans="1:44" ht="23.25" thickBot="1">
      <c r="E4" s="183" t="str">
        <f>[18]Control!$B$3</f>
        <v>DIRECCIÓN DE SEGURIDAD FÍSICA</v>
      </c>
    </row>
    <row r="5" spans="1:44" ht="17.25" thickTop="1" thickBot="1">
      <c r="U5" s="55" t="s">
        <v>21</v>
      </c>
      <c r="V5" s="55"/>
      <c r="W5" s="55"/>
      <c r="X5" s="55"/>
      <c r="Y5" s="55"/>
      <c r="Z5" s="55"/>
      <c r="AA5" s="55"/>
      <c r="AB5" s="55"/>
      <c r="AC5" s="55"/>
      <c r="AD5" s="55"/>
      <c r="AE5" s="55"/>
      <c r="AF5" s="55"/>
      <c r="AG5" s="55" t="s">
        <v>22</v>
      </c>
      <c r="AH5" s="55"/>
      <c r="AI5" s="55"/>
      <c r="AJ5" s="55"/>
      <c r="AK5" s="55"/>
      <c r="AL5" s="55"/>
      <c r="AM5" s="55"/>
      <c r="AN5" s="55"/>
      <c r="AO5" s="55"/>
      <c r="AP5" s="55"/>
      <c r="AQ5" s="55"/>
      <c r="AR5" s="55"/>
    </row>
    <row r="6" spans="1:44" ht="48" thickBot="1">
      <c r="A6" s="56" t="s">
        <v>23</v>
      </c>
      <c r="B6" s="56" t="s">
        <v>24</v>
      </c>
      <c r="C6" s="56" t="s">
        <v>25</v>
      </c>
      <c r="D6" s="56" t="s">
        <v>26</v>
      </c>
      <c r="E6" s="56" t="s">
        <v>27</v>
      </c>
      <c r="F6" s="80" t="s">
        <v>28</v>
      </c>
      <c r="G6" s="56" t="s">
        <v>29</v>
      </c>
      <c r="H6" s="56" t="s">
        <v>30</v>
      </c>
      <c r="I6" s="56" t="s">
        <v>31</v>
      </c>
      <c r="J6" s="56" t="s">
        <v>32</v>
      </c>
      <c r="K6" s="56" t="s">
        <v>33</v>
      </c>
      <c r="L6" s="56" t="s">
        <v>34</v>
      </c>
      <c r="M6" s="56" t="s">
        <v>35</v>
      </c>
      <c r="N6" s="56" t="s">
        <v>36</v>
      </c>
      <c r="O6" s="56" t="s">
        <v>37</v>
      </c>
      <c r="P6" s="56" t="s">
        <v>38</v>
      </c>
      <c r="Q6" s="80" t="s">
        <v>39</v>
      </c>
      <c r="R6" s="80" t="s">
        <v>40</v>
      </c>
      <c r="S6" s="56" t="s">
        <v>41</v>
      </c>
      <c r="T6" s="56" t="s">
        <v>42</v>
      </c>
      <c r="U6" s="57" t="s">
        <v>43</v>
      </c>
      <c r="V6" s="57" t="s">
        <v>44</v>
      </c>
      <c r="W6" s="57" t="s">
        <v>45</v>
      </c>
      <c r="X6" s="57" t="s">
        <v>46</v>
      </c>
      <c r="Y6" s="57" t="s">
        <v>47</v>
      </c>
      <c r="Z6" s="57" t="s">
        <v>48</v>
      </c>
      <c r="AA6" s="57" t="s">
        <v>49</v>
      </c>
      <c r="AB6" s="57" t="s">
        <v>50</v>
      </c>
      <c r="AC6" s="57" t="s">
        <v>51</v>
      </c>
      <c r="AD6" s="57" t="s">
        <v>52</v>
      </c>
      <c r="AE6" s="57" t="s">
        <v>53</v>
      </c>
      <c r="AF6" s="57" t="s">
        <v>54</v>
      </c>
      <c r="AG6" s="57" t="s">
        <v>55</v>
      </c>
      <c r="AH6" s="57" t="s">
        <v>56</v>
      </c>
      <c r="AI6" s="57" t="s">
        <v>57</v>
      </c>
      <c r="AJ6" s="57" t="s">
        <v>58</v>
      </c>
      <c r="AK6" s="57" t="s">
        <v>59</v>
      </c>
      <c r="AL6" s="57" t="s">
        <v>60</v>
      </c>
      <c r="AM6" s="57" t="s">
        <v>61</v>
      </c>
      <c r="AN6" s="57" t="s">
        <v>62</v>
      </c>
      <c r="AO6" s="57" t="s">
        <v>63</v>
      </c>
      <c r="AP6" s="57" t="s">
        <v>64</v>
      </c>
      <c r="AQ6" s="57" t="s">
        <v>65</v>
      </c>
      <c r="AR6" s="57" t="s">
        <v>66</v>
      </c>
    </row>
    <row r="7" spans="1:44" ht="47.25">
      <c r="A7" s="54" t="s">
        <v>165</v>
      </c>
      <c r="B7" s="54" t="s">
        <v>158</v>
      </c>
      <c r="C7" s="79" t="s">
        <v>166</v>
      </c>
      <c r="E7" s="79" t="s">
        <v>167</v>
      </c>
      <c r="F7" s="79" t="s">
        <v>168</v>
      </c>
      <c r="G7" s="78">
        <v>3</v>
      </c>
      <c r="H7" s="79" t="s">
        <v>169</v>
      </c>
      <c r="I7" s="54" t="s">
        <v>170</v>
      </c>
      <c r="J7" s="54" t="s">
        <v>94</v>
      </c>
      <c r="K7" s="54" t="s">
        <v>75</v>
      </c>
      <c r="L7" s="54" t="s">
        <v>76</v>
      </c>
      <c r="M7" s="54" t="s">
        <v>171</v>
      </c>
      <c r="N7" s="54" t="s">
        <v>172</v>
      </c>
      <c r="O7" s="54" t="s">
        <v>172</v>
      </c>
      <c r="P7" s="54" t="s">
        <v>173</v>
      </c>
      <c r="R7" s="79" t="s">
        <v>82</v>
      </c>
      <c r="S7" s="59"/>
      <c r="T7" s="59"/>
      <c r="U7" s="81">
        <v>1</v>
      </c>
      <c r="V7" s="81">
        <v>1</v>
      </c>
      <c r="W7" s="81">
        <v>1</v>
      </c>
      <c r="X7" s="81">
        <v>1</v>
      </c>
      <c r="Y7" s="81">
        <v>1</v>
      </c>
      <c r="Z7" s="81">
        <v>1</v>
      </c>
      <c r="AA7" s="81">
        <v>1</v>
      </c>
      <c r="AB7" s="81">
        <v>1</v>
      </c>
      <c r="AC7" s="81">
        <v>1</v>
      </c>
      <c r="AD7" s="81">
        <v>1</v>
      </c>
      <c r="AE7" s="81">
        <v>1</v>
      </c>
      <c r="AF7" s="81">
        <v>1</v>
      </c>
      <c r="AG7" s="82"/>
      <c r="AH7" s="82"/>
      <c r="AI7" s="82"/>
      <c r="AJ7" s="82"/>
      <c r="AK7" s="82"/>
      <c r="AL7" s="82"/>
      <c r="AM7" s="82"/>
      <c r="AN7" s="82"/>
      <c r="AO7" s="82"/>
      <c r="AP7" s="82"/>
      <c r="AQ7" s="82"/>
      <c r="AR7" s="82"/>
    </row>
    <row r="8" spans="1:44" ht="31.5">
      <c r="A8" s="54" t="s">
        <v>174</v>
      </c>
      <c r="B8" s="54" t="s">
        <v>158</v>
      </c>
      <c r="C8" s="79" t="s">
        <v>175</v>
      </c>
      <c r="E8" s="79" t="s">
        <v>176</v>
      </c>
      <c r="F8" s="79" t="s">
        <v>177</v>
      </c>
      <c r="G8" s="78">
        <v>2</v>
      </c>
      <c r="H8" s="79" t="s">
        <v>162</v>
      </c>
      <c r="I8" s="54" t="s">
        <v>178</v>
      </c>
      <c r="J8" s="54" t="s">
        <v>94</v>
      </c>
      <c r="K8" s="54" t="s">
        <v>75</v>
      </c>
      <c r="L8" s="54" t="s">
        <v>76</v>
      </c>
      <c r="M8" s="54" t="s">
        <v>171</v>
      </c>
      <c r="N8" s="54" t="s">
        <v>179</v>
      </c>
      <c r="O8" s="54" t="s">
        <v>179</v>
      </c>
      <c r="P8" s="54" t="s">
        <v>180</v>
      </c>
      <c r="R8" s="79" t="s">
        <v>82</v>
      </c>
      <c r="S8" s="84"/>
      <c r="T8" s="59"/>
      <c r="U8" s="81">
        <v>1</v>
      </c>
      <c r="V8" s="81">
        <v>1</v>
      </c>
      <c r="W8" s="81">
        <v>1</v>
      </c>
      <c r="X8" s="81">
        <v>1</v>
      </c>
      <c r="Y8" s="81">
        <v>1</v>
      </c>
      <c r="Z8" s="81">
        <v>1</v>
      </c>
      <c r="AA8" s="81">
        <v>1</v>
      </c>
      <c r="AB8" s="81">
        <v>1</v>
      </c>
      <c r="AC8" s="81">
        <v>1</v>
      </c>
      <c r="AD8" s="81">
        <v>1</v>
      </c>
      <c r="AE8" s="81">
        <v>1</v>
      </c>
      <c r="AF8" s="81">
        <v>1</v>
      </c>
      <c r="AG8" s="82"/>
      <c r="AH8" s="82"/>
      <c r="AI8" s="82"/>
      <c r="AJ8" s="82"/>
      <c r="AK8" s="82"/>
      <c r="AL8" s="82"/>
      <c r="AM8" s="82"/>
      <c r="AN8" s="82"/>
      <c r="AO8" s="82"/>
      <c r="AP8" s="82"/>
      <c r="AQ8" s="82"/>
      <c r="AR8" s="82"/>
    </row>
    <row r="9" spans="1:44" ht="31.5">
      <c r="A9" s="54" t="s">
        <v>181</v>
      </c>
      <c r="B9" s="54" t="s">
        <v>68</v>
      </c>
      <c r="C9" s="79" t="s">
        <v>182</v>
      </c>
      <c r="E9" s="79" t="s">
        <v>183</v>
      </c>
      <c r="F9" s="79" t="s">
        <v>184</v>
      </c>
      <c r="G9" s="78">
        <v>2</v>
      </c>
      <c r="H9" s="79" t="s">
        <v>185</v>
      </c>
      <c r="I9" s="54" t="s">
        <v>186</v>
      </c>
      <c r="J9" s="54" t="s">
        <v>94</v>
      </c>
      <c r="K9" s="54" t="s">
        <v>75</v>
      </c>
      <c r="L9" s="54" t="s">
        <v>76</v>
      </c>
      <c r="M9" s="54" t="s">
        <v>187</v>
      </c>
      <c r="N9" s="54" t="s">
        <v>179</v>
      </c>
      <c r="O9" s="54" t="s">
        <v>179</v>
      </c>
      <c r="P9" s="54" t="s">
        <v>180</v>
      </c>
      <c r="R9" s="79" t="s">
        <v>82</v>
      </c>
      <c r="S9" s="59"/>
      <c r="T9" s="59"/>
      <c r="U9" s="81">
        <v>1</v>
      </c>
      <c r="V9" s="81">
        <v>1</v>
      </c>
      <c r="W9" s="81">
        <v>1</v>
      </c>
      <c r="X9" s="81">
        <v>1</v>
      </c>
      <c r="Y9" s="81">
        <v>1</v>
      </c>
      <c r="Z9" s="81">
        <v>1</v>
      </c>
      <c r="AA9" s="81">
        <v>1</v>
      </c>
      <c r="AB9" s="81">
        <v>1</v>
      </c>
      <c r="AC9" s="81">
        <v>1</v>
      </c>
      <c r="AD9" s="81">
        <v>1</v>
      </c>
      <c r="AE9" s="81">
        <v>1</v>
      </c>
      <c r="AF9" s="81">
        <v>1</v>
      </c>
      <c r="AG9" s="82"/>
      <c r="AH9" s="82"/>
      <c r="AI9" s="82"/>
      <c r="AJ9" s="82"/>
      <c r="AK9" s="82"/>
      <c r="AL9" s="82"/>
      <c r="AM9" s="82"/>
      <c r="AN9" s="82"/>
      <c r="AO9" s="82"/>
      <c r="AP9" s="82"/>
      <c r="AQ9" s="82"/>
      <c r="AR9" s="82"/>
    </row>
    <row r="10" spans="1:44" ht="31.5">
      <c r="A10" s="54" t="s">
        <v>188</v>
      </c>
      <c r="B10" s="54" t="s">
        <v>68</v>
      </c>
      <c r="C10" s="79" t="s">
        <v>182</v>
      </c>
      <c r="E10" s="79" t="s">
        <v>189</v>
      </c>
      <c r="F10" s="79" t="s">
        <v>190</v>
      </c>
      <c r="G10" s="78">
        <v>3</v>
      </c>
      <c r="H10" s="79" t="s">
        <v>191</v>
      </c>
      <c r="I10" s="54" t="s">
        <v>186</v>
      </c>
      <c r="J10" s="54" t="s">
        <v>94</v>
      </c>
      <c r="K10" s="54" t="s">
        <v>75</v>
      </c>
      <c r="L10" s="54" t="s">
        <v>76</v>
      </c>
      <c r="M10" s="54" t="s">
        <v>171</v>
      </c>
      <c r="N10" s="54" t="s">
        <v>172</v>
      </c>
      <c r="O10" s="54" t="s">
        <v>172</v>
      </c>
      <c r="P10" s="54" t="s">
        <v>173</v>
      </c>
      <c r="R10" s="79" t="s">
        <v>82</v>
      </c>
      <c r="S10" s="59"/>
      <c r="T10" s="59"/>
      <c r="U10" s="81">
        <v>1</v>
      </c>
      <c r="V10" s="81">
        <v>1</v>
      </c>
      <c r="W10" s="81">
        <v>1</v>
      </c>
      <c r="X10" s="81">
        <v>1</v>
      </c>
      <c r="Y10" s="81">
        <v>1</v>
      </c>
      <c r="Z10" s="81">
        <v>1</v>
      </c>
      <c r="AA10" s="81">
        <v>1</v>
      </c>
      <c r="AB10" s="81">
        <v>1</v>
      </c>
      <c r="AC10" s="81">
        <v>1</v>
      </c>
      <c r="AD10" s="81">
        <v>1</v>
      </c>
      <c r="AE10" s="81">
        <v>1</v>
      </c>
      <c r="AF10" s="81">
        <v>1</v>
      </c>
      <c r="AG10" s="82"/>
      <c r="AH10" s="82"/>
      <c r="AI10" s="82"/>
      <c r="AJ10" s="82"/>
      <c r="AK10" s="82"/>
      <c r="AL10" s="82"/>
      <c r="AM10" s="82"/>
      <c r="AN10" s="82"/>
      <c r="AO10" s="82"/>
      <c r="AP10" s="82"/>
      <c r="AQ10" s="82"/>
      <c r="AR10" s="82"/>
    </row>
    <row r="11" spans="1:44" ht="31.5">
      <c r="A11" s="54" t="s">
        <v>192</v>
      </c>
      <c r="B11" s="54" t="s">
        <v>68</v>
      </c>
      <c r="C11" s="79" t="s">
        <v>182</v>
      </c>
      <c r="E11" s="79" t="s">
        <v>193</v>
      </c>
      <c r="F11" s="79" t="s">
        <v>194</v>
      </c>
      <c r="G11" s="78">
        <v>3</v>
      </c>
      <c r="H11" s="79" t="s">
        <v>191</v>
      </c>
      <c r="I11" s="54" t="s">
        <v>195</v>
      </c>
      <c r="J11" s="54" t="s">
        <v>94</v>
      </c>
      <c r="K11" s="54" t="s">
        <v>75</v>
      </c>
      <c r="L11" s="54" t="s">
        <v>76</v>
      </c>
      <c r="M11" s="54" t="s">
        <v>171</v>
      </c>
      <c r="N11" s="54" t="s">
        <v>179</v>
      </c>
      <c r="O11" s="54" t="s">
        <v>179</v>
      </c>
      <c r="P11" s="54" t="s">
        <v>180</v>
      </c>
      <c r="R11" s="79" t="s">
        <v>82</v>
      </c>
      <c r="S11" s="59"/>
      <c r="T11" s="59"/>
      <c r="U11" s="81">
        <v>1</v>
      </c>
      <c r="V11" s="81">
        <v>1</v>
      </c>
      <c r="W11" s="81">
        <v>1</v>
      </c>
      <c r="X11" s="81">
        <v>1</v>
      </c>
      <c r="Y11" s="81">
        <v>1</v>
      </c>
      <c r="Z11" s="81">
        <v>1</v>
      </c>
      <c r="AA11" s="81">
        <v>1</v>
      </c>
      <c r="AB11" s="81">
        <v>1</v>
      </c>
      <c r="AC11" s="81">
        <v>1</v>
      </c>
      <c r="AD11" s="81">
        <v>1</v>
      </c>
      <c r="AE11" s="81">
        <v>1</v>
      </c>
      <c r="AF11" s="81">
        <v>1</v>
      </c>
      <c r="AG11" s="82"/>
      <c r="AH11" s="82"/>
      <c r="AI11" s="82"/>
      <c r="AJ11" s="82"/>
      <c r="AK11" s="82"/>
      <c r="AL11" s="82"/>
      <c r="AM11" s="82"/>
      <c r="AN11" s="82"/>
      <c r="AO11" s="82"/>
      <c r="AP11" s="82"/>
      <c r="AQ11" s="82"/>
      <c r="AR11" s="82"/>
    </row>
    <row r="12" spans="1:44" ht="31.5">
      <c r="A12" s="54" t="s">
        <v>196</v>
      </c>
      <c r="B12" s="54" t="s">
        <v>68</v>
      </c>
      <c r="C12" s="79" t="s">
        <v>182</v>
      </c>
      <c r="E12" s="79" t="s">
        <v>197</v>
      </c>
      <c r="F12" s="79" t="s">
        <v>198</v>
      </c>
      <c r="G12" s="78">
        <v>2</v>
      </c>
      <c r="H12" s="79" t="s">
        <v>121</v>
      </c>
      <c r="I12" s="54" t="s">
        <v>199</v>
      </c>
      <c r="J12" s="54" t="s">
        <v>94</v>
      </c>
      <c r="K12" s="54" t="s">
        <v>75</v>
      </c>
      <c r="L12" s="54" t="s">
        <v>76</v>
      </c>
      <c r="M12" s="54" t="s">
        <v>171</v>
      </c>
      <c r="N12" s="54" t="s">
        <v>179</v>
      </c>
      <c r="O12" s="54" t="s">
        <v>179</v>
      </c>
      <c r="P12" s="54" t="s">
        <v>180</v>
      </c>
      <c r="R12" s="79" t="s">
        <v>200</v>
      </c>
      <c r="S12" s="59"/>
      <c r="T12" s="59"/>
      <c r="U12" s="81">
        <v>1</v>
      </c>
      <c r="V12" s="81">
        <v>1</v>
      </c>
      <c r="W12" s="81">
        <v>1</v>
      </c>
      <c r="X12" s="81">
        <v>1</v>
      </c>
      <c r="Y12" s="81">
        <v>1</v>
      </c>
      <c r="Z12" s="81">
        <v>1</v>
      </c>
      <c r="AA12" s="81">
        <v>1</v>
      </c>
      <c r="AB12" s="81">
        <v>1</v>
      </c>
      <c r="AC12" s="81">
        <v>1</v>
      </c>
      <c r="AD12" s="81">
        <v>1</v>
      </c>
      <c r="AE12" s="81">
        <v>1</v>
      </c>
      <c r="AF12" s="81">
        <v>1</v>
      </c>
      <c r="AG12" s="82"/>
      <c r="AH12" s="82"/>
      <c r="AI12" s="82"/>
      <c r="AJ12" s="82"/>
      <c r="AK12" s="82"/>
      <c r="AL12" s="82"/>
      <c r="AM12" s="82"/>
      <c r="AN12" s="82"/>
      <c r="AO12" s="82"/>
      <c r="AP12" s="82"/>
      <c r="AQ12" s="82"/>
      <c r="AR12" s="82"/>
    </row>
    <row r="13" spans="1:44" ht="31.5">
      <c r="A13" s="54" t="s">
        <v>201</v>
      </c>
      <c r="B13" s="54" t="s">
        <v>68</v>
      </c>
      <c r="C13" s="79" t="s">
        <v>182</v>
      </c>
      <c r="E13" s="79" t="s">
        <v>202</v>
      </c>
      <c r="F13" s="79" t="s">
        <v>203</v>
      </c>
      <c r="G13" s="78">
        <v>3</v>
      </c>
      <c r="H13" s="79" t="s">
        <v>204</v>
      </c>
      <c r="I13" s="54" t="s">
        <v>205</v>
      </c>
      <c r="J13" s="54" t="s">
        <v>94</v>
      </c>
      <c r="K13" s="54" t="s">
        <v>75</v>
      </c>
      <c r="L13" s="54" t="s">
        <v>76</v>
      </c>
      <c r="M13" s="54" t="s">
        <v>171</v>
      </c>
      <c r="N13" s="54" t="s">
        <v>206</v>
      </c>
      <c r="O13" s="54" t="s">
        <v>206</v>
      </c>
      <c r="P13" s="54" t="s">
        <v>207</v>
      </c>
      <c r="R13" s="79" t="s">
        <v>82</v>
      </c>
      <c r="S13" s="59"/>
      <c r="T13" s="59"/>
      <c r="U13" s="81">
        <v>1</v>
      </c>
      <c r="V13" s="81">
        <v>1</v>
      </c>
      <c r="W13" s="81">
        <v>1</v>
      </c>
      <c r="X13" s="81">
        <v>1</v>
      </c>
      <c r="Y13" s="81">
        <v>1</v>
      </c>
      <c r="Z13" s="81">
        <v>1</v>
      </c>
      <c r="AA13" s="81">
        <v>1</v>
      </c>
      <c r="AB13" s="81">
        <v>1</v>
      </c>
      <c r="AC13" s="81">
        <v>1</v>
      </c>
      <c r="AD13" s="81">
        <v>1</v>
      </c>
      <c r="AE13" s="81">
        <v>1</v>
      </c>
      <c r="AF13" s="81">
        <v>1</v>
      </c>
      <c r="AG13" s="82"/>
      <c r="AH13" s="82"/>
      <c r="AI13" s="82"/>
      <c r="AJ13" s="82"/>
      <c r="AK13" s="82"/>
      <c r="AL13" s="82"/>
      <c r="AM13" s="82"/>
      <c r="AN13" s="82"/>
      <c r="AO13" s="82"/>
      <c r="AP13" s="82"/>
      <c r="AQ13" s="82"/>
      <c r="AR13" s="82"/>
    </row>
    <row r="14" spans="1:44">
      <c r="A14" s="54" t="s">
        <v>208</v>
      </c>
      <c r="B14" s="54" t="s">
        <v>209</v>
      </c>
      <c r="C14" s="79" t="s">
        <v>210</v>
      </c>
      <c r="E14" s="79" t="s">
        <v>211</v>
      </c>
      <c r="F14" s="79" t="s">
        <v>212</v>
      </c>
      <c r="G14" s="78">
        <v>2</v>
      </c>
      <c r="H14" s="79" t="s">
        <v>204</v>
      </c>
      <c r="I14" s="54" t="s">
        <v>205</v>
      </c>
      <c r="J14" s="54" t="s">
        <v>74</v>
      </c>
      <c r="K14" s="54" t="s">
        <v>75</v>
      </c>
      <c r="L14" s="54" t="s">
        <v>76</v>
      </c>
      <c r="M14" s="54" t="s">
        <v>213</v>
      </c>
      <c r="N14" s="54" t="s">
        <v>206</v>
      </c>
      <c r="O14" s="54" t="s">
        <v>206</v>
      </c>
      <c r="P14" s="54" t="s">
        <v>207</v>
      </c>
      <c r="R14" s="79" t="s">
        <v>82</v>
      </c>
      <c r="S14" s="59"/>
      <c r="T14" s="59"/>
      <c r="U14" s="83">
        <v>1</v>
      </c>
      <c r="V14" s="83">
        <v>1</v>
      </c>
      <c r="W14" s="83">
        <v>1</v>
      </c>
      <c r="X14" s="83">
        <v>1</v>
      </c>
      <c r="Y14" s="83">
        <v>1</v>
      </c>
      <c r="Z14" s="83">
        <v>1</v>
      </c>
      <c r="AA14" s="83">
        <v>1</v>
      </c>
      <c r="AB14" s="83">
        <v>1</v>
      </c>
      <c r="AC14" s="83">
        <v>1</v>
      </c>
      <c r="AD14" s="83">
        <v>1</v>
      </c>
      <c r="AE14" s="83">
        <v>1</v>
      </c>
      <c r="AF14" s="83">
        <v>1</v>
      </c>
      <c r="AG14" s="58"/>
      <c r="AH14" s="58"/>
      <c r="AI14" s="58"/>
      <c r="AJ14" s="58"/>
      <c r="AK14" s="58"/>
      <c r="AL14" s="58"/>
      <c r="AM14" s="58"/>
      <c r="AN14" s="58"/>
      <c r="AO14" s="58"/>
      <c r="AP14" s="58"/>
      <c r="AQ14" s="58"/>
      <c r="AR14" s="58"/>
    </row>
  </sheetData>
  <dataValidations count="2">
    <dataValidation type="custom" allowBlank="1" showInputMessage="1" showErrorMessage="1" errorTitle="Sólo se permiten números" error="Introduzca sólo valores numéricos, de lo contrario si desea agregar una nota o comentario, realícelo de la forma debida." sqref="V8" xr:uid="{9C7A9E49-E76B-478E-95CC-A90BEDFCD8AD}">
      <formula1>ISNUMBER(V8)</formula1>
    </dataValidation>
    <dataValidation type="custom" allowBlank="1" showInputMessage="1" showErrorMessage="1" errorTitle="Sólo se permiten números" sqref="V7 U7:U14 W7:AR14" xr:uid="{008999A2-9F64-40C7-AB45-7C7A9E68DCF3}">
      <formula1>ISNUMBER(U7)</formula1>
    </dataValidation>
  </dataValidations>
  <hyperlinks>
    <hyperlink ref="A2" location="INDICE!A1" display="◄INICIO" xr:uid="{BF86527C-C79E-4612-9823-DEA0DB283AA7}"/>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3364-B28D-459A-ADB2-228CF4A40742}">
  <sheetPr codeName="Hoja20"/>
  <dimension ref="B2:C30"/>
  <sheetViews>
    <sheetView showGridLines="0" workbookViewId="0">
      <selection activeCell="B3" sqref="B3:B30"/>
    </sheetView>
  </sheetViews>
  <sheetFormatPr baseColWidth="10" defaultColWidth="11" defaultRowHeight="15.75"/>
  <cols>
    <col min="1" max="1" width="2.25" customWidth="1"/>
    <col min="2" max="2" width="49.625" customWidth="1"/>
    <col min="3" max="3" width="58.875" bestFit="1" customWidth="1"/>
  </cols>
  <sheetData>
    <row r="2" spans="2:3" ht="18.75">
      <c r="B2" s="7" t="s">
        <v>3218</v>
      </c>
      <c r="C2" s="6" t="s">
        <v>3219</v>
      </c>
    </row>
    <row r="3" spans="2:3">
      <c r="B3" s="297" t="s">
        <v>3220</v>
      </c>
      <c r="C3" s="5" t="s">
        <v>3221</v>
      </c>
    </row>
    <row r="4" spans="2:3">
      <c r="B4" s="297"/>
      <c r="C4" s="5" t="s">
        <v>3222</v>
      </c>
    </row>
    <row r="5" spans="2:3">
      <c r="B5" s="297"/>
      <c r="C5" s="5" t="s">
        <v>3223</v>
      </c>
    </row>
    <row r="6" spans="2:3">
      <c r="B6" s="297"/>
      <c r="C6" s="5" t="s">
        <v>3224</v>
      </c>
    </row>
    <row r="7" spans="2:3">
      <c r="B7" s="297"/>
      <c r="C7" s="5" t="s">
        <v>3225</v>
      </c>
    </row>
    <row r="8" spans="2:3">
      <c r="B8" s="297"/>
      <c r="C8" s="5" t="s">
        <v>3226</v>
      </c>
    </row>
    <row r="9" spans="2:3">
      <c r="B9" s="297"/>
      <c r="C9" s="5" t="s">
        <v>3227</v>
      </c>
    </row>
    <row r="10" spans="2:3">
      <c r="B10" s="297" t="s">
        <v>3228</v>
      </c>
      <c r="C10" s="5" t="s">
        <v>3229</v>
      </c>
    </row>
    <row r="11" spans="2:3">
      <c r="B11" s="297"/>
      <c r="C11" s="5" t="s">
        <v>3230</v>
      </c>
    </row>
    <row r="12" spans="2:3">
      <c r="B12" s="297"/>
      <c r="C12" s="5" t="s">
        <v>3231</v>
      </c>
    </row>
    <row r="13" spans="2:3">
      <c r="B13" s="297" t="s">
        <v>3232</v>
      </c>
      <c r="C13" s="5" t="s">
        <v>3233</v>
      </c>
    </row>
    <row r="14" spans="2:3">
      <c r="B14" s="297"/>
      <c r="C14" s="5" t="s">
        <v>3234</v>
      </c>
    </row>
    <row r="15" spans="2:3">
      <c r="B15" s="297"/>
      <c r="C15" s="5" t="s">
        <v>3235</v>
      </c>
    </row>
    <row r="16" spans="2:3">
      <c r="B16" s="297" t="s">
        <v>3236</v>
      </c>
      <c r="C16" s="5" t="s">
        <v>3237</v>
      </c>
    </row>
    <row r="17" spans="2:3">
      <c r="B17" s="297"/>
      <c r="C17" s="5" t="s">
        <v>3238</v>
      </c>
    </row>
    <row r="18" spans="2:3">
      <c r="B18" s="297"/>
      <c r="C18" s="5" t="s">
        <v>3239</v>
      </c>
    </row>
    <row r="19" spans="2:3">
      <c r="B19" s="297" t="s">
        <v>3240</v>
      </c>
      <c r="C19" s="5" t="s">
        <v>3241</v>
      </c>
    </row>
    <row r="20" spans="2:3">
      <c r="B20" s="297"/>
      <c r="C20" s="5" t="s">
        <v>3242</v>
      </c>
    </row>
    <row r="21" spans="2:3">
      <c r="B21" s="297"/>
      <c r="C21" s="5" t="s">
        <v>3243</v>
      </c>
    </row>
    <row r="22" spans="2:3">
      <c r="B22" s="297"/>
      <c r="C22" s="5" t="s">
        <v>3244</v>
      </c>
    </row>
    <row r="23" spans="2:3">
      <c r="B23" s="297" t="s">
        <v>3245</v>
      </c>
      <c r="C23" s="5" t="s">
        <v>3246</v>
      </c>
    </row>
    <row r="24" spans="2:3">
      <c r="B24" s="297"/>
      <c r="C24" s="5" t="s">
        <v>3247</v>
      </c>
    </row>
    <row r="25" spans="2:3">
      <c r="B25" s="297"/>
      <c r="C25" s="5" t="s">
        <v>3248</v>
      </c>
    </row>
    <row r="26" spans="2:3">
      <c r="B26" s="297" t="s">
        <v>3249</v>
      </c>
      <c r="C26" s="5" t="s">
        <v>3250</v>
      </c>
    </row>
    <row r="27" spans="2:3" ht="18.75" customHeight="1">
      <c r="B27" s="297"/>
      <c r="C27" s="5" t="s">
        <v>3251</v>
      </c>
    </row>
    <row r="28" spans="2:3">
      <c r="B28" s="297" t="s">
        <v>3252</v>
      </c>
      <c r="C28" s="5" t="s">
        <v>3253</v>
      </c>
    </row>
    <row r="29" spans="2:3">
      <c r="B29" s="297"/>
      <c r="C29" s="5" t="s">
        <v>3254</v>
      </c>
    </row>
    <row r="30" spans="2:3">
      <c r="B30" s="297"/>
      <c r="C30" s="5" t="s">
        <v>3255</v>
      </c>
    </row>
  </sheetData>
  <mergeCells count="8">
    <mergeCell ref="B26:B27"/>
    <mergeCell ref="B28:B30"/>
    <mergeCell ref="B3:B9"/>
    <mergeCell ref="B10:B12"/>
    <mergeCell ref="B13:B15"/>
    <mergeCell ref="B16:B18"/>
    <mergeCell ref="B19:B22"/>
    <mergeCell ref="B23: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1F934-8F47-4A52-B986-87F4782A40AD}">
  <dimension ref="A1:AR191"/>
  <sheetViews>
    <sheetView showGridLines="0" zoomScale="82" zoomScaleNormal="82" workbookViewId="0">
      <pane xSplit="4" topLeftCell="E1" activePane="topRight" state="frozen"/>
      <selection pane="topRight" activeCell="A3" sqref="A3"/>
    </sheetView>
  </sheetViews>
  <sheetFormatPr baseColWidth="10" defaultColWidth="9" defaultRowHeight="15.75"/>
  <cols>
    <col min="1" max="1" width="16.25" style="266" bestFit="1" customWidth="1"/>
    <col min="2" max="2" width="40.25" style="266" customWidth="1"/>
    <col min="3" max="3" width="66.375" style="266" customWidth="1"/>
    <col min="4" max="4" width="15.25" style="266" customWidth="1"/>
    <col min="5" max="5" width="60.25" style="266" customWidth="1"/>
    <col min="6" max="6" width="73.125" style="266" customWidth="1"/>
    <col min="7" max="7" width="13.875" style="267" bestFit="1" customWidth="1"/>
    <col min="8" max="8" width="71.25" style="266" customWidth="1"/>
    <col min="9" max="9" width="48" style="266" customWidth="1"/>
    <col min="10" max="10" width="16.375" style="266" bestFit="1" customWidth="1"/>
    <col min="11" max="11" width="11.75" style="266" bestFit="1" customWidth="1"/>
    <col min="12" max="12" width="15.5" style="266" bestFit="1" customWidth="1"/>
    <col min="13" max="13" width="36.5" style="266" customWidth="1"/>
    <col min="14" max="14" width="39.25" style="266" customWidth="1"/>
    <col min="15" max="15" width="39.125" style="266" customWidth="1"/>
    <col min="16" max="16" width="19.125" style="266" customWidth="1"/>
    <col min="17" max="17" width="53.625" style="266" bestFit="1" customWidth="1"/>
    <col min="18" max="18" width="15.625" style="266" customWidth="1"/>
    <col min="19" max="19" width="13.625" style="266" bestFit="1" customWidth="1"/>
    <col min="20" max="20" width="7.875" style="266" bestFit="1" customWidth="1"/>
    <col min="21" max="21" width="13.625" style="266" customWidth="1"/>
    <col min="22" max="32" width="12.375" style="266" customWidth="1"/>
    <col min="33" max="33" width="12.25" style="266" customWidth="1"/>
    <col min="34" max="44" width="17.25" style="266" customWidth="1"/>
    <col min="45" max="45" width="12.625" style="266" customWidth="1"/>
    <col min="46" max="16384" width="9" style="266"/>
  </cols>
  <sheetData>
    <row r="1" spans="1:44" ht="20.25">
      <c r="E1" s="132" t="str">
        <f>[2]Control!$A$1&amp;" "&amp;[2]Control!$B$5</f>
        <v>PLAN OPERATIVO ANUAL  2024</v>
      </c>
    </row>
    <row r="2" spans="1:44" ht="21" thickBot="1">
      <c r="E2" s="261" t="str">
        <f>[3]Control!$B$3</f>
        <v>DIRECCIÓN DE DISTRIBUCIÓN</v>
      </c>
    </row>
    <row r="3" spans="1:44" ht="23.25" thickTop="1">
      <c r="A3" s="86" t="s">
        <v>20</v>
      </c>
    </row>
    <row r="5" spans="1:44" ht="16.5" thickBot="1"/>
    <row r="6" spans="1:44" ht="16.5" thickBot="1">
      <c r="U6" s="263" t="s">
        <v>21</v>
      </c>
      <c r="V6" s="263"/>
      <c r="W6" s="263"/>
      <c r="X6" s="263"/>
      <c r="Y6" s="263"/>
      <c r="Z6" s="263"/>
      <c r="AA6" s="263"/>
      <c r="AB6" s="263"/>
      <c r="AC6" s="263"/>
      <c r="AD6" s="263"/>
      <c r="AE6" s="263"/>
      <c r="AF6" s="263"/>
      <c r="AG6" s="263" t="s">
        <v>22</v>
      </c>
      <c r="AH6" s="55"/>
      <c r="AI6" s="55"/>
      <c r="AJ6" s="55"/>
      <c r="AK6" s="55"/>
      <c r="AL6" s="55"/>
      <c r="AM6" s="55"/>
      <c r="AN6" s="55"/>
      <c r="AO6" s="55"/>
      <c r="AP6" s="55"/>
      <c r="AQ6" s="55"/>
      <c r="AR6" s="55"/>
    </row>
    <row r="7" spans="1:44" ht="48" thickBot="1">
      <c r="A7" s="56" t="s">
        <v>23</v>
      </c>
      <c r="B7" s="56" t="s">
        <v>24</v>
      </c>
      <c r="C7" s="56" t="s">
        <v>25</v>
      </c>
      <c r="D7" s="56" t="s">
        <v>26</v>
      </c>
      <c r="E7" s="56" t="s">
        <v>27</v>
      </c>
      <c r="F7" s="56" t="s">
        <v>28</v>
      </c>
      <c r="G7" s="264" t="s">
        <v>29</v>
      </c>
      <c r="H7" s="56" t="s">
        <v>30</v>
      </c>
      <c r="I7" s="56" t="s">
        <v>31</v>
      </c>
      <c r="J7" s="56" t="s">
        <v>32</v>
      </c>
      <c r="K7" s="56" t="s">
        <v>33</v>
      </c>
      <c r="L7" s="56" t="s">
        <v>34</v>
      </c>
      <c r="M7" s="56" t="s">
        <v>35</v>
      </c>
      <c r="N7" s="56" t="s">
        <v>36</v>
      </c>
      <c r="O7" s="56" t="s">
        <v>37</v>
      </c>
      <c r="P7" s="56" t="s">
        <v>38</v>
      </c>
      <c r="Q7" s="56" t="s">
        <v>39</v>
      </c>
      <c r="R7" s="80" t="s">
        <v>40</v>
      </c>
      <c r="S7" s="56" t="s">
        <v>41</v>
      </c>
      <c r="T7" s="56" t="s">
        <v>42</v>
      </c>
      <c r="U7" s="265" t="s">
        <v>43</v>
      </c>
      <c r="V7" s="265" t="s">
        <v>44</v>
      </c>
      <c r="W7" s="265" t="s">
        <v>45</v>
      </c>
      <c r="X7" s="265" t="s">
        <v>46</v>
      </c>
      <c r="Y7" s="265" t="s">
        <v>47</v>
      </c>
      <c r="Z7" s="265" t="s">
        <v>48</v>
      </c>
      <c r="AA7" s="265" t="s">
        <v>49</v>
      </c>
      <c r="AB7" s="265" t="s">
        <v>50</v>
      </c>
      <c r="AC7" s="265" t="s">
        <v>51</v>
      </c>
      <c r="AD7" s="265" t="s">
        <v>52</v>
      </c>
      <c r="AE7" s="265" t="s">
        <v>53</v>
      </c>
      <c r="AF7" s="265" t="s">
        <v>54</v>
      </c>
      <c r="AG7" s="265" t="s">
        <v>55</v>
      </c>
      <c r="AH7" s="57" t="s">
        <v>56</v>
      </c>
      <c r="AI7" s="57" t="s">
        <v>57</v>
      </c>
      <c r="AJ7" s="57" t="s">
        <v>58</v>
      </c>
      <c r="AK7" s="57" t="s">
        <v>59</v>
      </c>
      <c r="AL7" s="57" t="s">
        <v>60</v>
      </c>
      <c r="AM7" s="57" t="s">
        <v>61</v>
      </c>
      <c r="AN7" s="57" t="s">
        <v>62</v>
      </c>
      <c r="AO7" s="57" t="s">
        <v>63</v>
      </c>
      <c r="AP7" s="57" t="s">
        <v>64</v>
      </c>
      <c r="AQ7" s="57" t="s">
        <v>65</v>
      </c>
      <c r="AR7" s="57" t="s">
        <v>66</v>
      </c>
    </row>
    <row r="8" spans="1:44" ht="43.5" customHeight="1">
      <c r="A8" s="268" t="s">
        <v>3290</v>
      </c>
      <c r="B8" s="269" t="s">
        <v>68</v>
      </c>
      <c r="C8" s="269" t="s">
        <v>254</v>
      </c>
      <c r="D8" s="268"/>
      <c r="E8" s="268" t="s">
        <v>3291</v>
      </c>
      <c r="F8" s="269" t="s">
        <v>3292</v>
      </c>
      <c r="G8" s="267">
        <v>2</v>
      </c>
      <c r="H8" s="270" t="s">
        <v>2904</v>
      </c>
      <c r="I8" s="270" t="s">
        <v>1235</v>
      </c>
      <c r="J8" s="266" t="s">
        <v>74</v>
      </c>
      <c r="K8" s="266" t="s">
        <v>75</v>
      </c>
      <c r="L8" s="266" t="s">
        <v>95</v>
      </c>
      <c r="M8" s="270" t="s">
        <v>3293</v>
      </c>
      <c r="N8" s="270" t="s">
        <v>3294</v>
      </c>
      <c r="O8" s="266" t="s">
        <v>3295</v>
      </c>
      <c r="P8" s="266" t="s">
        <v>3296</v>
      </c>
      <c r="Q8" s="270"/>
      <c r="R8" s="271" t="s">
        <v>82</v>
      </c>
      <c r="S8" s="272"/>
      <c r="T8" s="273" t="s">
        <v>408</v>
      </c>
      <c r="U8" s="274">
        <v>5</v>
      </c>
      <c r="V8" s="275">
        <v>5</v>
      </c>
      <c r="W8" s="275">
        <v>5</v>
      </c>
      <c r="X8" s="275">
        <v>5</v>
      </c>
      <c r="Y8" s="275">
        <v>5</v>
      </c>
      <c r="Z8" s="275">
        <v>5</v>
      </c>
      <c r="AA8" s="275">
        <v>5</v>
      </c>
      <c r="AB8" s="275">
        <v>5</v>
      </c>
      <c r="AC8" s="275">
        <v>5</v>
      </c>
      <c r="AD8" s="275">
        <v>5</v>
      </c>
      <c r="AE8" s="275">
        <v>5</v>
      </c>
      <c r="AF8" s="275">
        <v>5</v>
      </c>
      <c r="AG8" s="276"/>
      <c r="AH8" s="276"/>
      <c r="AI8" s="276"/>
      <c r="AJ8" s="277"/>
      <c r="AK8" s="276"/>
      <c r="AL8" s="276"/>
      <c r="AM8" s="276"/>
      <c r="AN8" s="276"/>
      <c r="AO8" s="276"/>
      <c r="AP8" s="276"/>
      <c r="AQ8" s="276"/>
      <c r="AR8" s="276"/>
    </row>
    <row r="9" spans="1:44" ht="29.25" customHeight="1">
      <c r="A9" s="268" t="s">
        <v>3297</v>
      </c>
      <c r="B9" s="269" t="s">
        <v>68</v>
      </c>
      <c r="C9" s="269" t="s">
        <v>254</v>
      </c>
      <c r="D9" s="268"/>
      <c r="E9" s="268" t="s">
        <v>3298</v>
      </c>
      <c r="F9" s="269" t="s">
        <v>3299</v>
      </c>
      <c r="G9" s="267">
        <v>2</v>
      </c>
      <c r="H9" s="270" t="s">
        <v>2904</v>
      </c>
      <c r="I9" s="270" t="s">
        <v>1235</v>
      </c>
      <c r="J9" s="266" t="s">
        <v>74</v>
      </c>
      <c r="K9" s="266" t="s">
        <v>75</v>
      </c>
      <c r="L9" s="266" t="s">
        <v>95</v>
      </c>
      <c r="M9" s="270" t="s">
        <v>3293</v>
      </c>
      <c r="N9" s="270" t="s">
        <v>3294</v>
      </c>
      <c r="O9" s="266" t="s">
        <v>3295</v>
      </c>
      <c r="P9" s="266" t="s">
        <v>3296</v>
      </c>
      <c r="Q9" s="270"/>
      <c r="R9" s="271" t="s">
        <v>82</v>
      </c>
      <c r="S9" s="272"/>
      <c r="T9" s="273" t="s">
        <v>408</v>
      </c>
      <c r="U9" s="274">
        <v>2</v>
      </c>
      <c r="V9" s="275">
        <v>2</v>
      </c>
      <c r="W9" s="275">
        <v>2</v>
      </c>
      <c r="X9" s="275">
        <v>2</v>
      </c>
      <c r="Y9" s="275">
        <v>2</v>
      </c>
      <c r="Z9" s="275">
        <v>2</v>
      </c>
      <c r="AA9" s="275">
        <v>2</v>
      </c>
      <c r="AB9" s="275">
        <v>2</v>
      </c>
      <c r="AC9" s="275">
        <v>2</v>
      </c>
      <c r="AD9" s="275">
        <v>2</v>
      </c>
      <c r="AE9" s="275">
        <v>2</v>
      </c>
      <c r="AF9" s="275">
        <v>2</v>
      </c>
      <c r="AG9" s="276"/>
      <c r="AH9" s="276"/>
      <c r="AI9" s="276"/>
      <c r="AJ9" s="277"/>
      <c r="AK9" s="276"/>
      <c r="AL9" s="276"/>
      <c r="AM9" s="276"/>
      <c r="AN9" s="276"/>
      <c r="AO9" s="276"/>
      <c r="AP9" s="276"/>
      <c r="AQ9" s="276"/>
      <c r="AR9" s="276"/>
    </row>
    <row r="10" spans="1:44" ht="31.5">
      <c r="A10" s="268" t="s">
        <v>3300</v>
      </c>
      <c r="B10" s="269" t="s">
        <v>68</v>
      </c>
      <c r="C10" s="269" t="s">
        <v>224</v>
      </c>
      <c r="D10" s="268"/>
      <c r="E10" s="268" t="s">
        <v>3301</v>
      </c>
      <c r="F10" s="269" t="s">
        <v>3302</v>
      </c>
      <c r="G10" s="267">
        <v>2</v>
      </c>
      <c r="H10" s="270" t="s">
        <v>2904</v>
      </c>
      <c r="I10" s="270" t="s">
        <v>1235</v>
      </c>
      <c r="J10" s="266" t="s">
        <v>74</v>
      </c>
      <c r="K10" s="266" t="s">
        <v>75</v>
      </c>
      <c r="L10" s="266" t="s">
        <v>95</v>
      </c>
      <c r="M10" s="270" t="s">
        <v>3293</v>
      </c>
      <c r="N10" s="270" t="s">
        <v>3294</v>
      </c>
      <c r="O10" s="266" t="s">
        <v>3295</v>
      </c>
      <c r="P10" s="266" t="s">
        <v>3296</v>
      </c>
      <c r="Q10" s="270"/>
      <c r="R10" s="271" t="s">
        <v>82</v>
      </c>
      <c r="S10" s="272"/>
      <c r="T10" s="273" t="s">
        <v>408</v>
      </c>
      <c r="U10" s="274"/>
      <c r="V10" s="275">
        <v>6</v>
      </c>
      <c r="W10" s="275"/>
      <c r="X10" s="275"/>
      <c r="Y10" s="275">
        <v>6</v>
      </c>
      <c r="Z10" s="275"/>
      <c r="AA10" s="275"/>
      <c r="AB10" s="275">
        <v>6</v>
      </c>
      <c r="AC10" s="275"/>
      <c r="AD10" s="275"/>
      <c r="AE10" s="275">
        <v>6</v>
      </c>
      <c r="AF10" s="275"/>
      <c r="AG10" s="276"/>
      <c r="AH10" s="276"/>
      <c r="AI10" s="276"/>
      <c r="AJ10" s="277"/>
      <c r="AK10" s="276"/>
      <c r="AL10" s="276"/>
      <c r="AM10" s="276"/>
      <c r="AN10" s="276"/>
      <c r="AO10" s="276"/>
      <c r="AP10" s="276"/>
      <c r="AQ10" s="276"/>
      <c r="AR10" s="276"/>
    </row>
    <row r="11" spans="1:44" ht="31.5">
      <c r="A11" s="268" t="s">
        <v>3303</v>
      </c>
      <c r="B11" s="269" t="s">
        <v>954</v>
      </c>
      <c r="C11" s="269" t="s">
        <v>1102</v>
      </c>
      <c r="D11" s="268"/>
      <c r="E11" s="268" t="s">
        <v>3304</v>
      </c>
      <c r="F11" s="269" t="s">
        <v>3305</v>
      </c>
      <c r="G11" s="267">
        <v>2</v>
      </c>
      <c r="H11" s="270" t="s">
        <v>2904</v>
      </c>
      <c r="I11" s="270" t="s">
        <v>1235</v>
      </c>
      <c r="J11" s="266" t="s">
        <v>74</v>
      </c>
      <c r="K11" s="266" t="s">
        <v>75</v>
      </c>
      <c r="L11" s="266" t="s">
        <v>76</v>
      </c>
      <c r="M11" s="270" t="s">
        <v>3306</v>
      </c>
      <c r="N11" s="270" t="s">
        <v>3294</v>
      </c>
      <c r="O11" s="266" t="s">
        <v>3295</v>
      </c>
      <c r="P11" s="266" t="s">
        <v>3296</v>
      </c>
      <c r="Q11" s="270"/>
      <c r="R11" s="271" t="s">
        <v>82</v>
      </c>
      <c r="S11" s="272"/>
      <c r="T11" s="273" t="s">
        <v>408</v>
      </c>
      <c r="U11" s="274">
        <v>15</v>
      </c>
      <c r="V11" s="275">
        <v>20</v>
      </c>
      <c r="W11" s="275">
        <v>20</v>
      </c>
      <c r="X11" s="275">
        <v>20</v>
      </c>
      <c r="Y11" s="275">
        <v>20</v>
      </c>
      <c r="Z11" s="275">
        <v>20</v>
      </c>
      <c r="AA11" s="275">
        <v>20</v>
      </c>
      <c r="AB11" s="275">
        <v>20</v>
      </c>
      <c r="AC11" s="275">
        <v>20</v>
      </c>
      <c r="AD11" s="275">
        <v>20</v>
      </c>
      <c r="AE11" s="275">
        <v>20</v>
      </c>
      <c r="AF11" s="275">
        <v>15</v>
      </c>
      <c r="AG11" s="276"/>
      <c r="AH11" s="276"/>
      <c r="AI11" s="276"/>
      <c r="AJ11" s="277"/>
      <c r="AK11" s="276"/>
      <c r="AL11" s="276"/>
      <c r="AM11" s="276"/>
      <c r="AN11" s="276"/>
      <c r="AO11" s="276"/>
      <c r="AP11" s="276"/>
      <c r="AQ11" s="276"/>
      <c r="AR11" s="276"/>
    </row>
    <row r="12" spans="1:44" ht="31.5">
      <c r="A12" s="268" t="s">
        <v>3307</v>
      </c>
      <c r="B12" s="269" t="s">
        <v>954</v>
      </c>
      <c r="C12" s="269" t="s">
        <v>1102</v>
      </c>
      <c r="D12" s="268"/>
      <c r="E12" s="268" t="s">
        <v>3308</v>
      </c>
      <c r="F12" s="269" t="s">
        <v>3309</v>
      </c>
      <c r="G12" s="267">
        <v>2</v>
      </c>
      <c r="H12" s="270" t="s">
        <v>2904</v>
      </c>
      <c r="I12" s="270" t="s">
        <v>1235</v>
      </c>
      <c r="J12" s="266" t="s">
        <v>74</v>
      </c>
      <c r="K12" s="266" t="s">
        <v>75</v>
      </c>
      <c r="L12" s="266" t="s">
        <v>76</v>
      </c>
      <c r="M12" s="270" t="s">
        <v>3306</v>
      </c>
      <c r="N12" s="270" t="s">
        <v>3294</v>
      </c>
      <c r="O12" s="266" t="s">
        <v>3295</v>
      </c>
      <c r="P12" s="266" t="s">
        <v>3296</v>
      </c>
      <c r="Q12" s="270" t="s">
        <v>445</v>
      </c>
      <c r="R12" s="271" t="s">
        <v>82</v>
      </c>
      <c r="S12" s="272"/>
      <c r="T12" s="273" t="s">
        <v>408</v>
      </c>
      <c r="U12" s="274">
        <v>10</v>
      </c>
      <c r="V12" s="275">
        <v>25</v>
      </c>
      <c r="W12" s="275">
        <v>25</v>
      </c>
      <c r="X12" s="275">
        <v>25</v>
      </c>
      <c r="Y12" s="275">
        <v>25</v>
      </c>
      <c r="Z12" s="275">
        <v>25</v>
      </c>
      <c r="AA12" s="275">
        <v>25</v>
      </c>
      <c r="AB12" s="275">
        <v>25</v>
      </c>
      <c r="AC12" s="275">
        <v>25</v>
      </c>
      <c r="AD12" s="275">
        <v>25</v>
      </c>
      <c r="AE12" s="275">
        <v>25</v>
      </c>
      <c r="AF12" s="275">
        <v>15</v>
      </c>
      <c r="AG12" s="276"/>
      <c r="AH12" s="276"/>
      <c r="AI12" s="276"/>
      <c r="AJ12" s="277"/>
      <c r="AK12" s="276"/>
      <c r="AL12" s="276"/>
      <c r="AM12" s="276"/>
      <c r="AN12" s="276"/>
      <c r="AO12" s="276"/>
      <c r="AP12" s="276"/>
      <c r="AQ12" s="276"/>
      <c r="AR12" s="276"/>
    </row>
    <row r="13" spans="1:44" ht="31.5">
      <c r="A13" s="268" t="s">
        <v>3310</v>
      </c>
      <c r="B13" s="269" t="s">
        <v>954</v>
      </c>
      <c r="C13" s="269" t="s">
        <v>1102</v>
      </c>
      <c r="D13" s="268"/>
      <c r="E13" s="268" t="s">
        <v>3311</v>
      </c>
      <c r="F13" s="269" t="s">
        <v>3312</v>
      </c>
      <c r="G13" s="267">
        <v>2</v>
      </c>
      <c r="H13" s="270" t="s">
        <v>2904</v>
      </c>
      <c r="I13" s="270" t="s">
        <v>1235</v>
      </c>
      <c r="J13" s="266" t="s">
        <v>74</v>
      </c>
      <c r="K13" s="266" t="s">
        <v>75</v>
      </c>
      <c r="L13" s="266" t="s">
        <v>95</v>
      </c>
      <c r="M13" s="270" t="s">
        <v>3306</v>
      </c>
      <c r="N13" s="270" t="s">
        <v>3294</v>
      </c>
      <c r="O13" s="266" t="s">
        <v>3295</v>
      </c>
      <c r="P13" s="266" t="s">
        <v>3296</v>
      </c>
      <c r="Q13" s="270" t="s">
        <v>445</v>
      </c>
      <c r="R13" s="271" t="s">
        <v>82</v>
      </c>
      <c r="S13" s="272"/>
      <c r="T13" s="273" t="s">
        <v>408</v>
      </c>
      <c r="U13" s="278">
        <v>10</v>
      </c>
      <c r="V13" s="279">
        <v>10</v>
      </c>
      <c r="W13" s="279">
        <v>10</v>
      </c>
      <c r="X13" s="279">
        <v>10</v>
      </c>
      <c r="Y13" s="279">
        <v>10</v>
      </c>
      <c r="Z13" s="279">
        <v>10</v>
      </c>
      <c r="AA13" s="279">
        <v>10</v>
      </c>
      <c r="AB13" s="279">
        <v>10</v>
      </c>
      <c r="AC13" s="279">
        <v>10</v>
      </c>
      <c r="AD13" s="279">
        <v>10</v>
      </c>
      <c r="AE13" s="279">
        <v>10</v>
      </c>
      <c r="AF13" s="279">
        <v>10</v>
      </c>
      <c r="AG13" s="280"/>
      <c r="AH13" s="281"/>
      <c r="AI13" s="281"/>
      <c r="AJ13" s="281"/>
      <c r="AK13" s="281"/>
      <c r="AL13" s="281"/>
      <c r="AM13" s="281"/>
      <c r="AN13" s="281"/>
      <c r="AO13" s="281"/>
      <c r="AP13" s="281"/>
      <c r="AQ13" s="281"/>
      <c r="AR13" s="281"/>
    </row>
    <row r="14" spans="1:44" ht="27.75" customHeight="1">
      <c r="A14" s="268" t="s">
        <v>3313</v>
      </c>
      <c r="B14" s="269" t="s">
        <v>68</v>
      </c>
      <c r="C14" s="269" t="s">
        <v>254</v>
      </c>
      <c r="D14" s="268"/>
      <c r="E14" s="268" t="s">
        <v>3314</v>
      </c>
      <c r="F14" s="269" t="s">
        <v>3315</v>
      </c>
      <c r="G14" s="267">
        <v>2</v>
      </c>
      <c r="H14" s="270" t="s">
        <v>3016</v>
      </c>
      <c r="I14" s="270" t="s">
        <v>3316</v>
      </c>
      <c r="J14" s="266" t="s">
        <v>74</v>
      </c>
      <c r="K14" s="266" t="s">
        <v>75</v>
      </c>
      <c r="L14" s="266" t="s">
        <v>95</v>
      </c>
      <c r="M14" s="270" t="s">
        <v>3317</v>
      </c>
      <c r="N14" s="270" t="s">
        <v>3294</v>
      </c>
      <c r="O14" s="266" t="s">
        <v>3295</v>
      </c>
      <c r="P14" s="266" t="s">
        <v>3296</v>
      </c>
      <c r="Q14" s="270" t="s">
        <v>407</v>
      </c>
      <c r="R14" s="271" t="s">
        <v>82</v>
      </c>
      <c r="S14" s="272"/>
      <c r="T14" s="273" t="s">
        <v>408</v>
      </c>
      <c r="U14" s="274">
        <v>0</v>
      </c>
      <c r="V14" s="275">
        <v>4</v>
      </c>
      <c r="W14" s="275">
        <v>2</v>
      </c>
      <c r="X14" s="275">
        <v>2</v>
      </c>
      <c r="Y14" s="275">
        <v>2</v>
      </c>
      <c r="Z14" s="275">
        <v>2</v>
      </c>
      <c r="AA14" s="275">
        <v>2</v>
      </c>
      <c r="AB14" s="275">
        <v>2</v>
      </c>
      <c r="AC14" s="275">
        <v>2</v>
      </c>
      <c r="AD14" s="275">
        <v>2</v>
      </c>
      <c r="AE14" s="275">
        <v>2</v>
      </c>
      <c r="AF14" s="275">
        <v>0</v>
      </c>
      <c r="AG14" s="276"/>
      <c r="AH14" s="276"/>
      <c r="AI14" s="276"/>
      <c r="AJ14" s="276"/>
      <c r="AK14" s="276"/>
      <c r="AL14" s="276"/>
      <c r="AM14" s="276"/>
      <c r="AN14" s="276"/>
      <c r="AO14" s="276"/>
      <c r="AP14" s="276"/>
      <c r="AQ14" s="276"/>
      <c r="AR14" s="276"/>
    </row>
    <row r="15" spans="1:44" ht="27.75" customHeight="1">
      <c r="A15" s="268" t="s">
        <v>3318</v>
      </c>
      <c r="B15" s="269" t="s">
        <v>68</v>
      </c>
      <c r="C15" s="269" t="s">
        <v>182</v>
      </c>
      <c r="D15" s="268"/>
      <c r="E15" s="268" t="s">
        <v>3319</v>
      </c>
      <c r="F15" s="269" t="s">
        <v>3320</v>
      </c>
      <c r="G15" s="267">
        <v>1</v>
      </c>
      <c r="H15" s="270" t="s">
        <v>3016</v>
      </c>
      <c r="I15" s="270" t="s">
        <v>3321</v>
      </c>
      <c r="J15" s="266" t="s">
        <v>74</v>
      </c>
      <c r="K15" s="266" t="s">
        <v>75</v>
      </c>
      <c r="L15" s="266" t="s">
        <v>95</v>
      </c>
      <c r="M15" s="270" t="s">
        <v>3306</v>
      </c>
      <c r="N15" s="270" t="s">
        <v>3294</v>
      </c>
      <c r="O15" s="266" t="s">
        <v>3295</v>
      </c>
      <c r="P15" s="266" t="s">
        <v>3296</v>
      </c>
      <c r="Q15" s="270" t="s">
        <v>445</v>
      </c>
      <c r="R15" s="271" t="s">
        <v>82</v>
      </c>
      <c r="S15" s="272"/>
      <c r="T15" s="273" t="s">
        <v>408</v>
      </c>
      <c r="U15" s="274">
        <v>1</v>
      </c>
      <c r="V15" s="275">
        <v>1</v>
      </c>
      <c r="W15" s="275">
        <v>1</v>
      </c>
      <c r="X15" s="275">
        <v>1</v>
      </c>
      <c r="Y15" s="275">
        <v>1</v>
      </c>
      <c r="Z15" s="275">
        <v>1</v>
      </c>
      <c r="AA15" s="275">
        <v>1</v>
      </c>
      <c r="AB15" s="275">
        <v>1</v>
      </c>
      <c r="AC15" s="275">
        <v>1</v>
      </c>
      <c r="AD15" s="275">
        <v>1</v>
      </c>
      <c r="AE15" s="275">
        <v>1</v>
      </c>
      <c r="AF15" s="275">
        <v>1</v>
      </c>
      <c r="AG15" s="276"/>
      <c r="AH15" s="276"/>
      <c r="AI15" s="276"/>
      <c r="AJ15" s="282"/>
      <c r="AK15" s="276"/>
      <c r="AL15" s="276"/>
      <c r="AM15" s="276"/>
      <c r="AN15" s="276"/>
      <c r="AO15" s="276"/>
      <c r="AP15" s="276"/>
      <c r="AQ15" s="276"/>
      <c r="AR15" s="276"/>
    </row>
    <row r="16" spans="1:44" ht="31.5">
      <c r="A16" s="268" t="s">
        <v>3322</v>
      </c>
      <c r="B16" s="269" t="s">
        <v>143</v>
      </c>
      <c r="C16" s="269" t="s">
        <v>555</v>
      </c>
      <c r="D16" s="268"/>
      <c r="E16" s="268" t="s">
        <v>3323</v>
      </c>
      <c r="F16" s="269" t="s">
        <v>3324</v>
      </c>
      <c r="G16" s="267">
        <v>1</v>
      </c>
      <c r="H16" s="270" t="s">
        <v>3016</v>
      </c>
      <c r="I16" s="270" t="s">
        <v>3325</v>
      </c>
      <c r="J16" s="266" t="s">
        <v>94</v>
      </c>
      <c r="K16" s="266" t="s">
        <v>75</v>
      </c>
      <c r="L16" s="266" t="s">
        <v>76</v>
      </c>
      <c r="M16" s="270" t="s">
        <v>3326</v>
      </c>
      <c r="N16" s="270" t="s">
        <v>3327</v>
      </c>
      <c r="O16" s="266" t="s">
        <v>3328</v>
      </c>
      <c r="P16" s="266" t="s">
        <v>3329</v>
      </c>
      <c r="Q16" s="270" t="s">
        <v>3330</v>
      </c>
      <c r="R16" s="271" t="s">
        <v>82</v>
      </c>
      <c r="S16" s="272"/>
      <c r="T16" s="273" t="s">
        <v>408</v>
      </c>
      <c r="U16" s="283">
        <v>0</v>
      </c>
      <c r="V16" s="284">
        <v>1</v>
      </c>
      <c r="W16" s="284">
        <v>1</v>
      </c>
      <c r="X16" s="284">
        <v>1</v>
      </c>
      <c r="Y16" s="284">
        <v>1</v>
      </c>
      <c r="Z16" s="284">
        <v>1</v>
      </c>
      <c r="AA16" s="284">
        <v>1</v>
      </c>
      <c r="AB16" s="284">
        <v>1</v>
      </c>
      <c r="AC16" s="284">
        <v>1</v>
      </c>
      <c r="AD16" s="284">
        <v>1</v>
      </c>
      <c r="AE16" s="284">
        <v>1</v>
      </c>
      <c r="AF16" s="284">
        <v>0.5</v>
      </c>
      <c r="AG16" s="276"/>
      <c r="AH16" s="276"/>
      <c r="AI16" s="276"/>
      <c r="AJ16" s="282"/>
      <c r="AK16" s="276"/>
      <c r="AL16" s="276"/>
      <c r="AM16" s="276"/>
      <c r="AN16" s="276"/>
      <c r="AO16" s="276"/>
      <c r="AP16" s="276"/>
      <c r="AQ16" s="276"/>
      <c r="AR16" s="276"/>
    </row>
    <row r="17" spans="1:44" ht="47.25">
      <c r="A17" s="268" t="s">
        <v>3331</v>
      </c>
      <c r="B17" s="269" t="s">
        <v>954</v>
      </c>
      <c r="C17" s="269" t="s">
        <v>1102</v>
      </c>
      <c r="D17" s="268"/>
      <c r="E17" s="268" t="s">
        <v>3332</v>
      </c>
      <c r="F17" s="269" t="s">
        <v>3333</v>
      </c>
      <c r="G17" s="267">
        <v>2</v>
      </c>
      <c r="H17" s="270" t="s">
        <v>2892</v>
      </c>
      <c r="I17" s="270" t="s">
        <v>3334</v>
      </c>
      <c r="J17" s="266" t="s">
        <v>74</v>
      </c>
      <c r="K17" s="266" t="s">
        <v>75</v>
      </c>
      <c r="L17" s="266" t="s">
        <v>95</v>
      </c>
      <c r="M17" s="270" t="s">
        <v>3335</v>
      </c>
      <c r="N17" s="270" t="s">
        <v>3327</v>
      </c>
      <c r="O17" s="266" t="s">
        <v>3328</v>
      </c>
      <c r="P17" s="266" t="s">
        <v>3329</v>
      </c>
      <c r="Q17" s="270" t="s">
        <v>3330</v>
      </c>
      <c r="R17" s="271" t="s">
        <v>1117</v>
      </c>
      <c r="S17" s="272"/>
      <c r="T17" s="273" t="s">
        <v>408</v>
      </c>
      <c r="U17" s="274">
        <v>0</v>
      </c>
      <c r="V17" s="275">
        <v>5</v>
      </c>
      <c r="W17" s="275">
        <v>10</v>
      </c>
      <c r="X17" s="275">
        <v>10</v>
      </c>
      <c r="Y17" s="275">
        <v>20</v>
      </c>
      <c r="Z17" s="275">
        <v>20</v>
      </c>
      <c r="AA17" s="275">
        <v>20</v>
      </c>
      <c r="AB17" s="275">
        <v>20</v>
      </c>
      <c r="AC17" s="275">
        <v>20</v>
      </c>
      <c r="AD17" s="275">
        <v>20</v>
      </c>
      <c r="AE17" s="275">
        <v>20</v>
      </c>
      <c r="AF17" s="275">
        <v>5</v>
      </c>
      <c r="AG17" s="276"/>
      <c r="AH17" s="276"/>
      <c r="AI17" s="276"/>
      <c r="AJ17" s="285"/>
      <c r="AK17" s="276"/>
      <c r="AL17" s="276"/>
      <c r="AM17" s="276"/>
      <c r="AN17" s="276"/>
      <c r="AO17" s="276"/>
      <c r="AP17" s="276"/>
      <c r="AQ17" s="276"/>
      <c r="AR17" s="276"/>
    </row>
    <row r="18" spans="1:44" ht="31.5">
      <c r="A18" s="268" t="s">
        <v>3336</v>
      </c>
      <c r="B18" s="269" t="s">
        <v>954</v>
      </c>
      <c r="C18" s="269" t="s">
        <v>1102</v>
      </c>
      <c r="D18" s="268"/>
      <c r="E18" s="268" t="s">
        <v>3337</v>
      </c>
      <c r="F18" s="269" t="s">
        <v>3338</v>
      </c>
      <c r="G18" s="267">
        <v>2</v>
      </c>
      <c r="H18" s="270" t="s">
        <v>3339</v>
      </c>
      <c r="I18" s="270" t="s">
        <v>3340</v>
      </c>
      <c r="J18" s="266" t="s">
        <v>74</v>
      </c>
      <c r="K18" s="266" t="s">
        <v>228</v>
      </c>
      <c r="L18" s="266" t="s">
        <v>95</v>
      </c>
      <c r="M18" s="270" t="s">
        <v>3335</v>
      </c>
      <c r="N18" s="270" t="s">
        <v>3327</v>
      </c>
      <c r="O18" s="266" t="s">
        <v>3328</v>
      </c>
      <c r="P18" s="266" t="s">
        <v>3329</v>
      </c>
      <c r="Q18" s="270" t="s">
        <v>3330</v>
      </c>
      <c r="R18" s="271" t="s">
        <v>1117</v>
      </c>
      <c r="S18" s="272"/>
      <c r="T18" s="273" t="s">
        <v>408</v>
      </c>
      <c r="U18" s="274">
        <v>10</v>
      </c>
      <c r="V18" s="275">
        <v>20</v>
      </c>
      <c r="W18" s="275">
        <v>20</v>
      </c>
      <c r="X18" s="275">
        <v>20</v>
      </c>
      <c r="Y18" s="275">
        <v>20</v>
      </c>
      <c r="Z18" s="275">
        <v>20</v>
      </c>
      <c r="AA18" s="275">
        <v>30</v>
      </c>
      <c r="AB18" s="275">
        <v>30</v>
      </c>
      <c r="AC18" s="275">
        <v>30</v>
      </c>
      <c r="AD18" s="275">
        <v>30</v>
      </c>
      <c r="AE18" s="275">
        <v>20</v>
      </c>
      <c r="AF18" s="275">
        <v>10</v>
      </c>
      <c r="AG18" s="276"/>
      <c r="AH18" s="276"/>
      <c r="AI18" s="276"/>
      <c r="AJ18" s="285"/>
      <c r="AK18" s="276"/>
      <c r="AL18" s="276"/>
      <c r="AM18" s="276"/>
      <c r="AN18" s="276"/>
      <c r="AO18" s="276"/>
      <c r="AP18" s="276"/>
      <c r="AQ18" s="276"/>
      <c r="AR18" s="276"/>
    </row>
    <row r="19" spans="1:44" ht="31.5">
      <c r="A19" s="268" t="s">
        <v>3341</v>
      </c>
      <c r="B19" s="269" t="s">
        <v>954</v>
      </c>
      <c r="C19" s="269" t="s">
        <v>1102</v>
      </c>
      <c r="D19" s="268"/>
      <c r="E19" s="268" t="s">
        <v>3342</v>
      </c>
      <c r="F19" s="269" t="s">
        <v>3343</v>
      </c>
      <c r="G19" s="267">
        <v>2</v>
      </c>
      <c r="H19" s="270" t="s">
        <v>3339</v>
      </c>
      <c r="I19" s="270" t="s">
        <v>3344</v>
      </c>
      <c r="J19" s="266" t="s">
        <v>74</v>
      </c>
      <c r="K19" s="266" t="s">
        <v>75</v>
      </c>
      <c r="L19" s="266" t="s">
        <v>76</v>
      </c>
      <c r="M19" s="270" t="s">
        <v>3345</v>
      </c>
      <c r="N19" s="270" t="s">
        <v>3327</v>
      </c>
      <c r="O19" s="266" t="s">
        <v>3328</v>
      </c>
      <c r="P19" s="266" t="s">
        <v>3329</v>
      </c>
      <c r="Q19" s="270" t="s">
        <v>3330</v>
      </c>
      <c r="R19" s="271" t="s">
        <v>1117</v>
      </c>
      <c r="S19" s="272"/>
      <c r="T19" s="273" t="s">
        <v>408</v>
      </c>
      <c r="U19" s="274">
        <v>100</v>
      </c>
      <c r="V19" s="275">
        <v>200</v>
      </c>
      <c r="W19" s="275">
        <v>200</v>
      </c>
      <c r="X19" s="275">
        <v>200</v>
      </c>
      <c r="Y19" s="275">
        <v>200</v>
      </c>
      <c r="Z19" s="275">
        <v>300</v>
      </c>
      <c r="AA19" s="275">
        <v>300</v>
      </c>
      <c r="AB19" s="275">
        <v>300</v>
      </c>
      <c r="AC19" s="275">
        <v>300</v>
      </c>
      <c r="AD19" s="275">
        <v>300</v>
      </c>
      <c r="AE19" s="275">
        <v>300</v>
      </c>
      <c r="AF19" s="275">
        <v>200</v>
      </c>
      <c r="AG19" s="276"/>
      <c r="AH19" s="276"/>
      <c r="AI19" s="276"/>
      <c r="AJ19" s="285"/>
      <c r="AK19" s="276"/>
      <c r="AL19" s="276"/>
      <c r="AM19" s="276"/>
      <c r="AN19" s="276"/>
      <c r="AO19" s="276"/>
      <c r="AP19" s="276"/>
      <c r="AQ19" s="276"/>
      <c r="AR19" s="276"/>
    </row>
    <row r="20" spans="1:44" ht="31.5">
      <c r="A20" s="268" t="s">
        <v>3346</v>
      </c>
      <c r="B20" s="269" t="s">
        <v>954</v>
      </c>
      <c r="C20" s="269" t="s">
        <v>1102</v>
      </c>
      <c r="D20" s="268"/>
      <c r="E20" s="268" t="s">
        <v>3347</v>
      </c>
      <c r="F20" s="269" t="s">
        <v>3348</v>
      </c>
      <c r="G20" s="267">
        <v>1</v>
      </c>
      <c r="H20" s="270" t="s">
        <v>3339</v>
      </c>
      <c r="I20" s="270" t="s">
        <v>3349</v>
      </c>
      <c r="J20" s="266" t="s">
        <v>74</v>
      </c>
      <c r="K20" s="266" t="s">
        <v>75</v>
      </c>
      <c r="L20" s="266" t="s">
        <v>76</v>
      </c>
      <c r="M20" s="270" t="s">
        <v>3350</v>
      </c>
      <c r="N20" s="270" t="s">
        <v>3327</v>
      </c>
      <c r="O20" s="266" t="s">
        <v>3328</v>
      </c>
      <c r="P20" s="266" t="s">
        <v>3329</v>
      </c>
      <c r="Q20" s="270" t="s">
        <v>3330</v>
      </c>
      <c r="R20" s="271" t="s">
        <v>1117</v>
      </c>
      <c r="S20" s="272"/>
      <c r="T20" s="273" t="s">
        <v>408</v>
      </c>
      <c r="U20" s="274">
        <v>50</v>
      </c>
      <c r="V20" s="275">
        <v>100</v>
      </c>
      <c r="W20" s="275">
        <v>100</v>
      </c>
      <c r="X20" s="275">
        <v>100</v>
      </c>
      <c r="Y20" s="275">
        <v>150</v>
      </c>
      <c r="Z20" s="275">
        <v>150</v>
      </c>
      <c r="AA20" s="275">
        <v>150</v>
      </c>
      <c r="AB20" s="275">
        <v>150</v>
      </c>
      <c r="AC20" s="275">
        <v>150</v>
      </c>
      <c r="AD20" s="275">
        <v>150</v>
      </c>
      <c r="AE20" s="275">
        <v>150</v>
      </c>
      <c r="AF20" s="275">
        <v>50</v>
      </c>
      <c r="AG20" s="276"/>
      <c r="AH20" s="276"/>
      <c r="AI20" s="276"/>
      <c r="AJ20" s="285"/>
      <c r="AK20" s="276"/>
      <c r="AL20" s="276"/>
      <c r="AM20" s="276"/>
      <c r="AN20" s="276"/>
      <c r="AO20" s="276"/>
      <c r="AP20" s="276"/>
      <c r="AQ20" s="276"/>
      <c r="AR20" s="276"/>
    </row>
    <row r="21" spans="1:44" ht="31.5">
      <c r="A21" s="268" t="s">
        <v>3351</v>
      </c>
      <c r="B21" s="269" t="s">
        <v>954</v>
      </c>
      <c r="C21" s="269" t="s">
        <v>1102</v>
      </c>
      <c r="D21" s="268"/>
      <c r="E21" s="268" t="s">
        <v>3352</v>
      </c>
      <c r="F21" s="269" t="s">
        <v>3353</v>
      </c>
      <c r="G21" s="267">
        <v>1</v>
      </c>
      <c r="H21" s="270" t="s">
        <v>2953</v>
      </c>
      <c r="I21" s="270" t="s">
        <v>3354</v>
      </c>
      <c r="J21" s="266" t="s">
        <v>74</v>
      </c>
      <c r="K21" s="266" t="s">
        <v>228</v>
      </c>
      <c r="L21" s="266" t="s">
        <v>95</v>
      </c>
      <c r="M21" s="270" t="s">
        <v>3355</v>
      </c>
      <c r="N21" s="270" t="s">
        <v>3327</v>
      </c>
      <c r="O21" s="266" t="s">
        <v>3328</v>
      </c>
      <c r="P21" s="266" t="s">
        <v>3329</v>
      </c>
      <c r="Q21" s="270" t="s">
        <v>3330</v>
      </c>
      <c r="R21" s="271" t="s">
        <v>1117</v>
      </c>
      <c r="S21" s="272"/>
      <c r="T21" s="273" t="s">
        <v>408</v>
      </c>
      <c r="U21" s="274">
        <v>13</v>
      </c>
      <c r="V21" s="275">
        <v>13</v>
      </c>
      <c r="W21" s="275">
        <v>13</v>
      </c>
      <c r="X21" s="275">
        <v>13</v>
      </c>
      <c r="Y21" s="275">
        <v>13</v>
      </c>
      <c r="Z21" s="275">
        <v>13</v>
      </c>
      <c r="AA21" s="275">
        <v>13</v>
      </c>
      <c r="AB21" s="275">
        <v>13</v>
      </c>
      <c r="AC21" s="275">
        <v>13</v>
      </c>
      <c r="AD21" s="275">
        <v>13</v>
      </c>
      <c r="AE21" s="275">
        <v>13</v>
      </c>
      <c r="AF21" s="275">
        <v>13</v>
      </c>
      <c r="AG21" s="276"/>
      <c r="AH21" s="276"/>
      <c r="AI21" s="276"/>
      <c r="AJ21" s="285"/>
      <c r="AK21" s="276"/>
      <c r="AL21" s="276"/>
      <c r="AM21" s="276"/>
      <c r="AN21" s="276"/>
      <c r="AO21" s="276"/>
      <c r="AP21" s="276"/>
      <c r="AQ21" s="276"/>
      <c r="AR21" s="276"/>
    </row>
    <row r="22" spans="1:44" ht="31.5">
      <c r="A22" s="268" t="s">
        <v>3356</v>
      </c>
      <c r="B22" s="269" t="s">
        <v>954</v>
      </c>
      <c r="C22" s="269" t="s">
        <v>1102</v>
      </c>
      <c r="D22" s="268"/>
      <c r="E22" s="268" t="s">
        <v>3357</v>
      </c>
      <c r="F22" s="269" t="s">
        <v>3358</v>
      </c>
      <c r="G22" s="267">
        <v>1</v>
      </c>
      <c r="H22" s="270" t="s">
        <v>2953</v>
      </c>
      <c r="I22" s="270" t="s">
        <v>3354</v>
      </c>
      <c r="J22" s="266" t="s">
        <v>74</v>
      </c>
      <c r="K22" s="266" t="s">
        <v>228</v>
      </c>
      <c r="L22" s="266" t="s">
        <v>95</v>
      </c>
      <c r="M22" s="270" t="s">
        <v>3355</v>
      </c>
      <c r="N22" s="270" t="s">
        <v>3327</v>
      </c>
      <c r="O22" s="266" t="s">
        <v>3328</v>
      </c>
      <c r="P22" s="266" t="s">
        <v>3329</v>
      </c>
      <c r="Q22" s="270" t="s">
        <v>3330</v>
      </c>
      <c r="R22" s="271" t="s">
        <v>1117</v>
      </c>
      <c r="S22" s="272"/>
      <c r="T22" s="273" t="s">
        <v>408</v>
      </c>
      <c r="U22" s="274">
        <v>18</v>
      </c>
      <c r="V22" s="275">
        <v>18</v>
      </c>
      <c r="W22" s="275">
        <v>18</v>
      </c>
      <c r="X22" s="275">
        <v>18</v>
      </c>
      <c r="Y22" s="275">
        <v>18</v>
      </c>
      <c r="Z22" s="275">
        <v>18</v>
      </c>
      <c r="AA22" s="275">
        <v>18</v>
      </c>
      <c r="AB22" s="275">
        <v>18</v>
      </c>
      <c r="AC22" s="275">
        <v>18</v>
      </c>
      <c r="AD22" s="275">
        <v>18</v>
      </c>
      <c r="AE22" s="275">
        <v>18</v>
      </c>
      <c r="AF22" s="275">
        <v>18</v>
      </c>
      <c r="AG22" s="276"/>
      <c r="AH22" s="276"/>
      <c r="AI22" s="276"/>
      <c r="AJ22" s="285"/>
      <c r="AK22" s="276"/>
      <c r="AL22" s="276"/>
      <c r="AM22" s="276"/>
      <c r="AN22" s="276"/>
      <c r="AO22" s="276"/>
      <c r="AP22" s="276"/>
      <c r="AQ22" s="276"/>
      <c r="AR22" s="276"/>
    </row>
    <row r="23" spans="1:44" ht="31.5">
      <c r="A23" s="268" t="s">
        <v>3359</v>
      </c>
      <c r="B23" s="269" t="s">
        <v>954</v>
      </c>
      <c r="C23" s="269" t="s">
        <v>1102</v>
      </c>
      <c r="D23" s="268"/>
      <c r="E23" s="268" t="s">
        <v>3360</v>
      </c>
      <c r="F23" s="269" t="s">
        <v>3361</v>
      </c>
      <c r="G23" s="267">
        <v>1</v>
      </c>
      <c r="H23" s="270" t="s">
        <v>2953</v>
      </c>
      <c r="I23" s="270" t="s">
        <v>3354</v>
      </c>
      <c r="J23" s="266" t="s">
        <v>74</v>
      </c>
      <c r="K23" s="266" t="s">
        <v>228</v>
      </c>
      <c r="L23" s="266" t="s">
        <v>95</v>
      </c>
      <c r="M23" s="270" t="s">
        <v>3355</v>
      </c>
      <c r="N23" s="270" t="s">
        <v>3327</v>
      </c>
      <c r="O23" s="266" t="s">
        <v>3328</v>
      </c>
      <c r="P23" s="266" t="s">
        <v>3329</v>
      </c>
      <c r="Q23" s="270" t="s">
        <v>3330</v>
      </c>
      <c r="R23" s="271" t="s">
        <v>1117</v>
      </c>
      <c r="S23" s="272"/>
      <c r="T23" s="273" t="s">
        <v>408</v>
      </c>
      <c r="U23" s="274">
        <v>14</v>
      </c>
      <c r="V23" s="275">
        <v>14</v>
      </c>
      <c r="W23" s="275">
        <v>14</v>
      </c>
      <c r="X23" s="275">
        <v>14</v>
      </c>
      <c r="Y23" s="275">
        <v>14</v>
      </c>
      <c r="Z23" s="275">
        <v>14</v>
      </c>
      <c r="AA23" s="275">
        <v>14</v>
      </c>
      <c r="AB23" s="275">
        <v>14</v>
      </c>
      <c r="AC23" s="275">
        <v>14</v>
      </c>
      <c r="AD23" s="275">
        <v>14</v>
      </c>
      <c r="AE23" s="275">
        <v>14</v>
      </c>
      <c r="AF23" s="275">
        <v>14</v>
      </c>
      <c r="AG23" s="276"/>
      <c r="AH23" s="276"/>
      <c r="AI23" s="276"/>
      <c r="AJ23" s="285"/>
      <c r="AK23" s="276"/>
      <c r="AL23" s="276"/>
      <c r="AM23" s="276"/>
      <c r="AN23" s="276"/>
      <c r="AO23" s="276"/>
      <c r="AP23" s="276"/>
      <c r="AQ23" s="276"/>
      <c r="AR23" s="276"/>
    </row>
    <row r="24" spans="1:44" ht="31.5">
      <c r="A24" s="268" t="s">
        <v>3362</v>
      </c>
      <c r="B24" s="269" t="s">
        <v>954</v>
      </c>
      <c r="C24" s="269" t="s">
        <v>1102</v>
      </c>
      <c r="D24" s="268"/>
      <c r="E24" s="268" t="s">
        <v>3363</v>
      </c>
      <c r="F24" s="269" t="s">
        <v>3364</v>
      </c>
      <c r="G24" s="267">
        <v>1</v>
      </c>
      <c r="H24" s="270" t="s">
        <v>2953</v>
      </c>
      <c r="I24" s="270" t="s">
        <v>3354</v>
      </c>
      <c r="J24" s="266" t="s">
        <v>74</v>
      </c>
      <c r="K24" s="266" t="s">
        <v>228</v>
      </c>
      <c r="L24" s="266" t="s">
        <v>95</v>
      </c>
      <c r="M24" s="270" t="s">
        <v>3355</v>
      </c>
      <c r="N24" s="270" t="s">
        <v>3327</v>
      </c>
      <c r="O24" s="266" t="s">
        <v>3328</v>
      </c>
      <c r="P24" s="266" t="s">
        <v>3329</v>
      </c>
      <c r="Q24" s="270" t="s">
        <v>3330</v>
      </c>
      <c r="R24" s="271" t="s">
        <v>1117</v>
      </c>
      <c r="S24" s="272"/>
      <c r="T24" s="273" t="s">
        <v>408</v>
      </c>
      <c r="U24" s="274">
        <v>150</v>
      </c>
      <c r="V24" s="275">
        <v>150</v>
      </c>
      <c r="W24" s="275">
        <v>150</v>
      </c>
      <c r="X24" s="275">
        <v>150</v>
      </c>
      <c r="Y24" s="275">
        <v>150</v>
      </c>
      <c r="Z24" s="275">
        <v>150</v>
      </c>
      <c r="AA24" s="275">
        <v>150</v>
      </c>
      <c r="AB24" s="275">
        <v>150</v>
      </c>
      <c r="AC24" s="275">
        <v>150</v>
      </c>
      <c r="AD24" s="275">
        <v>150</v>
      </c>
      <c r="AE24" s="275">
        <v>150</v>
      </c>
      <c r="AF24" s="275">
        <v>150</v>
      </c>
      <c r="AG24" s="276"/>
      <c r="AH24" s="276"/>
      <c r="AI24" s="276"/>
      <c r="AJ24" s="285"/>
      <c r="AK24" s="276"/>
      <c r="AL24" s="276"/>
      <c r="AM24" s="276"/>
      <c r="AN24" s="276"/>
      <c r="AO24" s="276"/>
      <c r="AP24" s="276"/>
      <c r="AQ24" s="276"/>
      <c r="AR24" s="276"/>
    </row>
    <row r="25" spans="1:44" ht="31.5">
      <c r="A25" s="268" t="s">
        <v>3365</v>
      </c>
      <c r="B25" s="269" t="s">
        <v>68</v>
      </c>
      <c r="C25" s="269" t="s">
        <v>224</v>
      </c>
      <c r="D25" s="268"/>
      <c r="E25" s="268" t="s">
        <v>3366</v>
      </c>
      <c r="F25" s="269" t="s">
        <v>3367</v>
      </c>
      <c r="G25" s="267">
        <v>1</v>
      </c>
      <c r="H25" s="270" t="s">
        <v>2953</v>
      </c>
      <c r="I25" s="270" t="s">
        <v>3368</v>
      </c>
      <c r="J25" s="266" t="s">
        <v>94</v>
      </c>
      <c r="K25" s="266" t="s">
        <v>75</v>
      </c>
      <c r="L25" s="266" t="s">
        <v>95</v>
      </c>
      <c r="M25" s="270" t="s">
        <v>3369</v>
      </c>
      <c r="N25" s="270" t="s">
        <v>3327</v>
      </c>
      <c r="O25" s="266" t="s">
        <v>3328</v>
      </c>
      <c r="P25" s="266" t="s">
        <v>3329</v>
      </c>
      <c r="Q25" s="270" t="s">
        <v>3330</v>
      </c>
      <c r="R25" s="271" t="s">
        <v>82</v>
      </c>
      <c r="S25" s="272"/>
      <c r="T25" s="273" t="s">
        <v>408</v>
      </c>
      <c r="U25" s="283">
        <v>0.85</v>
      </c>
      <c r="V25" s="284">
        <v>0.85</v>
      </c>
      <c r="W25" s="284">
        <v>0.85</v>
      </c>
      <c r="X25" s="284">
        <v>0.85</v>
      </c>
      <c r="Y25" s="284">
        <v>0.85</v>
      </c>
      <c r="Z25" s="284">
        <v>0.85</v>
      </c>
      <c r="AA25" s="284">
        <v>0.85</v>
      </c>
      <c r="AB25" s="284">
        <v>0.85</v>
      </c>
      <c r="AC25" s="284">
        <v>0.85</v>
      </c>
      <c r="AD25" s="284">
        <v>0.85</v>
      </c>
      <c r="AE25" s="284">
        <v>0.85</v>
      </c>
      <c r="AF25" s="284">
        <v>0.85</v>
      </c>
      <c r="AG25" s="276"/>
      <c r="AH25" s="276"/>
      <c r="AI25" s="276"/>
      <c r="AJ25" s="285"/>
      <c r="AK25" s="276"/>
      <c r="AL25" s="276"/>
      <c r="AM25" s="276"/>
      <c r="AN25" s="276"/>
      <c r="AO25" s="276"/>
      <c r="AP25" s="276"/>
      <c r="AQ25" s="276"/>
      <c r="AR25" s="276"/>
    </row>
    <row r="26" spans="1:44" ht="31.5">
      <c r="A26" s="268" t="s">
        <v>3370</v>
      </c>
      <c r="B26" s="269" t="s">
        <v>68</v>
      </c>
      <c r="C26" s="269" t="s">
        <v>224</v>
      </c>
      <c r="D26" s="268"/>
      <c r="E26" s="268" t="s">
        <v>3371</v>
      </c>
      <c r="F26" s="269" t="s">
        <v>3372</v>
      </c>
      <c r="G26" s="267">
        <v>1</v>
      </c>
      <c r="H26" s="270" t="s">
        <v>2953</v>
      </c>
      <c r="I26" s="270" t="s">
        <v>3368</v>
      </c>
      <c r="J26" s="266" t="s">
        <v>94</v>
      </c>
      <c r="K26" s="266" t="s">
        <v>75</v>
      </c>
      <c r="L26" s="266" t="s">
        <v>95</v>
      </c>
      <c r="M26" s="270" t="s">
        <v>3369</v>
      </c>
      <c r="N26" s="270" t="s">
        <v>3327</v>
      </c>
      <c r="O26" s="266" t="s">
        <v>3328</v>
      </c>
      <c r="P26" s="266" t="s">
        <v>3329</v>
      </c>
      <c r="Q26" s="270" t="s">
        <v>3330</v>
      </c>
      <c r="R26" s="271" t="s">
        <v>82</v>
      </c>
      <c r="S26" s="272"/>
      <c r="T26" s="273" t="s">
        <v>408</v>
      </c>
      <c r="U26" s="283">
        <v>0.9</v>
      </c>
      <c r="V26" s="284">
        <v>0.9</v>
      </c>
      <c r="W26" s="284">
        <v>0.9</v>
      </c>
      <c r="X26" s="284">
        <v>0.9</v>
      </c>
      <c r="Y26" s="284">
        <v>0.9</v>
      </c>
      <c r="Z26" s="284">
        <v>0.9</v>
      </c>
      <c r="AA26" s="284">
        <v>0.9</v>
      </c>
      <c r="AB26" s="284">
        <v>0.9</v>
      </c>
      <c r="AC26" s="284">
        <v>0.9</v>
      </c>
      <c r="AD26" s="284">
        <v>0.9</v>
      </c>
      <c r="AE26" s="284">
        <v>0.9</v>
      </c>
      <c r="AF26" s="284">
        <v>0.9</v>
      </c>
      <c r="AG26" s="276"/>
      <c r="AH26" s="276"/>
      <c r="AI26" s="276"/>
      <c r="AJ26" s="285"/>
      <c r="AK26" s="276"/>
      <c r="AL26" s="276"/>
      <c r="AM26" s="276"/>
      <c r="AN26" s="276"/>
      <c r="AO26" s="276"/>
      <c r="AP26" s="276"/>
      <c r="AQ26" s="276"/>
      <c r="AR26" s="276"/>
    </row>
    <row r="27" spans="1:44" ht="31.5">
      <c r="A27" s="268" t="s">
        <v>3373</v>
      </c>
      <c r="B27" s="269" t="s">
        <v>158</v>
      </c>
      <c r="C27" s="269" t="s">
        <v>1931</v>
      </c>
      <c r="D27" s="268"/>
      <c r="E27" s="268" t="s">
        <v>3374</v>
      </c>
      <c r="F27" s="269" t="s">
        <v>3375</v>
      </c>
      <c r="G27" s="267">
        <v>2</v>
      </c>
      <c r="H27" s="270" t="s">
        <v>3010</v>
      </c>
      <c r="I27" s="270" t="s">
        <v>3376</v>
      </c>
      <c r="J27" s="266" t="s">
        <v>74</v>
      </c>
      <c r="K27" s="266" t="s">
        <v>75</v>
      </c>
      <c r="L27" s="266" t="s">
        <v>76</v>
      </c>
      <c r="M27" s="270" t="s">
        <v>3377</v>
      </c>
      <c r="N27" s="270" t="s">
        <v>3327</v>
      </c>
      <c r="O27" s="266" t="s">
        <v>3328</v>
      </c>
      <c r="P27" s="266" t="s">
        <v>3329</v>
      </c>
      <c r="Q27" s="270" t="s">
        <v>3330</v>
      </c>
      <c r="R27" s="271" t="s">
        <v>1117</v>
      </c>
      <c r="S27" s="272"/>
      <c r="T27" s="273" t="s">
        <v>408</v>
      </c>
      <c r="U27" s="274">
        <v>0.5</v>
      </c>
      <c r="V27" s="275">
        <v>0.5</v>
      </c>
      <c r="W27" s="275">
        <v>0.5</v>
      </c>
      <c r="X27" s="275">
        <v>2</v>
      </c>
      <c r="Y27" s="275">
        <v>2</v>
      </c>
      <c r="Z27" s="275">
        <v>2</v>
      </c>
      <c r="AA27" s="275">
        <v>2</v>
      </c>
      <c r="AB27" s="275">
        <v>2</v>
      </c>
      <c r="AC27" s="275">
        <v>2.5</v>
      </c>
      <c r="AD27" s="275">
        <v>2.5</v>
      </c>
      <c r="AE27" s="275">
        <v>2</v>
      </c>
      <c r="AF27" s="275">
        <v>0</v>
      </c>
      <c r="AG27" s="276"/>
      <c r="AH27" s="276"/>
      <c r="AI27" s="276"/>
      <c r="AJ27" s="285"/>
      <c r="AK27" s="276"/>
      <c r="AL27" s="276"/>
      <c r="AM27" s="276"/>
      <c r="AN27" s="276"/>
      <c r="AO27" s="276"/>
      <c r="AP27" s="276"/>
      <c r="AQ27" s="276"/>
      <c r="AR27" s="276"/>
    </row>
    <row r="28" spans="1:44" ht="31.5">
      <c r="A28" s="268" t="s">
        <v>3378</v>
      </c>
      <c r="B28" s="269" t="s">
        <v>68</v>
      </c>
      <c r="C28" s="269" t="s">
        <v>254</v>
      </c>
      <c r="D28" s="268"/>
      <c r="E28" s="268" t="s">
        <v>3379</v>
      </c>
      <c r="F28" s="269" t="s">
        <v>3380</v>
      </c>
      <c r="G28" s="267">
        <v>2</v>
      </c>
      <c r="H28" s="270" t="s">
        <v>3016</v>
      </c>
      <c r="I28" s="270" t="s">
        <v>3381</v>
      </c>
      <c r="J28" s="266" t="s">
        <v>94</v>
      </c>
      <c r="K28" s="266" t="s">
        <v>228</v>
      </c>
      <c r="L28" s="266" t="s">
        <v>95</v>
      </c>
      <c r="M28" s="270" t="s">
        <v>3382</v>
      </c>
      <c r="N28" s="270" t="s">
        <v>3327</v>
      </c>
      <c r="O28" s="266" t="s">
        <v>3328</v>
      </c>
      <c r="P28" s="266" t="s">
        <v>3329</v>
      </c>
      <c r="Q28" s="270" t="s">
        <v>3330</v>
      </c>
      <c r="R28" s="271" t="s">
        <v>82</v>
      </c>
      <c r="S28" s="272"/>
      <c r="T28" s="273" t="s">
        <v>408</v>
      </c>
      <c r="U28" s="283">
        <v>0.2</v>
      </c>
      <c r="V28" s="284">
        <v>0.2</v>
      </c>
      <c r="W28" s="284">
        <v>0.2</v>
      </c>
      <c r="X28" s="284">
        <v>0.2</v>
      </c>
      <c r="Y28" s="284">
        <v>0.2</v>
      </c>
      <c r="Z28" s="284">
        <v>0.2</v>
      </c>
      <c r="AA28" s="284">
        <v>0.2</v>
      </c>
      <c r="AB28" s="284">
        <v>0.2</v>
      </c>
      <c r="AC28" s="284">
        <v>0.2</v>
      </c>
      <c r="AD28" s="284">
        <v>0.2</v>
      </c>
      <c r="AE28" s="284">
        <v>0.2</v>
      </c>
      <c r="AF28" s="284">
        <v>0.2</v>
      </c>
      <c r="AG28" s="276"/>
      <c r="AH28" s="276"/>
      <c r="AI28" s="276"/>
      <c r="AJ28" s="285"/>
      <c r="AK28" s="276"/>
      <c r="AL28" s="276"/>
      <c r="AM28" s="276"/>
      <c r="AN28" s="276"/>
      <c r="AO28" s="276"/>
      <c r="AP28" s="276"/>
      <c r="AQ28" s="276"/>
      <c r="AR28" s="276"/>
    </row>
    <row r="29" spans="1:44" ht="31.5">
      <c r="A29" s="268" t="s">
        <v>3383</v>
      </c>
      <c r="B29" s="269" t="s">
        <v>954</v>
      </c>
      <c r="C29" s="269" t="s">
        <v>1102</v>
      </c>
      <c r="D29" s="268"/>
      <c r="E29" s="268" t="s">
        <v>3384</v>
      </c>
      <c r="F29" s="269" t="s">
        <v>3385</v>
      </c>
      <c r="G29" s="267">
        <v>2</v>
      </c>
      <c r="H29" s="270" t="s">
        <v>2953</v>
      </c>
      <c r="I29" s="270" t="s">
        <v>3386</v>
      </c>
      <c r="J29" s="266" t="s">
        <v>74</v>
      </c>
      <c r="K29" s="266" t="s">
        <v>75</v>
      </c>
      <c r="L29" s="266" t="s">
        <v>76</v>
      </c>
      <c r="M29" s="270" t="s">
        <v>3387</v>
      </c>
      <c r="N29" s="270" t="s">
        <v>3327</v>
      </c>
      <c r="O29" s="266" t="s">
        <v>3328</v>
      </c>
      <c r="P29" s="266" t="s">
        <v>3329</v>
      </c>
      <c r="Q29" s="270" t="s">
        <v>3330</v>
      </c>
      <c r="R29" s="271" t="s">
        <v>82</v>
      </c>
      <c r="S29" s="272"/>
      <c r="T29" s="273" t="s">
        <v>408</v>
      </c>
      <c r="U29" s="274">
        <v>100</v>
      </c>
      <c r="V29" s="275">
        <v>300</v>
      </c>
      <c r="W29" s="275">
        <v>300</v>
      </c>
      <c r="X29" s="275">
        <v>300</v>
      </c>
      <c r="Y29" s="275">
        <v>300</v>
      </c>
      <c r="Z29" s="275">
        <v>300</v>
      </c>
      <c r="AA29" s="275">
        <v>300</v>
      </c>
      <c r="AB29" s="275">
        <v>300</v>
      </c>
      <c r="AC29" s="275">
        <v>300</v>
      </c>
      <c r="AD29" s="275">
        <v>300</v>
      </c>
      <c r="AE29" s="275">
        <v>300</v>
      </c>
      <c r="AF29" s="275">
        <v>100</v>
      </c>
      <c r="AG29" s="276"/>
      <c r="AH29" s="276"/>
      <c r="AI29" s="276"/>
      <c r="AJ29" s="285"/>
      <c r="AK29" s="276"/>
      <c r="AL29" s="276"/>
      <c r="AM29" s="276"/>
      <c r="AN29" s="276"/>
      <c r="AO29" s="276"/>
      <c r="AP29" s="276"/>
      <c r="AQ29" s="276"/>
      <c r="AR29" s="276"/>
    </row>
    <row r="30" spans="1:44" ht="31.5">
      <c r="A30" s="268" t="s">
        <v>3388</v>
      </c>
      <c r="B30" s="269" t="s">
        <v>68</v>
      </c>
      <c r="C30" s="269" t="s">
        <v>254</v>
      </c>
      <c r="D30" s="268"/>
      <c r="E30" s="268" t="s">
        <v>3389</v>
      </c>
      <c r="F30" s="269" t="s">
        <v>3390</v>
      </c>
      <c r="G30" s="267">
        <v>1</v>
      </c>
      <c r="H30" s="270" t="s">
        <v>2904</v>
      </c>
      <c r="I30" s="270" t="s">
        <v>3391</v>
      </c>
      <c r="J30" s="266" t="s">
        <v>94</v>
      </c>
      <c r="K30" s="266" t="s">
        <v>228</v>
      </c>
      <c r="L30" s="266" t="s">
        <v>95</v>
      </c>
      <c r="M30" s="270" t="s">
        <v>3392</v>
      </c>
      <c r="N30" s="270" t="s">
        <v>3327</v>
      </c>
      <c r="O30" s="266" t="s">
        <v>3328</v>
      </c>
      <c r="P30" s="266" t="s">
        <v>3329</v>
      </c>
      <c r="Q30" s="270" t="s">
        <v>3330</v>
      </c>
      <c r="R30" s="271" t="s">
        <v>82</v>
      </c>
      <c r="S30" s="272"/>
      <c r="T30" s="273" t="s">
        <v>408</v>
      </c>
      <c r="U30" s="283">
        <v>0.75</v>
      </c>
      <c r="V30" s="284">
        <v>0.75</v>
      </c>
      <c r="W30" s="284">
        <v>0.75</v>
      </c>
      <c r="X30" s="284">
        <v>0.75</v>
      </c>
      <c r="Y30" s="284">
        <v>0.75</v>
      </c>
      <c r="Z30" s="284">
        <v>0.75</v>
      </c>
      <c r="AA30" s="284">
        <v>0.75</v>
      </c>
      <c r="AB30" s="284">
        <v>0.75</v>
      </c>
      <c r="AC30" s="284">
        <v>0.75</v>
      </c>
      <c r="AD30" s="284">
        <v>0.75</v>
      </c>
      <c r="AE30" s="284">
        <v>0.75</v>
      </c>
      <c r="AF30" s="284">
        <v>0.75</v>
      </c>
      <c r="AG30" s="276"/>
      <c r="AH30" s="276"/>
      <c r="AI30" s="276"/>
      <c r="AJ30" s="285"/>
      <c r="AK30" s="276"/>
      <c r="AL30" s="276"/>
      <c r="AM30" s="276"/>
      <c r="AN30" s="276"/>
      <c r="AO30" s="276"/>
      <c r="AP30" s="276"/>
      <c r="AQ30" s="276"/>
      <c r="AR30" s="276"/>
    </row>
    <row r="31" spans="1:44" ht="31.5">
      <c r="A31" s="268" t="s">
        <v>3393</v>
      </c>
      <c r="B31" s="269" t="s">
        <v>143</v>
      </c>
      <c r="C31" s="269" t="s">
        <v>555</v>
      </c>
      <c r="D31" s="268"/>
      <c r="E31" s="268" t="s">
        <v>3394</v>
      </c>
      <c r="F31" s="269" t="s">
        <v>3395</v>
      </c>
      <c r="G31" s="267">
        <v>1</v>
      </c>
      <c r="H31" s="270" t="s">
        <v>3016</v>
      </c>
      <c r="I31" s="270" t="s">
        <v>3325</v>
      </c>
      <c r="J31" s="266" t="s">
        <v>94</v>
      </c>
      <c r="K31" s="266" t="s">
        <v>75</v>
      </c>
      <c r="L31" s="266" t="s">
        <v>76</v>
      </c>
      <c r="M31" s="270" t="s">
        <v>3326</v>
      </c>
      <c r="N31" s="270" t="s">
        <v>3396</v>
      </c>
      <c r="O31" s="266" t="s">
        <v>3397</v>
      </c>
      <c r="P31" s="266" t="s">
        <v>3398</v>
      </c>
      <c r="Q31" s="270" t="s">
        <v>3330</v>
      </c>
      <c r="R31" s="271" t="s">
        <v>82</v>
      </c>
      <c r="S31" s="272"/>
      <c r="T31" s="273" t="s">
        <v>408</v>
      </c>
      <c r="U31" s="283">
        <v>0</v>
      </c>
      <c r="V31" s="284">
        <v>1</v>
      </c>
      <c r="W31" s="284">
        <v>1</v>
      </c>
      <c r="X31" s="284">
        <v>1</v>
      </c>
      <c r="Y31" s="284">
        <v>1</v>
      </c>
      <c r="Z31" s="284">
        <v>1</v>
      </c>
      <c r="AA31" s="284">
        <v>1</v>
      </c>
      <c r="AB31" s="284">
        <v>1</v>
      </c>
      <c r="AC31" s="284">
        <v>1</v>
      </c>
      <c r="AD31" s="284">
        <v>1</v>
      </c>
      <c r="AE31" s="284">
        <v>1</v>
      </c>
      <c r="AF31" s="284">
        <v>0.5</v>
      </c>
      <c r="AG31" s="276"/>
      <c r="AH31" s="276"/>
      <c r="AI31" s="276"/>
      <c r="AJ31" s="285"/>
      <c r="AK31" s="276"/>
      <c r="AL31" s="276"/>
      <c r="AM31" s="276"/>
      <c r="AN31" s="276"/>
      <c r="AO31" s="276"/>
      <c r="AP31" s="276"/>
      <c r="AQ31" s="276"/>
      <c r="AR31" s="276"/>
    </row>
    <row r="32" spans="1:44" ht="47.25">
      <c r="A32" s="268" t="s">
        <v>3399</v>
      </c>
      <c r="B32" s="269" t="s">
        <v>954</v>
      </c>
      <c r="C32" s="269" t="s">
        <v>1102</v>
      </c>
      <c r="D32" s="268"/>
      <c r="E32" s="268" t="s">
        <v>3332</v>
      </c>
      <c r="F32" s="269" t="s">
        <v>3333</v>
      </c>
      <c r="G32" s="267">
        <v>2</v>
      </c>
      <c r="H32" s="270" t="s">
        <v>2892</v>
      </c>
      <c r="I32" s="270" t="s">
        <v>3334</v>
      </c>
      <c r="J32" s="266" t="s">
        <v>74</v>
      </c>
      <c r="K32" s="266" t="s">
        <v>75</v>
      </c>
      <c r="L32" s="266" t="s">
        <v>95</v>
      </c>
      <c r="M32" s="270" t="s">
        <v>3335</v>
      </c>
      <c r="N32" s="270" t="s">
        <v>3396</v>
      </c>
      <c r="O32" s="266" t="s">
        <v>3397</v>
      </c>
      <c r="P32" s="266" t="s">
        <v>3398</v>
      </c>
      <c r="Q32" s="270" t="s">
        <v>3330</v>
      </c>
      <c r="R32" s="271" t="s">
        <v>82</v>
      </c>
      <c r="S32" s="272"/>
      <c r="T32" s="273" t="s">
        <v>408</v>
      </c>
      <c r="U32" s="274">
        <v>5</v>
      </c>
      <c r="V32" s="275">
        <v>5</v>
      </c>
      <c r="W32" s="275">
        <v>5</v>
      </c>
      <c r="X32" s="275">
        <v>15</v>
      </c>
      <c r="Y32" s="275">
        <v>15</v>
      </c>
      <c r="Z32" s="275">
        <v>15</v>
      </c>
      <c r="AA32" s="275">
        <v>15</v>
      </c>
      <c r="AB32" s="275">
        <v>15</v>
      </c>
      <c r="AC32" s="275">
        <v>20</v>
      </c>
      <c r="AD32" s="275">
        <v>20</v>
      </c>
      <c r="AE32" s="275">
        <v>20</v>
      </c>
      <c r="AF32" s="275">
        <v>5</v>
      </c>
      <c r="AG32" s="276"/>
      <c r="AH32" s="276"/>
      <c r="AI32" s="276"/>
      <c r="AJ32" s="285"/>
      <c r="AK32" s="276"/>
      <c r="AL32" s="276"/>
      <c r="AM32" s="276"/>
      <c r="AN32" s="276"/>
      <c r="AO32" s="276"/>
      <c r="AP32" s="276"/>
      <c r="AQ32" s="276"/>
      <c r="AR32" s="276"/>
    </row>
    <row r="33" spans="1:44" ht="31.5">
      <c r="A33" s="268" t="s">
        <v>3400</v>
      </c>
      <c r="B33" s="269" t="s">
        <v>954</v>
      </c>
      <c r="C33" s="269" t="s">
        <v>1102</v>
      </c>
      <c r="D33" s="268"/>
      <c r="E33" s="268" t="s">
        <v>3337</v>
      </c>
      <c r="F33" s="269" t="s">
        <v>3338</v>
      </c>
      <c r="G33" s="267">
        <v>2</v>
      </c>
      <c r="H33" s="270" t="s">
        <v>3339</v>
      </c>
      <c r="I33" s="270" t="s">
        <v>3340</v>
      </c>
      <c r="J33" s="266" t="s">
        <v>74</v>
      </c>
      <c r="K33" s="266" t="s">
        <v>228</v>
      </c>
      <c r="L33" s="266" t="s">
        <v>95</v>
      </c>
      <c r="M33" s="270" t="s">
        <v>3335</v>
      </c>
      <c r="N33" s="270" t="s">
        <v>3396</v>
      </c>
      <c r="O33" s="266" t="s">
        <v>3397</v>
      </c>
      <c r="P33" s="266" t="s">
        <v>3398</v>
      </c>
      <c r="Q33" s="270" t="s">
        <v>3330</v>
      </c>
      <c r="R33" s="271" t="s">
        <v>82</v>
      </c>
      <c r="S33" s="272"/>
      <c r="T33" s="273" t="s">
        <v>408</v>
      </c>
      <c r="U33" s="274">
        <v>4</v>
      </c>
      <c r="V33" s="275">
        <v>5</v>
      </c>
      <c r="W33" s="275">
        <v>4</v>
      </c>
      <c r="X33" s="275">
        <v>4</v>
      </c>
      <c r="Y33" s="275">
        <v>7</v>
      </c>
      <c r="Z33" s="275">
        <v>5</v>
      </c>
      <c r="AA33" s="275">
        <v>7</v>
      </c>
      <c r="AB33" s="275">
        <v>7</v>
      </c>
      <c r="AC33" s="275">
        <v>10</v>
      </c>
      <c r="AD33" s="275">
        <v>6</v>
      </c>
      <c r="AE33" s="275">
        <v>6</v>
      </c>
      <c r="AF33" s="275">
        <v>6</v>
      </c>
      <c r="AG33" s="276"/>
      <c r="AH33" s="276"/>
      <c r="AI33" s="276"/>
      <c r="AJ33" s="285"/>
      <c r="AK33" s="276"/>
      <c r="AL33" s="276"/>
      <c r="AM33" s="276"/>
      <c r="AN33" s="276"/>
      <c r="AO33" s="276"/>
      <c r="AP33" s="276"/>
      <c r="AQ33" s="276"/>
      <c r="AR33" s="276"/>
    </row>
    <row r="34" spans="1:44" ht="31.5">
      <c r="A34" s="268" t="s">
        <v>3401</v>
      </c>
      <c r="B34" s="269" t="s">
        <v>954</v>
      </c>
      <c r="C34" s="269" t="s">
        <v>1102</v>
      </c>
      <c r="D34" s="268"/>
      <c r="E34" s="268" t="s">
        <v>3402</v>
      </c>
      <c r="F34" s="269" t="s">
        <v>3348</v>
      </c>
      <c r="G34" s="267">
        <v>2</v>
      </c>
      <c r="H34" s="270" t="s">
        <v>3339</v>
      </c>
      <c r="I34" s="270" t="s">
        <v>3344</v>
      </c>
      <c r="J34" s="266" t="s">
        <v>74</v>
      </c>
      <c r="K34" s="266" t="s">
        <v>75</v>
      </c>
      <c r="L34" s="266" t="s">
        <v>76</v>
      </c>
      <c r="M34" s="270" t="s">
        <v>3345</v>
      </c>
      <c r="N34" s="270" t="s">
        <v>3396</v>
      </c>
      <c r="O34" s="266" t="s">
        <v>3397</v>
      </c>
      <c r="P34" s="266" t="s">
        <v>3398</v>
      </c>
      <c r="Q34" s="270" t="s">
        <v>3330</v>
      </c>
      <c r="R34" s="271" t="s">
        <v>82</v>
      </c>
      <c r="S34" s="272"/>
      <c r="T34" s="273" t="s">
        <v>408</v>
      </c>
      <c r="U34" s="274">
        <v>0</v>
      </c>
      <c r="V34" s="275">
        <v>200</v>
      </c>
      <c r="W34" s="275">
        <v>200</v>
      </c>
      <c r="X34" s="275">
        <v>200</v>
      </c>
      <c r="Y34" s="275">
        <v>200</v>
      </c>
      <c r="Z34" s="275">
        <v>300</v>
      </c>
      <c r="AA34" s="275">
        <v>300</v>
      </c>
      <c r="AB34" s="275">
        <v>300</v>
      </c>
      <c r="AC34" s="275">
        <v>300</v>
      </c>
      <c r="AD34" s="275">
        <v>300</v>
      </c>
      <c r="AE34" s="275">
        <v>300</v>
      </c>
      <c r="AF34" s="275">
        <v>200</v>
      </c>
      <c r="AG34" s="276"/>
      <c r="AH34" s="276"/>
      <c r="AI34" s="276"/>
      <c r="AJ34" s="285"/>
      <c r="AK34" s="276"/>
      <c r="AL34" s="276"/>
      <c r="AM34" s="276"/>
      <c r="AN34" s="276"/>
      <c r="AO34" s="276"/>
      <c r="AP34" s="276"/>
      <c r="AQ34" s="276"/>
      <c r="AR34" s="276"/>
    </row>
    <row r="35" spans="1:44" ht="31.5">
      <c r="A35" s="268" t="s">
        <v>3403</v>
      </c>
      <c r="B35" s="269" t="s">
        <v>954</v>
      </c>
      <c r="C35" s="269" t="s">
        <v>1102</v>
      </c>
      <c r="D35" s="268"/>
      <c r="E35" s="268" t="s">
        <v>3404</v>
      </c>
      <c r="F35" s="269" t="s">
        <v>3405</v>
      </c>
      <c r="G35" s="267">
        <v>1</v>
      </c>
      <c r="H35" s="270" t="s">
        <v>3339</v>
      </c>
      <c r="I35" s="270" t="s">
        <v>3349</v>
      </c>
      <c r="J35" s="266" t="s">
        <v>74</v>
      </c>
      <c r="K35" s="266" t="s">
        <v>75</v>
      </c>
      <c r="L35" s="266" t="s">
        <v>76</v>
      </c>
      <c r="M35" s="270" t="s">
        <v>3350</v>
      </c>
      <c r="N35" s="270" t="s">
        <v>3396</v>
      </c>
      <c r="O35" s="266" t="s">
        <v>3397</v>
      </c>
      <c r="P35" s="266" t="s">
        <v>3398</v>
      </c>
      <c r="Q35" s="270" t="s">
        <v>3330</v>
      </c>
      <c r="R35" s="271" t="s">
        <v>82</v>
      </c>
      <c r="S35" s="272"/>
      <c r="T35" s="273" t="s">
        <v>408</v>
      </c>
      <c r="U35" s="278">
        <v>50</v>
      </c>
      <c r="V35" s="279">
        <v>100</v>
      </c>
      <c r="W35" s="279">
        <v>100</v>
      </c>
      <c r="X35" s="279">
        <v>100</v>
      </c>
      <c r="Y35" s="279">
        <v>150</v>
      </c>
      <c r="Z35" s="279">
        <v>150</v>
      </c>
      <c r="AA35" s="279">
        <v>150</v>
      </c>
      <c r="AB35" s="279">
        <v>150</v>
      </c>
      <c r="AC35" s="279">
        <v>150</v>
      </c>
      <c r="AD35" s="279">
        <v>150</v>
      </c>
      <c r="AE35" s="279">
        <v>150</v>
      </c>
      <c r="AF35" s="279">
        <v>50</v>
      </c>
      <c r="AG35" s="280"/>
      <c r="AH35" s="281"/>
      <c r="AI35" s="286"/>
      <c r="AJ35" s="281"/>
      <c r="AK35" s="281"/>
      <c r="AL35" s="281"/>
      <c r="AM35" s="281"/>
      <c r="AN35" s="281"/>
      <c r="AO35" s="281"/>
      <c r="AP35" s="281"/>
      <c r="AQ35" s="281"/>
      <c r="AR35" s="281"/>
    </row>
    <row r="36" spans="1:44" ht="31.5">
      <c r="A36" s="268" t="s">
        <v>3406</v>
      </c>
      <c r="B36" s="269" t="s">
        <v>954</v>
      </c>
      <c r="C36" s="269" t="s">
        <v>1102</v>
      </c>
      <c r="D36" s="268"/>
      <c r="E36" s="268" t="s">
        <v>3352</v>
      </c>
      <c r="F36" s="269" t="s">
        <v>3353</v>
      </c>
      <c r="G36" s="267">
        <v>1</v>
      </c>
      <c r="H36" s="270" t="s">
        <v>2953</v>
      </c>
      <c r="I36" s="270" t="s">
        <v>3354</v>
      </c>
      <c r="J36" s="266" t="s">
        <v>74</v>
      </c>
      <c r="K36" s="266" t="s">
        <v>228</v>
      </c>
      <c r="L36" s="266" t="s">
        <v>95</v>
      </c>
      <c r="M36" s="270" t="s">
        <v>3355</v>
      </c>
      <c r="N36" s="270" t="s">
        <v>3396</v>
      </c>
      <c r="O36" s="266" t="s">
        <v>3397</v>
      </c>
      <c r="P36" s="266" t="s">
        <v>3398</v>
      </c>
      <c r="Q36" s="270" t="s">
        <v>3330</v>
      </c>
      <c r="R36" s="271" t="s">
        <v>82</v>
      </c>
      <c r="S36" s="272"/>
      <c r="T36" s="273" t="s">
        <v>408</v>
      </c>
      <c r="U36" s="278">
        <v>13</v>
      </c>
      <c r="V36" s="279">
        <v>13</v>
      </c>
      <c r="W36" s="279">
        <v>13</v>
      </c>
      <c r="X36" s="279">
        <v>13</v>
      </c>
      <c r="Y36" s="279">
        <v>13</v>
      </c>
      <c r="Z36" s="279">
        <v>13</v>
      </c>
      <c r="AA36" s="279">
        <v>13</v>
      </c>
      <c r="AB36" s="279">
        <v>13</v>
      </c>
      <c r="AC36" s="279">
        <v>13</v>
      </c>
      <c r="AD36" s="279">
        <v>13</v>
      </c>
      <c r="AE36" s="279">
        <v>13</v>
      </c>
      <c r="AF36" s="279">
        <v>13</v>
      </c>
      <c r="AG36" s="280"/>
      <c r="AH36" s="281"/>
      <c r="AI36" s="286"/>
      <c r="AJ36" s="281"/>
      <c r="AK36" s="281"/>
      <c r="AL36" s="281"/>
      <c r="AM36" s="281"/>
      <c r="AN36" s="281"/>
      <c r="AO36" s="281"/>
      <c r="AP36" s="281"/>
      <c r="AQ36" s="281"/>
      <c r="AR36" s="281"/>
    </row>
    <row r="37" spans="1:44" ht="31.5">
      <c r="A37" s="268" t="s">
        <v>3407</v>
      </c>
      <c r="B37" s="269" t="s">
        <v>954</v>
      </c>
      <c r="C37" s="269" t="s">
        <v>1102</v>
      </c>
      <c r="D37" s="268"/>
      <c r="E37" s="268" t="s">
        <v>3357</v>
      </c>
      <c r="F37" s="269" t="s">
        <v>3358</v>
      </c>
      <c r="G37" s="267">
        <v>1</v>
      </c>
      <c r="H37" s="270" t="s">
        <v>2953</v>
      </c>
      <c r="I37" s="270" t="s">
        <v>3354</v>
      </c>
      <c r="J37" s="266" t="s">
        <v>74</v>
      </c>
      <c r="K37" s="266" t="s">
        <v>228</v>
      </c>
      <c r="L37" s="266" t="s">
        <v>95</v>
      </c>
      <c r="M37" s="270" t="s">
        <v>3355</v>
      </c>
      <c r="N37" s="270" t="s">
        <v>3396</v>
      </c>
      <c r="O37" s="266" t="s">
        <v>3397</v>
      </c>
      <c r="P37" s="266" t="s">
        <v>3398</v>
      </c>
      <c r="Q37" s="270" t="s">
        <v>3330</v>
      </c>
      <c r="R37" s="271" t="s">
        <v>82</v>
      </c>
      <c r="S37" s="272"/>
      <c r="T37" s="273" t="s">
        <v>408</v>
      </c>
      <c r="U37" s="274">
        <v>18</v>
      </c>
      <c r="V37" s="275">
        <v>18</v>
      </c>
      <c r="W37" s="275">
        <v>18</v>
      </c>
      <c r="X37" s="275">
        <v>18</v>
      </c>
      <c r="Y37" s="275">
        <v>18</v>
      </c>
      <c r="Z37" s="275">
        <v>18</v>
      </c>
      <c r="AA37" s="275">
        <v>18</v>
      </c>
      <c r="AB37" s="275">
        <v>18</v>
      </c>
      <c r="AC37" s="275">
        <v>18</v>
      </c>
      <c r="AD37" s="275">
        <v>18</v>
      </c>
      <c r="AE37" s="275">
        <v>18</v>
      </c>
      <c r="AF37" s="275">
        <v>18</v>
      </c>
      <c r="AG37" s="276"/>
      <c r="AH37" s="276"/>
      <c r="AI37" s="276"/>
      <c r="AJ37" s="282"/>
      <c r="AK37" s="276"/>
      <c r="AL37" s="276"/>
      <c r="AM37" s="276"/>
      <c r="AN37" s="276"/>
      <c r="AO37" s="276"/>
      <c r="AP37" s="276"/>
      <c r="AQ37" s="276"/>
      <c r="AR37" s="276"/>
    </row>
    <row r="38" spans="1:44" ht="31.5">
      <c r="A38" s="268" t="s">
        <v>3408</v>
      </c>
      <c r="B38" s="269" t="s">
        <v>954</v>
      </c>
      <c r="C38" s="269" t="s">
        <v>1102</v>
      </c>
      <c r="D38" s="268"/>
      <c r="E38" s="268" t="s">
        <v>3360</v>
      </c>
      <c r="F38" s="269" t="s">
        <v>3361</v>
      </c>
      <c r="G38" s="267">
        <v>1</v>
      </c>
      <c r="H38" s="270" t="s">
        <v>2953</v>
      </c>
      <c r="I38" s="270" t="s">
        <v>3354</v>
      </c>
      <c r="J38" s="266" t="s">
        <v>74</v>
      </c>
      <c r="K38" s="266" t="s">
        <v>228</v>
      </c>
      <c r="L38" s="266" t="s">
        <v>95</v>
      </c>
      <c r="M38" s="270" t="s">
        <v>3355</v>
      </c>
      <c r="N38" s="270" t="s">
        <v>3396</v>
      </c>
      <c r="O38" s="266" t="s">
        <v>3397</v>
      </c>
      <c r="P38" s="266" t="s">
        <v>3398</v>
      </c>
      <c r="Q38" s="270" t="s">
        <v>3330</v>
      </c>
      <c r="R38" s="271" t="s">
        <v>82</v>
      </c>
      <c r="S38" s="272"/>
      <c r="T38" s="273" t="s">
        <v>408</v>
      </c>
      <c r="U38" s="274">
        <v>14</v>
      </c>
      <c r="V38" s="275">
        <v>14</v>
      </c>
      <c r="W38" s="275">
        <v>14</v>
      </c>
      <c r="X38" s="275">
        <v>14</v>
      </c>
      <c r="Y38" s="275">
        <v>14</v>
      </c>
      <c r="Z38" s="275">
        <v>14</v>
      </c>
      <c r="AA38" s="275">
        <v>14</v>
      </c>
      <c r="AB38" s="275">
        <v>14</v>
      </c>
      <c r="AC38" s="275">
        <v>14</v>
      </c>
      <c r="AD38" s="275">
        <v>14</v>
      </c>
      <c r="AE38" s="275">
        <v>14</v>
      </c>
      <c r="AF38" s="275">
        <v>14</v>
      </c>
      <c r="AG38" s="276"/>
      <c r="AH38" s="276"/>
      <c r="AI38" s="276"/>
      <c r="AJ38" s="282"/>
      <c r="AK38" s="276"/>
      <c r="AL38" s="276"/>
      <c r="AM38" s="276"/>
      <c r="AN38" s="276"/>
      <c r="AO38" s="276"/>
      <c r="AP38" s="276"/>
      <c r="AQ38" s="276"/>
      <c r="AR38" s="276"/>
    </row>
    <row r="39" spans="1:44" ht="31.5">
      <c r="A39" s="268" t="s">
        <v>3409</v>
      </c>
      <c r="B39" s="269" t="s">
        <v>954</v>
      </c>
      <c r="C39" s="269" t="s">
        <v>1102</v>
      </c>
      <c r="D39" s="268"/>
      <c r="E39" s="268" t="s">
        <v>3363</v>
      </c>
      <c r="F39" s="269" t="s">
        <v>3364</v>
      </c>
      <c r="G39" s="267">
        <v>1</v>
      </c>
      <c r="H39" s="270" t="s">
        <v>2953</v>
      </c>
      <c r="I39" s="270" t="s">
        <v>3354</v>
      </c>
      <c r="J39" s="266" t="s">
        <v>74</v>
      </c>
      <c r="K39" s="266" t="s">
        <v>228</v>
      </c>
      <c r="L39" s="266" t="s">
        <v>95</v>
      </c>
      <c r="M39" s="270" t="s">
        <v>3355</v>
      </c>
      <c r="N39" s="270" t="s">
        <v>3396</v>
      </c>
      <c r="O39" s="266" t="s">
        <v>3397</v>
      </c>
      <c r="P39" s="266" t="s">
        <v>3398</v>
      </c>
      <c r="Q39" s="270" t="s">
        <v>3330</v>
      </c>
      <c r="R39" s="271" t="s">
        <v>82</v>
      </c>
      <c r="S39" s="272"/>
      <c r="T39" s="273" t="s">
        <v>408</v>
      </c>
      <c r="U39" s="274">
        <v>150</v>
      </c>
      <c r="V39" s="275">
        <v>150</v>
      </c>
      <c r="W39" s="275">
        <v>150</v>
      </c>
      <c r="X39" s="275">
        <v>150</v>
      </c>
      <c r="Y39" s="275">
        <v>150</v>
      </c>
      <c r="Z39" s="275">
        <v>150</v>
      </c>
      <c r="AA39" s="275">
        <v>150</v>
      </c>
      <c r="AB39" s="275">
        <v>150</v>
      </c>
      <c r="AC39" s="275">
        <v>150</v>
      </c>
      <c r="AD39" s="275">
        <v>150</v>
      </c>
      <c r="AE39" s="275">
        <v>150</v>
      </c>
      <c r="AF39" s="275">
        <v>150</v>
      </c>
      <c r="AG39" s="276"/>
      <c r="AH39" s="276"/>
      <c r="AI39" s="276"/>
      <c r="AJ39" s="282"/>
      <c r="AK39" s="276"/>
      <c r="AL39" s="276"/>
      <c r="AM39" s="276"/>
      <c r="AN39" s="276"/>
      <c r="AO39" s="276"/>
      <c r="AP39" s="276"/>
      <c r="AQ39" s="276"/>
      <c r="AR39" s="276"/>
    </row>
    <row r="40" spans="1:44" ht="31.5">
      <c r="A40" s="268" t="s">
        <v>3410</v>
      </c>
      <c r="B40" s="269" t="s">
        <v>68</v>
      </c>
      <c r="C40" s="269" t="s">
        <v>224</v>
      </c>
      <c r="D40" s="268"/>
      <c r="E40" s="268" t="s">
        <v>3366</v>
      </c>
      <c r="F40" s="269" t="s">
        <v>3367</v>
      </c>
      <c r="G40" s="267">
        <v>1</v>
      </c>
      <c r="H40" s="270" t="s">
        <v>2953</v>
      </c>
      <c r="I40" s="270" t="s">
        <v>3368</v>
      </c>
      <c r="J40" s="266" t="s">
        <v>94</v>
      </c>
      <c r="K40" s="266" t="s">
        <v>75</v>
      </c>
      <c r="L40" s="266" t="s">
        <v>95</v>
      </c>
      <c r="M40" s="270" t="s">
        <v>3369</v>
      </c>
      <c r="N40" s="270" t="s">
        <v>3396</v>
      </c>
      <c r="O40" s="266" t="s">
        <v>3397</v>
      </c>
      <c r="P40" s="266" t="s">
        <v>3398</v>
      </c>
      <c r="Q40" s="270" t="s">
        <v>3330</v>
      </c>
      <c r="R40" s="271" t="s">
        <v>82</v>
      </c>
      <c r="S40" s="272"/>
      <c r="T40" s="273" t="s">
        <v>408</v>
      </c>
      <c r="U40" s="283">
        <v>0.8</v>
      </c>
      <c r="V40" s="284">
        <v>0.8</v>
      </c>
      <c r="W40" s="284">
        <v>0.8</v>
      </c>
      <c r="X40" s="284">
        <v>0.8</v>
      </c>
      <c r="Y40" s="284">
        <v>0.8</v>
      </c>
      <c r="Z40" s="284">
        <v>0.8</v>
      </c>
      <c r="AA40" s="284">
        <v>0.8</v>
      </c>
      <c r="AB40" s="284">
        <v>0.8</v>
      </c>
      <c r="AC40" s="284">
        <v>0.8</v>
      </c>
      <c r="AD40" s="284">
        <v>0.8</v>
      </c>
      <c r="AE40" s="284">
        <v>0.8</v>
      </c>
      <c r="AF40" s="284">
        <v>0.8</v>
      </c>
      <c r="AG40" s="276"/>
      <c r="AH40" s="276"/>
      <c r="AI40" s="276"/>
      <c r="AJ40" s="282"/>
      <c r="AK40" s="276"/>
      <c r="AL40" s="276"/>
      <c r="AM40" s="276"/>
      <c r="AN40" s="276"/>
      <c r="AO40" s="276"/>
      <c r="AP40" s="276"/>
      <c r="AQ40" s="276"/>
      <c r="AR40" s="276"/>
    </row>
    <row r="41" spans="1:44" ht="31.5">
      <c r="A41" s="268" t="s">
        <v>3411</v>
      </c>
      <c r="B41" s="269" t="s">
        <v>68</v>
      </c>
      <c r="C41" s="269" t="s">
        <v>224</v>
      </c>
      <c r="D41" s="268"/>
      <c r="E41" s="268" t="s">
        <v>3371</v>
      </c>
      <c r="F41" s="269" t="s">
        <v>3372</v>
      </c>
      <c r="G41" s="267">
        <v>1</v>
      </c>
      <c r="H41" s="270" t="s">
        <v>2953</v>
      </c>
      <c r="I41" s="270" t="s">
        <v>3368</v>
      </c>
      <c r="J41" s="266" t="s">
        <v>94</v>
      </c>
      <c r="K41" s="266" t="s">
        <v>75</v>
      </c>
      <c r="L41" s="266" t="s">
        <v>95</v>
      </c>
      <c r="M41" s="270" t="s">
        <v>3369</v>
      </c>
      <c r="N41" s="270" t="s">
        <v>3396</v>
      </c>
      <c r="O41" s="266" t="s">
        <v>3397</v>
      </c>
      <c r="P41" s="266" t="s">
        <v>3398</v>
      </c>
      <c r="Q41" s="270" t="s">
        <v>3330</v>
      </c>
      <c r="R41" s="271" t="s">
        <v>82</v>
      </c>
      <c r="S41" s="272"/>
      <c r="T41" s="273" t="s">
        <v>408</v>
      </c>
      <c r="U41" s="283">
        <v>0.9</v>
      </c>
      <c r="V41" s="284">
        <v>0.9</v>
      </c>
      <c r="W41" s="284">
        <v>0.9</v>
      </c>
      <c r="X41" s="284">
        <v>0.9</v>
      </c>
      <c r="Y41" s="284">
        <v>0.9</v>
      </c>
      <c r="Z41" s="284">
        <v>0.9</v>
      </c>
      <c r="AA41" s="284">
        <v>0.9</v>
      </c>
      <c r="AB41" s="284">
        <v>0.9</v>
      </c>
      <c r="AC41" s="284">
        <v>0.9</v>
      </c>
      <c r="AD41" s="284">
        <v>0.9</v>
      </c>
      <c r="AE41" s="284">
        <v>0.9</v>
      </c>
      <c r="AF41" s="284">
        <v>0.9</v>
      </c>
      <c r="AG41" s="276"/>
      <c r="AH41" s="276"/>
      <c r="AI41" s="276"/>
      <c r="AJ41" s="282"/>
      <c r="AK41" s="276"/>
      <c r="AL41" s="276"/>
      <c r="AM41" s="276"/>
      <c r="AN41" s="276"/>
      <c r="AO41" s="276"/>
      <c r="AP41" s="276"/>
      <c r="AQ41" s="276"/>
      <c r="AR41" s="276"/>
    </row>
    <row r="42" spans="1:44" ht="31.5">
      <c r="A42" s="268" t="s">
        <v>3412</v>
      </c>
      <c r="B42" s="269" t="s">
        <v>158</v>
      </c>
      <c r="C42" s="269" t="s">
        <v>1931</v>
      </c>
      <c r="D42" s="268"/>
      <c r="E42" s="268" t="s">
        <v>3374</v>
      </c>
      <c r="F42" s="269" t="s">
        <v>3375</v>
      </c>
      <c r="G42" s="267">
        <v>2</v>
      </c>
      <c r="H42" s="270" t="s">
        <v>3010</v>
      </c>
      <c r="I42" s="270" t="s">
        <v>3376</v>
      </c>
      <c r="J42" s="266" t="s">
        <v>74</v>
      </c>
      <c r="K42" s="266" t="s">
        <v>75</v>
      </c>
      <c r="L42" s="266" t="s">
        <v>76</v>
      </c>
      <c r="M42" s="270" t="s">
        <v>3377</v>
      </c>
      <c r="N42" s="270" t="s">
        <v>3396</v>
      </c>
      <c r="O42" s="266" t="s">
        <v>3397</v>
      </c>
      <c r="P42" s="266" t="s">
        <v>3398</v>
      </c>
      <c r="Q42" s="270" t="s">
        <v>3330</v>
      </c>
      <c r="R42" s="271" t="s">
        <v>82</v>
      </c>
      <c r="S42" s="272"/>
      <c r="T42" s="273" t="s">
        <v>408</v>
      </c>
      <c r="U42" s="274">
        <v>0.5</v>
      </c>
      <c r="V42" s="275">
        <v>0.5</v>
      </c>
      <c r="W42" s="275">
        <v>0.5</v>
      </c>
      <c r="X42" s="275">
        <v>2</v>
      </c>
      <c r="Y42" s="275">
        <v>2</v>
      </c>
      <c r="Z42" s="275">
        <v>2</v>
      </c>
      <c r="AA42" s="275">
        <v>2</v>
      </c>
      <c r="AB42" s="275">
        <v>2</v>
      </c>
      <c r="AC42" s="275">
        <v>2.5</v>
      </c>
      <c r="AD42" s="275">
        <v>2.5</v>
      </c>
      <c r="AE42" s="275">
        <v>2</v>
      </c>
      <c r="AF42" s="275">
        <v>0</v>
      </c>
      <c r="AG42" s="276"/>
      <c r="AH42" s="276"/>
      <c r="AI42" s="276"/>
      <c r="AJ42" s="282"/>
      <c r="AK42" s="276"/>
      <c r="AL42" s="276"/>
      <c r="AM42" s="276"/>
      <c r="AN42" s="276"/>
      <c r="AO42" s="276"/>
      <c r="AP42" s="276"/>
      <c r="AQ42" s="276"/>
      <c r="AR42" s="276"/>
    </row>
    <row r="43" spans="1:44" ht="31.5">
      <c r="A43" s="268" t="s">
        <v>3413</v>
      </c>
      <c r="B43" s="269" t="s">
        <v>68</v>
      </c>
      <c r="C43" s="269" t="s">
        <v>254</v>
      </c>
      <c r="D43" s="268"/>
      <c r="E43" s="268" t="s">
        <v>3414</v>
      </c>
      <c r="F43" s="269" t="s">
        <v>3380</v>
      </c>
      <c r="G43" s="267">
        <v>2</v>
      </c>
      <c r="H43" s="270" t="s">
        <v>3016</v>
      </c>
      <c r="I43" s="270" t="s">
        <v>3381</v>
      </c>
      <c r="J43" s="266" t="s">
        <v>94</v>
      </c>
      <c r="K43" s="266" t="s">
        <v>228</v>
      </c>
      <c r="L43" s="266" t="s">
        <v>95</v>
      </c>
      <c r="M43" s="270" t="s">
        <v>3382</v>
      </c>
      <c r="N43" s="270" t="s">
        <v>3396</v>
      </c>
      <c r="O43" s="266" t="s">
        <v>3397</v>
      </c>
      <c r="P43" s="266" t="s">
        <v>3398</v>
      </c>
      <c r="Q43" s="270" t="s">
        <v>3330</v>
      </c>
      <c r="R43" s="271" t="s">
        <v>82</v>
      </c>
      <c r="S43" s="272"/>
      <c r="T43" s="273" t="s">
        <v>408</v>
      </c>
      <c r="U43" s="283">
        <v>0.2</v>
      </c>
      <c r="V43" s="284">
        <v>0.2</v>
      </c>
      <c r="W43" s="284">
        <v>0.2</v>
      </c>
      <c r="X43" s="284">
        <v>0.2</v>
      </c>
      <c r="Y43" s="284">
        <v>0.2</v>
      </c>
      <c r="Z43" s="284">
        <v>0.2</v>
      </c>
      <c r="AA43" s="284">
        <v>0.2</v>
      </c>
      <c r="AB43" s="284">
        <v>0.2</v>
      </c>
      <c r="AC43" s="284">
        <v>0.2</v>
      </c>
      <c r="AD43" s="284">
        <v>0.2</v>
      </c>
      <c r="AE43" s="284">
        <v>0.2</v>
      </c>
      <c r="AF43" s="284">
        <v>0</v>
      </c>
      <c r="AG43" s="276"/>
      <c r="AH43" s="276"/>
      <c r="AI43" s="276"/>
      <c r="AJ43" s="282"/>
      <c r="AK43" s="276"/>
      <c r="AL43" s="276"/>
      <c r="AM43" s="276"/>
      <c r="AN43" s="276"/>
      <c r="AO43" s="276"/>
      <c r="AP43" s="276"/>
      <c r="AQ43" s="276"/>
      <c r="AR43" s="276"/>
    </row>
    <row r="44" spans="1:44" ht="31.5">
      <c r="A44" s="268" t="s">
        <v>3415</v>
      </c>
      <c r="B44" s="269" t="s">
        <v>954</v>
      </c>
      <c r="C44" s="269" t="s">
        <v>1102</v>
      </c>
      <c r="D44" s="268"/>
      <c r="E44" s="268" t="s">
        <v>3384</v>
      </c>
      <c r="F44" s="269" t="s">
        <v>3385</v>
      </c>
      <c r="G44" s="267">
        <v>2</v>
      </c>
      <c r="H44" s="270" t="s">
        <v>2953</v>
      </c>
      <c r="I44" s="270" t="s">
        <v>3386</v>
      </c>
      <c r="J44" s="266" t="s">
        <v>74</v>
      </c>
      <c r="K44" s="266" t="s">
        <v>75</v>
      </c>
      <c r="L44" s="266" t="s">
        <v>76</v>
      </c>
      <c r="M44" s="270" t="s">
        <v>3387</v>
      </c>
      <c r="N44" s="270" t="s">
        <v>3396</v>
      </c>
      <c r="O44" s="266" t="s">
        <v>3397</v>
      </c>
      <c r="P44" s="266" t="s">
        <v>3398</v>
      </c>
      <c r="Q44" s="270" t="s">
        <v>3330</v>
      </c>
      <c r="R44" s="271" t="s">
        <v>82</v>
      </c>
      <c r="S44" s="272"/>
      <c r="T44" s="273" t="s">
        <v>408</v>
      </c>
      <c r="U44" s="278">
        <v>100</v>
      </c>
      <c r="V44" s="279">
        <v>300</v>
      </c>
      <c r="W44" s="279">
        <v>300</v>
      </c>
      <c r="X44" s="279">
        <v>300</v>
      </c>
      <c r="Y44" s="279">
        <v>300</v>
      </c>
      <c r="Z44" s="279">
        <v>300</v>
      </c>
      <c r="AA44" s="279">
        <v>300</v>
      </c>
      <c r="AB44" s="279">
        <v>300</v>
      </c>
      <c r="AC44" s="279">
        <v>300</v>
      </c>
      <c r="AD44" s="279">
        <v>300</v>
      </c>
      <c r="AE44" s="279">
        <v>300</v>
      </c>
      <c r="AF44" s="279">
        <v>100</v>
      </c>
      <c r="AG44" s="280"/>
      <c r="AH44" s="281"/>
      <c r="AI44" s="281"/>
      <c r="AJ44" s="281"/>
      <c r="AK44" s="281"/>
      <c r="AL44" s="281"/>
      <c r="AM44" s="281"/>
      <c r="AN44" s="281"/>
      <c r="AO44" s="281"/>
      <c r="AP44" s="281"/>
      <c r="AQ44" s="281"/>
      <c r="AR44" s="281"/>
    </row>
    <row r="45" spans="1:44" ht="31.5">
      <c r="A45" s="268" t="s">
        <v>3416</v>
      </c>
      <c r="B45" s="269" t="s">
        <v>68</v>
      </c>
      <c r="C45" s="269" t="s">
        <v>254</v>
      </c>
      <c r="D45" s="268"/>
      <c r="E45" s="268" t="s">
        <v>3389</v>
      </c>
      <c r="F45" s="269" t="s">
        <v>3390</v>
      </c>
      <c r="G45" s="267">
        <v>1</v>
      </c>
      <c r="H45" s="270" t="s">
        <v>2904</v>
      </c>
      <c r="I45" s="270" t="s">
        <v>3391</v>
      </c>
      <c r="J45" s="266" t="s">
        <v>94</v>
      </c>
      <c r="K45" s="266" t="s">
        <v>228</v>
      </c>
      <c r="L45" s="266" t="s">
        <v>95</v>
      </c>
      <c r="M45" s="270" t="s">
        <v>3392</v>
      </c>
      <c r="N45" s="270" t="s">
        <v>3396</v>
      </c>
      <c r="O45" s="266" t="s">
        <v>3397</v>
      </c>
      <c r="P45" s="266" t="s">
        <v>3398</v>
      </c>
      <c r="Q45" s="270" t="s">
        <v>3330</v>
      </c>
      <c r="R45" s="271" t="s">
        <v>82</v>
      </c>
      <c r="S45" s="272"/>
      <c r="T45" s="273" t="s">
        <v>408</v>
      </c>
      <c r="U45" s="287">
        <v>0.75</v>
      </c>
      <c r="V45" s="288">
        <v>0.75</v>
      </c>
      <c r="W45" s="288">
        <v>0.75</v>
      </c>
      <c r="X45" s="288">
        <v>0.75</v>
      </c>
      <c r="Y45" s="288">
        <v>0.75</v>
      </c>
      <c r="Z45" s="288">
        <v>0.75</v>
      </c>
      <c r="AA45" s="288">
        <v>0.75</v>
      </c>
      <c r="AB45" s="288">
        <v>0.75</v>
      </c>
      <c r="AC45" s="288">
        <v>0.75</v>
      </c>
      <c r="AD45" s="288">
        <v>0.75</v>
      </c>
      <c r="AE45" s="288">
        <v>0.75</v>
      </c>
      <c r="AF45" s="288">
        <v>0.75</v>
      </c>
      <c r="AG45" s="280"/>
      <c r="AH45" s="281"/>
      <c r="AI45" s="281"/>
      <c r="AJ45" s="281"/>
      <c r="AK45" s="281"/>
      <c r="AL45" s="281"/>
      <c r="AM45" s="281"/>
      <c r="AN45" s="281"/>
      <c r="AO45" s="281"/>
      <c r="AP45" s="281"/>
      <c r="AQ45" s="281"/>
      <c r="AR45" s="281"/>
    </row>
    <row r="46" spans="1:44" ht="31.5">
      <c r="A46" s="268" t="s">
        <v>3417</v>
      </c>
      <c r="B46" s="269" t="s">
        <v>143</v>
      </c>
      <c r="C46" s="269" t="s">
        <v>555</v>
      </c>
      <c r="D46" s="268"/>
      <c r="E46" s="268" t="s">
        <v>3394</v>
      </c>
      <c r="F46" s="269" t="s">
        <v>3395</v>
      </c>
      <c r="G46" s="267">
        <v>1</v>
      </c>
      <c r="H46" s="270" t="s">
        <v>3016</v>
      </c>
      <c r="I46" s="270" t="s">
        <v>3325</v>
      </c>
      <c r="J46" s="266" t="s">
        <v>94</v>
      </c>
      <c r="K46" s="266" t="s">
        <v>75</v>
      </c>
      <c r="L46" s="266" t="s">
        <v>76</v>
      </c>
      <c r="M46" s="270" t="s">
        <v>3326</v>
      </c>
      <c r="N46" s="270" t="s">
        <v>3418</v>
      </c>
      <c r="O46" s="266" t="s">
        <v>3419</v>
      </c>
      <c r="P46" s="266" t="s">
        <v>3420</v>
      </c>
      <c r="Q46" s="270" t="s">
        <v>3330</v>
      </c>
      <c r="R46" s="271" t="s">
        <v>82</v>
      </c>
      <c r="S46" s="272"/>
      <c r="T46" s="273" t="s">
        <v>408</v>
      </c>
      <c r="U46" s="283">
        <v>0</v>
      </c>
      <c r="V46" s="284">
        <v>1</v>
      </c>
      <c r="W46" s="284">
        <v>1</v>
      </c>
      <c r="X46" s="284">
        <v>1</v>
      </c>
      <c r="Y46" s="284">
        <v>1</v>
      </c>
      <c r="Z46" s="284">
        <v>1</v>
      </c>
      <c r="AA46" s="284">
        <v>1</v>
      </c>
      <c r="AB46" s="284">
        <v>1</v>
      </c>
      <c r="AC46" s="284">
        <v>1</v>
      </c>
      <c r="AD46" s="284">
        <v>1</v>
      </c>
      <c r="AE46" s="284">
        <v>1</v>
      </c>
      <c r="AF46" s="284">
        <v>0.5</v>
      </c>
      <c r="AG46" s="276"/>
      <c r="AH46" s="276"/>
      <c r="AI46" s="276"/>
      <c r="AJ46" s="276"/>
      <c r="AK46" s="276"/>
      <c r="AL46" s="276"/>
      <c r="AM46" s="276"/>
      <c r="AN46" s="276"/>
      <c r="AO46" s="276"/>
      <c r="AP46" s="276"/>
      <c r="AQ46" s="276"/>
      <c r="AR46" s="276"/>
    </row>
    <row r="47" spans="1:44" ht="47.25">
      <c r="A47" s="268" t="s">
        <v>3421</v>
      </c>
      <c r="B47" s="269" t="s">
        <v>954</v>
      </c>
      <c r="C47" s="269" t="s">
        <v>1102</v>
      </c>
      <c r="D47" s="268"/>
      <c r="E47" s="268" t="s">
        <v>3332</v>
      </c>
      <c r="F47" s="269" t="s">
        <v>3333</v>
      </c>
      <c r="G47" s="267">
        <v>2</v>
      </c>
      <c r="H47" s="270" t="s">
        <v>2892</v>
      </c>
      <c r="I47" s="270" t="s">
        <v>3334</v>
      </c>
      <c r="J47" s="266" t="s">
        <v>74</v>
      </c>
      <c r="K47" s="266" t="s">
        <v>75</v>
      </c>
      <c r="L47" s="266" t="s">
        <v>95</v>
      </c>
      <c r="M47" s="270" t="s">
        <v>3335</v>
      </c>
      <c r="N47" s="270" t="s">
        <v>3418</v>
      </c>
      <c r="O47" s="266" t="s">
        <v>3419</v>
      </c>
      <c r="P47" s="266" t="s">
        <v>3420</v>
      </c>
      <c r="Q47" s="270" t="s">
        <v>3330</v>
      </c>
      <c r="R47" s="271" t="s">
        <v>82</v>
      </c>
      <c r="S47" s="272"/>
      <c r="T47" s="273" t="s">
        <v>408</v>
      </c>
      <c r="U47" s="274">
        <v>0</v>
      </c>
      <c r="V47" s="275">
        <v>5</v>
      </c>
      <c r="W47" s="275">
        <v>10</v>
      </c>
      <c r="X47" s="275">
        <v>10</v>
      </c>
      <c r="Y47" s="275">
        <v>20</v>
      </c>
      <c r="Z47" s="275">
        <v>20</v>
      </c>
      <c r="AA47" s="275">
        <v>20</v>
      </c>
      <c r="AB47" s="275">
        <v>20</v>
      </c>
      <c r="AC47" s="275">
        <v>20</v>
      </c>
      <c r="AD47" s="275">
        <v>20</v>
      </c>
      <c r="AE47" s="275">
        <v>20</v>
      </c>
      <c r="AF47" s="275">
        <v>5</v>
      </c>
      <c r="AG47" s="276"/>
      <c r="AH47" s="276"/>
      <c r="AI47" s="276"/>
      <c r="AJ47" s="276"/>
      <c r="AK47" s="276"/>
      <c r="AL47" s="276"/>
      <c r="AM47" s="276"/>
      <c r="AN47" s="276"/>
      <c r="AO47" s="276"/>
      <c r="AP47" s="276"/>
      <c r="AQ47" s="276"/>
      <c r="AR47" s="276"/>
    </row>
    <row r="48" spans="1:44" ht="31.5">
      <c r="A48" s="268" t="s">
        <v>3422</v>
      </c>
      <c r="B48" s="269" t="s">
        <v>954</v>
      </c>
      <c r="C48" s="269" t="s">
        <v>1102</v>
      </c>
      <c r="D48" s="268"/>
      <c r="E48" s="268" t="s">
        <v>3337</v>
      </c>
      <c r="F48" s="269" t="s">
        <v>3338</v>
      </c>
      <c r="G48" s="267">
        <v>2</v>
      </c>
      <c r="H48" s="270" t="s">
        <v>3339</v>
      </c>
      <c r="I48" s="270" t="s">
        <v>3340</v>
      </c>
      <c r="J48" s="266" t="s">
        <v>74</v>
      </c>
      <c r="K48" s="266" t="s">
        <v>228</v>
      </c>
      <c r="L48" s="266" t="s">
        <v>95</v>
      </c>
      <c r="M48" s="270" t="s">
        <v>3335</v>
      </c>
      <c r="N48" s="270" t="s">
        <v>3418</v>
      </c>
      <c r="O48" s="266" t="s">
        <v>3419</v>
      </c>
      <c r="P48" s="266" t="s">
        <v>3420</v>
      </c>
      <c r="Q48" s="270" t="s">
        <v>3330</v>
      </c>
      <c r="R48" s="271" t="s">
        <v>82</v>
      </c>
      <c r="S48" s="272"/>
      <c r="T48" s="273" t="s">
        <v>408</v>
      </c>
      <c r="U48" s="274">
        <v>10</v>
      </c>
      <c r="V48" s="275">
        <v>20</v>
      </c>
      <c r="W48" s="275">
        <v>20</v>
      </c>
      <c r="X48" s="275">
        <v>20</v>
      </c>
      <c r="Y48" s="275">
        <v>20</v>
      </c>
      <c r="Z48" s="275">
        <v>20</v>
      </c>
      <c r="AA48" s="275">
        <v>30</v>
      </c>
      <c r="AB48" s="275">
        <v>30</v>
      </c>
      <c r="AC48" s="275">
        <v>30</v>
      </c>
      <c r="AD48" s="275">
        <v>30</v>
      </c>
      <c r="AE48" s="275">
        <v>20</v>
      </c>
      <c r="AF48" s="275">
        <v>10</v>
      </c>
      <c r="AG48" s="276"/>
      <c r="AH48" s="276"/>
      <c r="AI48" s="276"/>
      <c r="AJ48" s="276"/>
      <c r="AK48" s="276"/>
      <c r="AL48" s="276"/>
      <c r="AM48" s="276"/>
      <c r="AN48" s="276"/>
      <c r="AO48" s="276"/>
      <c r="AP48" s="276"/>
      <c r="AQ48" s="276"/>
      <c r="AR48" s="276"/>
    </row>
    <row r="49" spans="1:44" ht="31.5">
      <c r="A49" s="268" t="s">
        <v>3423</v>
      </c>
      <c r="B49" s="269" t="s">
        <v>954</v>
      </c>
      <c r="C49" s="269" t="s">
        <v>1102</v>
      </c>
      <c r="D49" s="268"/>
      <c r="E49" s="268" t="s">
        <v>3424</v>
      </c>
      <c r="F49" s="269" t="s">
        <v>3425</v>
      </c>
      <c r="G49" s="267">
        <v>2</v>
      </c>
      <c r="H49" s="270" t="s">
        <v>3339</v>
      </c>
      <c r="I49" s="270" t="s">
        <v>3344</v>
      </c>
      <c r="J49" s="266" t="s">
        <v>74</v>
      </c>
      <c r="K49" s="266" t="s">
        <v>75</v>
      </c>
      <c r="L49" s="266" t="s">
        <v>76</v>
      </c>
      <c r="M49" s="270" t="s">
        <v>3345</v>
      </c>
      <c r="N49" s="270" t="s">
        <v>3418</v>
      </c>
      <c r="O49" s="266" t="s">
        <v>3419</v>
      </c>
      <c r="P49" s="266" t="s">
        <v>3420</v>
      </c>
      <c r="Q49" s="270" t="s">
        <v>3330</v>
      </c>
      <c r="R49" s="271" t="s">
        <v>82</v>
      </c>
      <c r="S49" s="272"/>
      <c r="T49" s="273" t="s">
        <v>408</v>
      </c>
      <c r="U49" s="274">
        <v>0</v>
      </c>
      <c r="V49" s="275">
        <v>200</v>
      </c>
      <c r="W49" s="275">
        <v>200</v>
      </c>
      <c r="X49" s="275">
        <v>200</v>
      </c>
      <c r="Y49" s="275">
        <v>200</v>
      </c>
      <c r="Z49" s="275">
        <v>300</v>
      </c>
      <c r="AA49" s="275">
        <v>300</v>
      </c>
      <c r="AB49" s="275">
        <v>300</v>
      </c>
      <c r="AC49" s="275">
        <v>300</v>
      </c>
      <c r="AD49" s="275">
        <v>300</v>
      </c>
      <c r="AE49" s="275">
        <v>300</v>
      </c>
      <c r="AF49" s="275">
        <v>200</v>
      </c>
      <c r="AG49" s="276"/>
      <c r="AH49" s="276"/>
      <c r="AI49" s="276"/>
      <c r="AJ49" s="276"/>
      <c r="AK49" s="276"/>
      <c r="AL49" s="276"/>
      <c r="AM49" s="276"/>
      <c r="AN49" s="276"/>
      <c r="AO49" s="276"/>
      <c r="AP49" s="276"/>
      <c r="AQ49" s="276"/>
      <c r="AR49" s="276"/>
    </row>
    <row r="50" spans="1:44" ht="31.5">
      <c r="A50" s="268" t="s">
        <v>3426</v>
      </c>
      <c r="B50" s="269" t="s">
        <v>954</v>
      </c>
      <c r="C50" s="269" t="s">
        <v>1102</v>
      </c>
      <c r="D50" s="268"/>
      <c r="E50" s="268" t="s">
        <v>3402</v>
      </c>
      <c r="F50" s="269" t="s">
        <v>3348</v>
      </c>
      <c r="G50" s="267">
        <v>1</v>
      </c>
      <c r="H50" s="270" t="s">
        <v>3339</v>
      </c>
      <c r="I50" s="270" t="s">
        <v>3349</v>
      </c>
      <c r="J50" s="266" t="s">
        <v>74</v>
      </c>
      <c r="K50" s="266" t="s">
        <v>75</v>
      </c>
      <c r="L50" s="266" t="s">
        <v>76</v>
      </c>
      <c r="M50" s="270" t="s">
        <v>3350</v>
      </c>
      <c r="N50" s="270" t="s">
        <v>3418</v>
      </c>
      <c r="O50" s="266" t="s">
        <v>3419</v>
      </c>
      <c r="P50" s="266" t="s">
        <v>3420</v>
      </c>
      <c r="Q50" s="270" t="s">
        <v>3330</v>
      </c>
      <c r="R50" s="271" t="s">
        <v>82</v>
      </c>
      <c r="S50" s="272"/>
      <c r="T50" s="273" t="s">
        <v>408</v>
      </c>
      <c r="U50" s="274">
        <v>50</v>
      </c>
      <c r="V50" s="275">
        <v>100</v>
      </c>
      <c r="W50" s="275">
        <v>100</v>
      </c>
      <c r="X50" s="275">
        <v>100</v>
      </c>
      <c r="Y50" s="275">
        <v>150</v>
      </c>
      <c r="Z50" s="275">
        <v>150</v>
      </c>
      <c r="AA50" s="275">
        <v>150</v>
      </c>
      <c r="AB50" s="275">
        <v>150</v>
      </c>
      <c r="AC50" s="275">
        <v>150</v>
      </c>
      <c r="AD50" s="275">
        <v>150</v>
      </c>
      <c r="AE50" s="275">
        <v>150</v>
      </c>
      <c r="AF50" s="275">
        <v>50</v>
      </c>
      <c r="AG50" s="276"/>
      <c r="AH50" s="276"/>
      <c r="AI50" s="276"/>
      <c r="AJ50" s="276"/>
      <c r="AK50" s="276"/>
      <c r="AL50" s="276"/>
      <c r="AM50" s="276"/>
      <c r="AN50" s="276"/>
      <c r="AO50" s="276"/>
      <c r="AP50" s="276"/>
      <c r="AQ50" s="276"/>
      <c r="AR50" s="276"/>
    </row>
    <row r="51" spans="1:44" ht="31.5">
      <c r="A51" s="268" t="s">
        <v>3427</v>
      </c>
      <c r="B51" s="269" t="s">
        <v>954</v>
      </c>
      <c r="C51" s="269" t="s">
        <v>1102</v>
      </c>
      <c r="D51" s="268"/>
      <c r="E51" s="268" t="s">
        <v>3352</v>
      </c>
      <c r="F51" s="269" t="s">
        <v>3353</v>
      </c>
      <c r="G51" s="267">
        <v>1</v>
      </c>
      <c r="H51" s="270" t="s">
        <v>2953</v>
      </c>
      <c r="I51" s="270" t="s">
        <v>3354</v>
      </c>
      <c r="J51" s="266" t="s">
        <v>74</v>
      </c>
      <c r="K51" s="266" t="s">
        <v>228</v>
      </c>
      <c r="L51" s="266" t="s">
        <v>95</v>
      </c>
      <c r="M51" s="270" t="s">
        <v>3355</v>
      </c>
      <c r="N51" s="270" t="s">
        <v>3418</v>
      </c>
      <c r="O51" s="266" t="s">
        <v>3419</v>
      </c>
      <c r="P51" s="266" t="s">
        <v>3420</v>
      </c>
      <c r="Q51" s="270" t="s">
        <v>3330</v>
      </c>
      <c r="R51" s="271" t="s">
        <v>82</v>
      </c>
      <c r="S51" s="272"/>
      <c r="T51" s="273" t="s">
        <v>408</v>
      </c>
      <c r="U51" s="274">
        <v>13</v>
      </c>
      <c r="V51" s="275">
        <v>13</v>
      </c>
      <c r="W51" s="275">
        <v>13</v>
      </c>
      <c r="X51" s="275">
        <v>13</v>
      </c>
      <c r="Y51" s="275">
        <v>13</v>
      </c>
      <c r="Z51" s="275">
        <v>13</v>
      </c>
      <c r="AA51" s="275">
        <v>13</v>
      </c>
      <c r="AB51" s="275">
        <v>13</v>
      </c>
      <c r="AC51" s="275">
        <v>13</v>
      </c>
      <c r="AD51" s="275">
        <v>13</v>
      </c>
      <c r="AE51" s="275">
        <v>13</v>
      </c>
      <c r="AF51" s="275">
        <v>13</v>
      </c>
      <c r="AG51" s="276"/>
      <c r="AH51" s="276"/>
      <c r="AI51" s="276"/>
      <c r="AJ51" s="277"/>
      <c r="AK51" s="276"/>
      <c r="AL51" s="276"/>
      <c r="AM51" s="276"/>
      <c r="AN51" s="276"/>
      <c r="AO51" s="276"/>
      <c r="AP51" s="276"/>
      <c r="AQ51" s="276"/>
      <c r="AR51" s="276"/>
    </row>
    <row r="52" spans="1:44" ht="31.5">
      <c r="A52" s="268" t="s">
        <v>3428</v>
      </c>
      <c r="B52" s="269" t="s">
        <v>954</v>
      </c>
      <c r="C52" s="269" t="s">
        <v>1102</v>
      </c>
      <c r="D52" s="268"/>
      <c r="E52" s="268" t="s">
        <v>3357</v>
      </c>
      <c r="F52" s="269" t="s">
        <v>3358</v>
      </c>
      <c r="G52" s="267">
        <v>1</v>
      </c>
      <c r="H52" s="270" t="s">
        <v>2953</v>
      </c>
      <c r="I52" s="270" t="s">
        <v>3354</v>
      </c>
      <c r="J52" s="266" t="s">
        <v>74</v>
      </c>
      <c r="K52" s="266" t="s">
        <v>228</v>
      </c>
      <c r="L52" s="266" t="s">
        <v>95</v>
      </c>
      <c r="M52" s="270" t="s">
        <v>3355</v>
      </c>
      <c r="N52" s="270" t="s">
        <v>3418</v>
      </c>
      <c r="O52" s="266" t="s">
        <v>3419</v>
      </c>
      <c r="P52" s="266" t="s">
        <v>3420</v>
      </c>
      <c r="Q52" s="270" t="s">
        <v>3330</v>
      </c>
      <c r="R52" s="271" t="s">
        <v>82</v>
      </c>
      <c r="S52" s="272"/>
      <c r="T52" s="273" t="s">
        <v>408</v>
      </c>
      <c r="U52" s="274">
        <v>18</v>
      </c>
      <c r="V52" s="275">
        <v>18</v>
      </c>
      <c r="W52" s="275">
        <v>18</v>
      </c>
      <c r="X52" s="275">
        <v>18</v>
      </c>
      <c r="Y52" s="275">
        <v>18</v>
      </c>
      <c r="Z52" s="275">
        <v>18</v>
      </c>
      <c r="AA52" s="275">
        <v>18</v>
      </c>
      <c r="AB52" s="275">
        <v>18</v>
      </c>
      <c r="AC52" s="275">
        <v>18</v>
      </c>
      <c r="AD52" s="275">
        <v>18</v>
      </c>
      <c r="AE52" s="275">
        <v>18</v>
      </c>
      <c r="AF52" s="275">
        <v>18</v>
      </c>
      <c r="AG52" s="276"/>
      <c r="AH52" s="276"/>
      <c r="AI52" s="276"/>
      <c r="AJ52" s="276"/>
      <c r="AK52" s="276"/>
      <c r="AL52" s="276"/>
      <c r="AM52" s="276"/>
      <c r="AN52" s="276"/>
      <c r="AO52" s="276"/>
      <c r="AP52" s="276"/>
      <c r="AQ52" s="276"/>
      <c r="AR52" s="276"/>
    </row>
    <row r="53" spans="1:44" ht="31.5">
      <c r="A53" s="268" t="s">
        <v>3429</v>
      </c>
      <c r="B53" s="269" t="s">
        <v>954</v>
      </c>
      <c r="C53" s="269" t="s">
        <v>1102</v>
      </c>
      <c r="D53" s="268"/>
      <c r="E53" s="268" t="s">
        <v>3360</v>
      </c>
      <c r="F53" s="269" t="s">
        <v>3361</v>
      </c>
      <c r="G53" s="267">
        <v>1</v>
      </c>
      <c r="H53" s="270" t="s">
        <v>2953</v>
      </c>
      <c r="I53" s="270" t="s">
        <v>3354</v>
      </c>
      <c r="J53" s="266" t="s">
        <v>74</v>
      </c>
      <c r="K53" s="266" t="s">
        <v>228</v>
      </c>
      <c r="L53" s="266" t="s">
        <v>95</v>
      </c>
      <c r="M53" s="270" t="s">
        <v>3355</v>
      </c>
      <c r="N53" s="270" t="s">
        <v>3418</v>
      </c>
      <c r="O53" s="266" t="s">
        <v>3419</v>
      </c>
      <c r="P53" s="266" t="s">
        <v>3420</v>
      </c>
      <c r="Q53" s="270" t="s">
        <v>3330</v>
      </c>
      <c r="R53" s="271" t="s">
        <v>82</v>
      </c>
      <c r="S53" s="272"/>
      <c r="T53" s="273" t="s">
        <v>408</v>
      </c>
      <c r="U53" s="274">
        <v>15</v>
      </c>
      <c r="V53" s="275">
        <v>15</v>
      </c>
      <c r="W53" s="275">
        <v>15</v>
      </c>
      <c r="X53" s="275">
        <v>15</v>
      </c>
      <c r="Y53" s="275">
        <v>15</v>
      </c>
      <c r="Z53" s="275">
        <v>15</v>
      </c>
      <c r="AA53" s="275">
        <v>15</v>
      </c>
      <c r="AB53" s="275">
        <v>15</v>
      </c>
      <c r="AC53" s="275">
        <v>15</v>
      </c>
      <c r="AD53" s="275">
        <v>15</v>
      </c>
      <c r="AE53" s="275">
        <v>15</v>
      </c>
      <c r="AF53" s="275">
        <v>15</v>
      </c>
      <c r="AG53" s="276"/>
      <c r="AH53" s="276"/>
      <c r="AI53" s="276"/>
      <c r="AJ53" s="277"/>
      <c r="AK53" s="276"/>
      <c r="AL53" s="276"/>
      <c r="AM53" s="276"/>
      <c r="AN53" s="276"/>
      <c r="AO53" s="276"/>
      <c r="AP53" s="276"/>
      <c r="AQ53" s="276"/>
      <c r="AR53" s="276"/>
    </row>
    <row r="54" spans="1:44" ht="31.5">
      <c r="A54" s="268" t="s">
        <v>3430</v>
      </c>
      <c r="B54" s="269" t="s">
        <v>954</v>
      </c>
      <c r="C54" s="269" t="s">
        <v>1102</v>
      </c>
      <c r="D54" s="268"/>
      <c r="E54" s="268" t="s">
        <v>3363</v>
      </c>
      <c r="F54" s="269" t="s">
        <v>3364</v>
      </c>
      <c r="G54" s="267">
        <v>1</v>
      </c>
      <c r="H54" s="270" t="s">
        <v>2953</v>
      </c>
      <c r="I54" s="270" t="s">
        <v>3354</v>
      </c>
      <c r="J54" s="266" t="s">
        <v>74</v>
      </c>
      <c r="K54" s="266" t="s">
        <v>228</v>
      </c>
      <c r="L54" s="266" t="s">
        <v>95</v>
      </c>
      <c r="M54" s="270" t="s">
        <v>3355</v>
      </c>
      <c r="N54" s="270" t="s">
        <v>3418</v>
      </c>
      <c r="O54" s="266" t="s">
        <v>3419</v>
      </c>
      <c r="P54" s="266" t="s">
        <v>3420</v>
      </c>
      <c r="Q54" s="270" t="s">
        <v>3330</v>
      </c>
      <c r="R54" s="271" t="s">
        <v>82</v>
      </c>
      <c r="S54" s="272"/>
      <c r="T54" s="273" t="s">
        <v>408</v>
      </c>
      <c r="U54" s="274">
        <v>120</v>
      </c>
      <c r="V54" s="275">
        <v>120</v>
      </c>
      <c r="W54" s="275">
        <v>120</v>
      </c>
      <c r="X54" s="275">
        <v>120</v>
      </c>
      <c r="Y54" s="275">
        <v>120</v>
      </c>
      <c r="Z54" s="275">
        <v>120</v>
      </c>
      <c r="AA54" s="275">
        <v>120</v>
      </c>
      <c r="AB54" s="275">
        <v>120</v>
      </c>
      <c r="AC54" s="275">
        <v>120</v>
      </c>
      <c r="AD54" s="275">
        <v>120</v>
      </c>
      <c r="AE54" s="275">
        <v>120</v>
      </c>
      <c r="AF54" s="275">
        <v>120</v>
      </c>
      <c r="AG54" s="276"/>
      <c r="AH54" s="276"/>
      <c r="AI54" s="276"/>
      <c r="AJ54" s="276"/>
      <c r="AK54" s="276"/>
      <c r="AL54" s="276"/>
      <c r="AM54" s="276"/>
      <c r="AN54" s="276"/>
      <c r="AO54" s="276"/>
      <c r="AP54" s="276"/>
      <c r="AQ54" s="276"/>
      <c r="AR54" s="276"/>
    </row>
    <row r="55" spans="1:44" ht="31.5">
      <c r="A55" s="268" t="s">
        <v>3431</v>
      </c>
      <c r="B55" s="269" t="s">
        <v>68</v>
      </c>
      <c r="C55" s="269" t="s">
        <v>224</v>
      </c>
      <c r="D55" s="268"/>
      <c r="E55" s="268" t="s">
        <v>3366</v>
      </c>
      <c r="F55" s="269" t="s">
        <v>3367</v>
      </c>
      <c r="G55" s="267">
        <v>1</v>
      </c>
      <c r="H55" s="270" t="s">
        <v>2953</v>
      </c>
      <c r="I55" s="270" t="s">
        <v>3368</v>
      </c>
      <c r="J55" s="266" t="s">
        <v>94</v>
      </c>
      <c r="K55" s="266" t="s">
        <v>75</v>
      </c>
      <c r="L55" s="266" t="s">
        <v>95</v>
      </c>
      <c r="M55" s="270" t="s">
        <v>3369</v>
      </c>
      <c r="N55" s="270" t="s">
        <v>3418</v>
      </c>
      <c r="O55" s="266" t="s">
        <v>3419</v>
      </c>
      <c r="P55" s="266" t="s">
        <v>3420</v>
      </c>
      <c r="Q55" s="270" t="s">
        <v>3330</v>
      </c>
      <c r="R55" s="271" t="s">
        <v>82</v>
      </c>
      <c r="S55" s="272"/>
      <c r="T55" s="273" t="s">
        <v>408</v>
      </c>
      <c r="U55" s="287">
        <v>0.85</v>
      </c>
      <c r="V55" s="288">
        <v>0.85</v>
      </c>
      <c r="W55" s="288">
        <v>0.85</v>
      </c>
      <c r="X55" s="288">
        <v>0.85</v>
      </c>
      <c r="Y55" s="288">
        <v>0.85</v>
      </c>
      <c r="Z55" s="288">
        <v>0.85</v>
      </c>
      <c r="AA55" s="288">
        <v>0.85</v>
      </c>
      <c r="AB55" s="288">
        <v>0.85</v>
      </c>
      <c r="AC55" s="288">
        <v>0.85</v>
      </c>
      <c r="AD55" s="288">
        <v>0.85</v>
      </c>
      <c r="AE55" s="288">
        <v>0.85</v>
      </c>
      <c r="AF55" s="288">
        <v>0.85</v>
      </c>
      <c r="AG55" s="280"/>
      <c r="AH55" s="281"/>
      <c r="AI55" s="281"/>
      <c r="AJ55" s="281"/>
      <c r="AK55" s="281"/>
      <c r="AL55" s="281"/>
      <c r="AM55" s="281"/>
      <c r="AN55" s="281"/>
      <c r="AO55" s="281"/>
      <c r="AP55" s="281"/>
      <c r="AQ55" s="281"/>
      <c r="AR55" s="281"/>
    </row>
    <row r="56" spans="1:44" ht="31.5">
      <c r="A56" s="268" t="s">
        <v>3432</v>
      </c>
      <c r="B56" s="269" t="s">
        <v>68</v>
      </c>
      <c r="C56" s="269" t="s">
        <v>224</v>
      </c>
      <c r="D56" s="268"/>
      <c r="E56" s="268" t="s">
        <v>3371</v>
      </c>
      <c r="F56" s="269" t="s">
        <v>3372</v>
      </c>
      <c r="G56" s="267">
        <v>1</v>
      </c>
      <c r="H56" s="270" t="s">
        <v>2953</v>
      </c>
      <c r="I56" s="270" t="s">
        <v>3368</v>
      </c>
      <c r="J56" s="266" t="s">
        <v>94</v>
      </c>
      <c r="K56" s="266" t="s">
        <v>75</v>
      </c>
      <c r="L56" s="266" t="s">
        <v>95</v>
      </c>
      <c r="M56" s="270" t="s">
        <v>3369</v>
      </c>
      <c r="N56" s="270" t="s">
        <v>3418</v>
      </c>
      <c r="O56" s="266" t="s">
        <v>3419</v>
      </c>
      <c r="P56" s="266" t="s">
        <v>3420</v>
      </c>
      <c r="Q56" s="270" t="s">
        <v>3330</v>
      </c>
      <c r="R56" s="271" t="s">
        <v>82</v>
      </c>
      <c r="S56" s="272"/>
      <c r="T56" s="273" t="s">
        <v>408</v>
      </c>
      <c r="U56" s="287">
        <v>0.9</v>
      </c>
      <c r="V56" s="288">
        <v>0.9</v>
      </c>
      <c r="W56" s="288">
        <v>0.9</v>
      </c>
      <c r="X56" s="288">
        <v>0.9</v>
      </c>
      <c r="Y56" s="288">
        <v>0.9</v>
      </c>
      <c r="Z56" s="288">
        <v>0.9</v>
      </c>
      <c r="AA56" s="288">
        <v>0.9</v>
      </c>
      <c r="AB56" s="288">
        <v>0.9</v>
      </c>
      <c r="AC56" s="288">
        <v>0.9</v>
      </c>
      <c r="AD56" s="288">
        <v>0.9</v>
      </c>
      <c r="AE56" s="288">
        <v>0.9</v>
      </c>
      <c r="AF56" s="288">
        <v>0.9</v>
      </c>
      <c r="AG56" s="280"/>
      <c r="AH56" s="281"/>
      <c r="AI56" s="281"/>
      <c r="AJ56" s="281"/>
      <c r="AK56" s="281"/>
      <c r="AL56" s="281"/>
      <c r="AM56" s="281"/>
      <c r="AN56" s="281"/>
      <c r="AO56" s="281"/>
      <c r="AP56" s="281"/>
      <c r="AQ56" s="281"/>
      <c r="AR56" s="281"/>
    </row>
    <row r="57" spans="1:44" ht="31.5">
      <c r="A57" s="268" t="s">
        <v>3433</v>
      </c>
      <c r="B57" s="269" t="s">
        <v>158</v>
      </c>
      <c r="C57" s="269" t="s">
        <v>1931</v>
      </c>
      <c r="D57" s="268"/>
      <c r="E57" s="268" t="s">
        <v>3374</v>
      </c>
      <c r="F57" s="269" t="s">
        <v>3375</v>
      </c>
      <c r="G57" s="267">
        <v>2</v>
      </c>
      <c r="H57" s="270" t="s">
        <v>3010</v>
      </c>
      <c r="I57" s="270" t="s">
        <v>3376</v>
      </c>
      <c r="J57" s="266" t="s">
        <v>74</v>
      </c>
      <c r="K57" s="266" t="s">
        <v>75</v>
      </c>
      <c r="L57" s="266" t="s">
        <v>76</v>
      </c>
      <c r="M57" s="270" t="s">
        <v>3377</v>
      </c>
      <c r="N57" s="270" t="s">
        <v>3418</v>
      </c>
      <c r="O57" s="266" t="s">
        <v>3419</v>
      </c>
      <c r="P57" s="266" t="s">
        <v>3420</v>
      </c>
      <c r="Q57" s="270" t="s">
        <v>3330</v>
      </c>
      <c r="R57" s="271" t="s">
        <v>82</v>
      </c>
      <c r="S57" s="272"/>
      <c r="T57" s="273" t="s">
        <v>408</v>
      </c>
      <c r="U57" s="278">
        <v>0.5</v>
      </c>
      <c r="V57" s="279">
        <v>0.5</v>
      </c>
      <c r="W57" s="279">
        <v>0.5</v>
      </c>
      <c r="X57" s="279">
        <v>2</v>
      </c>
      <c r="Y57" s="279">
        <v>2</v>
      </c>
      <c r="Z57" s="279">
        <v>2</v>
      </c>
      <c r="AA57" s="279">
        <v>2</v>
      </c>
      <c r="AB57" s="279">
        <v>2</v>
      </c>
      <c r="AC57" s="279">
        <v>2.5</v>
      </c>
      <c r="AD57" s="279">
        <v>2.5</v>
      </c>
      <c r="AE57" s="279">
        <v>2</v>
      </c>
      <c r="AF57" s="279">
        <v>0</v>
      </c>
      <c r="AG57" s="280"/>
      <c r="AH57" s="281"/>
      <c r="AI57" s="281"/>
      <c r="AJ57" s="281"/>
      <c r="AK57" s="281"/>
      <c r="AL57" s="281"/>
      <c r="AM57" s="281"/>
      <c r="AN57" s="281"/>
      <c r="AO57" s="281"/>
      <c r="AP57" s="281"/>
      <c r="AQ57" s="281"/>
      <c r="AR57" s="281"/>
    </row>
    <row r="58" spans="1:44" ht="31.5">
      <c r="A58" s="268" t="s">
        <v>3434</v>
      </c>
      <c r="B58" s="269" t="s">
        <v>68</v>
      </c>
      <c r="C58" s="269" t="s">
        <v>254</v>
      </c>
      <c r="D58" s="268"/>
      <c r="E58" s="268" t="s">
        <v>3414</v>
      </c>
      <c r="F58" s="269" t="s">
        <v>3380</v>
      </c>
      <c r="G58" s="267">
        <v>2</v>
      </c>
      <c r="H58" s="270" t="s">
        <v>3016</v>
      </c>
      <c r="I58" s="270" t="s">
        <v>3381</v>
      </c>
      <c r="J58" s="266" t="s">
        <v>94</v>
      </c>
      <c r="K58" s="266" t="s">
        <v>228</v>
      </c>
      <c r="L58" s="266" t="s">
        <v>95</v>
      </c>
      <c r="M58" s="270" t="s">
        <v>3382</v>
      </c>
      <c r="N58" s="270" t="s">
        <v>3418</v>
      </c>
      <c r="O58" s="266" t="s">
        <v>3419</v>
      </c>
      <c r="P58" s="266" t="s">
        <v>3420</v>
      </c>
      <c r="Q58" s="270" t="s">
        <v>3330</v>
      </c>
      <c r="R58" s="271" t="s">
        <v>82</v>
      </c>
      <c r="S58" s="272"/>
      <c r="T58" s="273" t="s">
        <v>408</v>
      </c>
      <c r="U58" s="283">
        <v>0.2</v>
      </c>
      <c r="V58" s="284">
        <v>0.2</v>
      </c>
      <c r="W58" s="284">
        <v>0.2</v>
      </c>
      <c r="X58" s="284">
        <v>0.2</v>
      </c>
      <c r="Y58" s="284">
        <v>0.2</v>
      </c>
      <c r="Z58" s="284">
        <v>0.2</v>
      </c>
      <c r="AA58" s="284">
        <v>0.2</v>
      </c>
      <c r="AB58" s="284">
        <v>0.2</v>
      </c>
      <c r="AC58" s="284">
        <v>0.2</v>
      </c>
      <c r="AD58" s="284">
        <v>0.2</v>
      </c>
      <c r="AE58" s="284">
        <v>0.2</v>
      </c>
      <c r="AF58" s="284">
        <v>0</v>
      </c>
      <c r="AG58" s="276"/>
      <c r="AH58" s="276"/>
      <c r="AI58" s="276"/>
      <c r="AJ58" s="277"/>
      <c r="AK58" s="276"/>
      <c r="AL58" s="276"/>
      <c r="AM58" s="276"/>
      <c r="AN58" s="276"/>
      <c r="AO58" s="276"/>
      <c r="AP58" s="276"/>
      <c r="AQ58" s="276"/>
      <c r="AR58" s="276"/>
    </row>
    <row r="59" spans="1:44" ht="31.5">
      <c r="A59" s="268" t="s">
        <v>3435</v>
      </c>
      <c r="B59" s="269" t="s">
        <v>954</v>
      </c>
      <c r="C59" s="269" t="s">
        <v>1102</v>
      </c>
      <c r="D59" s="268"/>
      <c r="E59" s="268" t="s">
        <v>3384</v>
      </c>
      <c r="F59" s="269" t="s">
        <v>3385</v>
      </c>
      <c r="G59" s="267">
        <v>2</v>
      </c>
      <c r="H59" s="270" t="s">
        <v>2953</v>
      </c>
      <c r="I59" s="270" t="s">
        <v>3386</v>
      </c>
      <c r="J59" s="266" t="s">
        <v>74</v>
      </c>
      <c r="K59" s="266" t="s">
        <v>75</v>
      </c>
      <c r="L59" s="266" t="s">
        <v>76</v>
      </c>
      <c r="M59" s="270" t="s">
        <v>3387</v>
      </c>
      <c r="N59" s="270" t="s">
        <v>3418</v>
      </c>
      <c r="O59" s="266" t="s">
        <v>3419</v>
      </c>
      <c r="P59" s="266" t="s">
        <v>3420</v>
      </c>
      <c r="Q59" s="270" t="s">
        <v>3330</v>
      </c>
      <c r="R59" s="271" t="s">
        <v>82</v>
      </c>
      <c r="S59" s="272"/>
      <c r="T59" s="273" t="s">
        <v>408</v>
      </c>
      <c r="U59" s="274">
        <v>100</v>
      </c>
      <c r="V59" s="275">
        <v>300</v>
      </c>
      <c r="W59" s="275">
        <v>300</v>
      </c>
      <c r="X59" s="275">
        <v>300</v>
      </c>
      <c r="Y59" s="275">
        <v>300</v>
      </c>
      <c r="Z59" s="275">
        <v>300</v>
      </c>
      <c r="AA59" s="275">
        <v>300</v>
      </c>
      <c r="AB59" s="275">
        <v>300</v>
      </c>
      <c r="AC59" s="275">
        <v>300</v>
      </c>
      <c r="AD59" s="275">
        <v>300</v>
      </c>
      <c r="AE59" s="275">
        <v>300</v>
      </c>
      <c r="AF59" s="275">
        <v>100</v>
      </c>
      <c r="AG59" s="276"/>
      <c r="AH59" s="276"/>
      <c r="AI59" s="276"/>
      <c r="AJ59" s="277"/>
      <c r="AK59" s="276"/>
      <c r="AL59" s="276"/>
      <c r="AM59" s="276"/>
      <c r="AN59" s="276"/>
      <c r="AO59" s="276"/>
      <c r="AP59" s="276"/>
      <c r="AQ59" s="276"/>
      <c r="AR59" s="276"/>
    </row>
    <row r="60" spans="1:44" ht="31.5">
      <c r="A60" s="268" t="s">
        <v>3436</v>
      </c>
      <c r="B60" s="269" t="s">
        <v>68</v>
      </c>
      <c r="C60" s="269" t="s">
        <v>254</v>
      </c>
      <c r="D60" s="268"/>
      <c r="E60" s="268" t="s">
        <v>3389</v>
      </c>
      <c r="F60" s="269" t="s">
        <v>3390</v>
      </c>
      <c r="G60" s="267">
        <v>1</v>
      </c>
      <c r="H60" s="270" t="s">
        <v>2904</v>
      </c>
      <c r="I60" s="270" t="s">
        <v>3391</v>
      </c>
      <c r="J60" s="266" t="s">
        <v>94</v>
      </c>
      <c r="K60" s="266" t="s">
        <v>228</v>
      </c>
      <c r="L60" s="266" t="s">
        <v>95</v>
      </c>
      <c r="M60" s="270" t="s">
        <v>3392</v>
      </c>
      <c r="N60" s="270" t="s">
        <v>3418</v>
      </c>
      <c r="O60" s="266" t="s">
        <v>3419</v>
      </c>
      <c r="P60" s="266" t="s">
        <v>3420</v>
      </c>
      <c r="Q60" s="270" t="s">
        <v>3330</v>
      </c>
      <c r="R60" s="271" t="s">
        <v>82</v>
      </c>
      <c r="S60" s="272"/>
      <c r="T60" s="273" t="s">
        <v>408</v>
      </c>
      <c r="U60" s="283">
        <v>0.75</v>
      </c>
      <c r="V60" s="284">
        <v>0.75</v>
      </c>
      <c r="W60" s="284">
        <v>0.75</v>
      </c>
      <c r="X60" s="284">
        <v>0.75</v>
      </c>
      <c r="Y60" s="284">
        <v>0.75</v>
      </c>
      <c r="Z60" s="284">
        <v>0.75</v>
      </c>
      <c r="AA60" s="284">
        <v>0.75</v>
      </c>
      <c r="AB60" s="284">
        <v>0.75</v>
      </c>
      <c r="AC60" s="284">
        <v>0.75</v>
      </c>
      <c r="AD60" s="284">
        <v>0.75</v>
      </c>
      <c r="AE60" s="284">
        <v>0.75</v>
      </c>
      <c r="AF60" s="284">
        <v>0.75</v>
      </c>
      <c r="AG60" s="276"/>
      <c r="AH60" s="276"/>
      <c r="AI60" s="276"/>
      <c r="AJ60" s="277"/>
      <c r="AK60" s="276"/>
      <c r="AL60" s="276"/>
      <c r="AM60" s="276"/>
      <c r="AN60" s="276"/>
      <c r="AO60" s="276"/>
      <c r="AP60" s="276"/>
      <c r="AQ60" s="276"/>
      <c r="AR60" s="276"/>
    </row>
    <row r="61" spans="1:44" ht="47.25">
      <c r="A61" s="268" t="s">
        <v>3437</v>
      </c>
      <c r="B61" s="269" t="s">
        <v>954</v>
      </c>
      <c r="C61" s="269" t="s">
        <v>1102</v>
      </c>
      <c r="D61" s="268"/>
      <c r="E61" s="268" t="s">
        <v>3332</v>
      </c>
      <c r="F61" s="269" t="s">
        <v>3333</v>
      </c>
      <c r="G61" s="267">
        <v>2</v>
      </c>
      <c r="H61" s="270" t="s">
        <v>2892</v>
      </c>
      <c r="I61" s="270" t="s">
        <v>3334</v>
      </c>
      <c r="J61" s="266" t="s">
        <v>74</v>
      </c>
      <c r="K61" s="266" t="s">
        <v>75</v>
      </c>
      <c r="L61" s="266" t="s">
        <v>95</v>
      </c>
      <c r="M61" s="270" t="s">
        <v>3335</v>
      </c>
      <c r="N61" s="270" t="s">
        <v>3438</v>
      </c>
      <c r="O61" s="266" t="s">
        <v>3439</v>
      </c>
      <c r="P61" s="266" t="s">
        <v>3440</v>
      </c>
      <c r="Q61" s="270" t="s">
        <v>3330</v>
      </c>
      <c r="R61" s="271" t="s">
        <v>82</v>
      </c>
      <c r="S61" s="272"/>
      <c r="T61" s="273" t="s">
        <v>408</v>
      </c>
      <c r="U61" s="274">
        <v>20</v>
      </c>
      <c r="V61" s="275">
        <v>40</v>
      </c>
      <c r="W61" s="275">
        <v>40</v>
      </c>
      <c r="X61" s="275">
        <v>40</v>
      </c>
      <c r="Y61" s="275">
        <v>40</v>
      </c>
      <c r="Z61" s="275">
        <v>40</v>
      </c>
      <c r="AA61" s="275">
        <v>40</v>
      </c>
      <c r="AB61" s="275">
        <v>30</v>
      </c>
      <c r="AC61" s="275">
        <v>30</v>
      </c>
      <c r="AD61" s="275">
        <v>30</v>
      </c>
      <c r="AE61" s="275">
        <v>30</v>
      </c>
      <c r="AF61" s="275">
        <v>30</v>
      </c>
      <c r="AG61" s="276"/>
      <c r="AH61" s="276"/>
      <c r="AI61" s="276"/>
      <c r="AJ61" s="277"/>
      <c r="AK61" s="276"/>
      <c r="AL61" s="276"/>
      <c r="AM61" s="276"/>
      <c r="AN61" s="276"/>
      <c r="AO61" s="276"/>
      <c r="AP61" s="276"/>
      <c r="AQ61" s="276"/>
      <c r="AR61" s="276"/>
    </row>
    <row r="62" spans="1:44" ht="31.5">
      <c r="A62" s="268" t="s">
        <v>3441</v>
      </c>
      <c r="B62" s="269" t="s">
        <v>954</v>
      </c>
      <c r="C62" s="269" t="s">
        <v>1102</v>
      </c>
      <c r="D62" s="268"/>
      <c r="E62" s="268" t="s">
        <v>3337</v>
      </c>
      <c r="F62" s="269" t="s">
        <v>3442</v>
      </c>
      <c r="G62" s="267">
        <v>2</v>
      </c>
      <c r="H62" s="270" t="s">
        <v>3339</v>
      </c>
      <c r="I62" s="270" t="s">
        <v>3340</v>
      </c>
      <c r="J62" s="266" t="s">
        <v>74</v>
      </c>
      <c r="K62" s="266" t="s">
        <v>228</v>
      </c>
      <c r="L62" s="266" t="s">
        <v>95</v>
      </c>
      <c r="M62" s="270" t="s">
        <v>3335</v>
      </c>
      <c r="N62" s="270" t="s">
        <v>3438</v>
      </c>
      <c r="O62" s="266" t="s">
        <v>3439</v>
      </c>
      <c r="P62" s="266" t="s">
        <v>3440</v>
      </c>
      <c r="Q62" s="270" t="s">
        <v>3330</v>
      </c>
      <c r="R62" s="271" t="s">
        <v>82</v>
      </c>
      <c r="S62" s="272"/>
      <c r="T62" s="273" t="s">
        <v>408</v>
      </c>
      <c r="U62" s="274">
        <v>12</v>
      </c>
      <c r="V62" s="275">
        <v>20</v>
      </c>
      <c r="W62" s="275">
        <v>18</v>
      </c>
      <c r="X62" s="275">
        <v>25</v>
      </c>
      <c r="Y62" s="275">
        <v>30</v>
      </c>
      <c r="Z62" s="275">
        <v>30</v>
      </c>
      <c r="AA62" s="275">
        <v>30</v>
      </c>
      <c r="AB62" s="275">
        <v>25</v>
      </c>
      <c r="AC62" s="275">
        <v>25</v>
      </c>
      <c r="AD62" s="275">
        <v>25</v>
      </c>
      <c r="AE62" s="275">
        <v>25</v>
      </c>
      <c r="AF62" s="275">
        <v>20</v>
      </c>
      <c r="AG62" s="276"/>
      <c r="AH62" s="276"/>
      <c r="AI62" s="276"/>
      <c r="AJ62" s="276"/>
      <c r="AK62" s="276"/>
      <c r="AL62" s="276"/>
      <c r="AM62" s="276"/>
      <c r="AN62" s="276"/>
      <c r="AO62" s="276"/>
      <c r="AP62" s="276"/>
      <c r="AQ62" s="276"/>
      <c r="AR62" s="276"/>
    </row>
    <row r="63" spans="1:44" ht="31.5">
      <c r="A63" s="268" t="s">
        <v>3443</v>
      </c>
      <c r="B63" s="269" t="s">
        <v>954</v>
      </c>
      <c r="C63" s="269" t="s">
        <v>1102</v>
      </c>
      <c r="D63" s="268"/>
      <c r="E63" s="268" t="s">
        <v>3425</v>
      </c>
      <c r="F63" s="269" t="s">
        <v>3444</v>
      </c>
      <c r="G63" s="267">
        <v>2</v>
      </c>
      <c r="H63" s="270" t="s">
        <v>3339</v>
      </c>
      <c r="I63" s="270" t="s">
        <v>3344</v>
      </c>
      <c r="J63" s="266" t="s">
        <v>74</v>
      </c>
      <c r="K63" s="266" t="s">
        <v>75</v>
      </c>
      <c r="L63" s="266" t="s">
        <v>76</v>
      </c>
      <c r="M63" s="270" t="s">
        <v>3350</v>
      </c>
      <c r="N63" s="270" t="s">
        <v>3438</v>
      </c>
      <c r="O63" s="266" t="s">
        <v>3439</v>
      </c>
      <c r="P63" s="266" t="s">
        <v>3440</v>
      </c>
      <c r="Q63" s="270" t="s">
        <v>3330</v>
      </c>
      <c r="R63" s="271" t="s">
        <v>82</v>
      </c>
      <c r="S63" s="272"/>
      <c r="T63" s="273" t="s">
        <v>408</v>
      </c>
      <c r="U63" s="274">
        <v>100</v>
      </c>
      <c r="V63" s="275">
        <v>200</v>
      </c>
      <c r="W63" s="275">
        <v>200</v>
      </c>
      <c r="X63" s="275">
        <v>200</v>
      </c>
      <c r="Y63" s="275">
        <v>200</v>
      </c>
      <c r="Z63" s="275">
        <v>300</v>
      </c>
      <c r="AA63" s="275">
        <v>300</v>
      </c>
      <c r="AB63" s="275">
        <v>300</v>
      </c>
      <c r="AC63" s="275">
        <v>300</v>
      </c>
      <c r="AD63" s="275">
        <v>300</v>
      </c>
      <c r="AE63" s="275">
        <v>300</v>
      </c>
      <c r="AF63" s="275">
        <v>200</v>
      </c>
      <c r="AG63" s="276"/>
      <c r="AH63" s="276"/>
      <c r="AI63" s="276"/>
      <c r="AJ63" s="276"/>
      <c r="AK63" s="276"/>
      <c r="AL63" s="276"/>
      <c r="AM63" s="276"/>
      <c r="AN63" s="276"/>
      <c r="AO63" s="276"/>
      <c r="AP63" s="276"/>
      <c r="AQ63" s="276"/>
      <c r="AR63" s="276"/>
    </row>
    <row r="64" spans="1:44" ht="31.5">
      <c r="A64" s="268" t="s">
        <v>3445</v>
      </c>
      <c r="B64" s="269" t="s">
        <v>954</v>
      </c>
      <c r="C64" s="269" t="s">
        <v>1102</v>
      </c>
      <c r="D64" s="268"/>
      <c r="E64" s="268" t="s">
        <v>3402</v>
      </c>
      <c r="F64" s="269" t="s">
        <v>3348</v>
      </c>
      <c r="G64" s="267">
        <v>1</v>
      </c>
      <c r="H64" s="270" t="s">
        <v>3339</v>
      </c>
      <c r="I64" s="270" t="s">
        <v>3349</v>
      </c>
      <c r="J64" s="266" t="s">
        <v>74</v>
      </c>
      <c r="K64" s="266" t="s">
        <v>75</v>
      </c>
      <c r="L64" s="266" t="s">
        <v>76</v>
      </c>
      <c r="M64" s="270" t="s">
        <v>3350</v>
      </c>
      <c r="N64" s="270" t="s">
        <v>3438</v>
      </c>
      <c r="O64" s="266" t="s">
        <v>3439</v>
      </c>
      <c r="P64" s="266" t="s">
        <v>3440</v>
      </c>
      <c r="Q64" s="270" t="s">
        <v>3330</v>
      </c>
      <c r="R64" s="271" t="s">
        <v>82</v>
      </c>
      <c r="S64" s="272"/>
      <c r="T64" s="273" t="s">
        <v>408</v>
      </c>
      <c r="U64" s="274">
        <v>50</v>
      </c>
      <c r="V64" s="275">
        <v>100</v>
      </c>
      <c r="W64" s="275">
        <v>100</v>
      </c>
      <c r="X64" s="275">
        <v>100</v>
      </c>
      <c r="Y64" s="275">
        <v>150</v>
      </c>
      <c r="Z64" s="275">
        <v>150</v>
      </c>
      <c r="AA64" s="275">
        <v>150</v>
      </c>
      <c r="AB64" s="275">
        <v>150</v>
      </c>
      <c r="AC64" s="275">
        <v>150</v>
      </c>
      <c r="AD64" s="275">
        <v>150</v>
      </c>
      <c r="AE64" s="275">
        <v>150</v>
      </c>
      <c r="AF64" s="275">
        <v>50</v>
      </c>
      <c r="AG64" s="276"/>
      <c r="AH64" s="276"/>
      <c r="AI64" s="276"/>
      <c r="AJ64" s="276"/>
      <c r="AK64" s="276"/>
      <c r="AL64" s="276"/>
      <c r="AM64" s="276"/>
      <c r="AN64" s="276"/>
      <c r="AO64" s="276"/>
      <c r="AP64" s="276"/>
      <c r="AQ64" s="276"/>
      <c r="AR64" s="276"/>
    </row>
    <row r="65" spans="1:44" ht="31.5">
      <c r="A65" s="268" t="s">
        <v>3446</v>
      </c>
      <c r="B65" s="269" t="s">
        <v>954</v>
      </c>
      <c r="C65" s="269" t="s">
        <v>1102</v>
      </c>
      <c r="D65" s="268"/>
      <c r="E65" s="268" t="s">
        <v>3352</v>
      </c>
      <c r="F65" s="269" t="s">
        <v>3353</v>
      </c>
      <c r="G65" s="267">
        <v>1</v>
      </c>
      <c r="H65" s="270" t="s">
        <v>2953</v>
      </c>
      <c r="I65" s="270" t="s">
        <v>3354</v>
      </c>
      <c r="J65" s="266" t="s">
        <v>74</v>
      </c>
      <c r="K65" s="266" t="s">
        <v>228</v>
      </c>
      <c r="L65" s="266" t="s">
        <v>95</v>
      </c>
      <c r="M65" s="270" t="s">
        <v>3355</v>
      </c>
      <c r="N65" s="270" t="s">
        <v>3438</v>
      </c>
      <c r="O65" s="266" t="s">
        <v>3439</v>
      </c>
      <c r="P65" s="266" t="s">
        <v>3440</v>
      </c>
      <c r="Q65" s="270" t="s">
        <v>3330</v>
      </c>
      <c r="R65" s="271" t="s">
        <v>82</v>
      </c>
      <c r="S65" s="272"/>
      <c r="T65" s="273" t="s">
        <v>408</v>
      </c>
      <c r="U65" s="274">
        <v>13</v>
      </c>
      <c r="V65" s="275">
        <v>13</v>
      </c>
      <c r="W65" s="275">
        <v>13</v>
      </c>
      <c r="X65" s="275">
        <v>13</v>
      </c>
      <c r="Y65" s="275">
        <v>13</v>
      </c>
      <c r="Z65" s="275">
        <v>13</v>
      </c>
      <c r="AA65" s="275">
        <v>13</v>
      </c>
      <c r="AB65" s="275">
        <v>13</v>
      </c>
      <c r="AC65" s="275">
        <v>13</v>
      </c>
      <c r="AD65" s="275">
        <v>13</v>
      </c>
      <c r="AE65" s="275">
        <v>13</v>
      </c>
      <c r="AF65" s="275">
        <v>13</v>
      </c>
      <c r="AG65" s="276"/>
      <c r="AH65" s="276"/>
      <c r="AI65" s="276"/>
      <c r="AJ65" s="276"/>
      <c r="AK65" s="276"/>
      <c r="AL65" s="276"/>
      <c r="AM65" s="276"/>
      <c r="AN65" s="276"/>
      <c r="AO65" s="276"/>
      <c r="AP65" s="276"/>
      <c r="AQ65" s="276"/>
      <c r="AR65" s="276"/>
    </row>
    <row r="66" spans="1:44" ht="31.5">
      <c r="A66" s="268" t="s">
        <v>3447</v>
      </c>
      <c r="B66" s="269" t="s">
        <v>954</v>
      </c>
      <c r="C66" s="269" t="s">
        <v>1102</v>
      </c>
      <c r="D66" s="268" t="s">
        <v>734</v>
      </c>
      <c r="E66" s="268" t="s">
        <v>3357</v>
      </c>
      <c r="F66" s="269" t="s">
        <v>3358</v>
      </c>
      <c r="G66" s="267">
        <v>1</v>
      </c>
      <c r="H66" s="270" t="s">
        <v>2953</v>
      </c>
      <c r="I66" s="270" t="s">
        <v>3354</v>
      </c>
      <c r="J66" s="266" t="s">
        <v>74</v>
      </c>
      <c r="K66" s="266" t="s">
        <v>228</v>
      </c>
      <c r="L66" s="266" t="s">
        <v>95</v>
      </c>
      <c r="M66" s="270" t="s">
        <v>3355</v>
      </c>
      <c r="N66" s="270" t="s">
        <v>3438</v>
      </c>
      <c r="O66" s="266" t="s">
        <v>3439</v>
      </c>
      <c r="P66" s="266" t="s">
        <v>3440</v>
      </c>
      <c r="Q66" s="270" t="s">
        <v>3330</v>
      </c>
      <c r="R66" s="271" t="s">
        <v>82</v>
      </c>
      <c r="S66" s="272"/>
      <c r="T66" s="273" t="s">
        <v>408</v>
      </c>
      <c r="U66" s="278">
        <v>18</v>
      </c>
      <c r="V66" s="279">
        <v>18</v>
      </c>
      <c r="W66" s="279">
        <v>18</v>
      </c>
      <c r="X66" s="279">
        <v>18</v>
      </c>
      <c r="Y66" s="279">
        <v>18</v>
      </c>
      <c r="Z66" s="279">
        <v>18</v>
      </c>
      <c r="AA66" s="279">
        <v>18</v>
      </c>
      <c r="AB66" s="279">
        <v>18</v>
      </c>
      <c r="AC66" s="279">
        <v>18</v>
      </c>
      <c r="AD66" s="279">
        <v>18</v>
      </c>
      <c r="AE66" s="279">
        <v>18</v>
      </c>
      <c r="AF66" s="279">
        <v>18</v>
      </c>
      <c r="AG66" s="280"/>
      <c r="AH66" s="281"/>
      <c r="AI66" s="281"/>
      <c r="AJ66" s="281"/>
      <c r="AK66" s="281"/>
      <c r="AL66" s="281"/>
      <c r="AM66" s="281"/>
      <c r="AN66" s="281"/>
      <c r="AO66" s="281"/>
      <c r="AP66" s="281"/>
      <c r="AQ66" s="281"/>
      <c r="AR66" s="281"/>
    </row>
    <row r="67" spans="1:44" ht="31.5">
      <c r="A67" s="268" t="s">
        <v>3448</v>
      </c>
      <c r="B67" s="269" t="s">
        <v>954</v>
      </c>
      <c r="C67" s="269" t="s">
        <v>1102</v>
      </c>
      <c r="D67" s="268" t="s">
        <v>734</v>
      </c>
      <c r="E67" s="268" t="s">
        <v>3360</v>
      </c>
      <c r="F67" s="269" t="s">
        <v>3361</v>
      </c>
      <c r="G67" s="267">
        <v>1</v>
      </c>
      <c r="H67" s="270" t="s">
        <v>2953</v>
      </c>
      <c r="I67" s="270" t="s">
        <v>3354</v>
      </c>
      <c r="J67" s="266" t="s">
        <v>74</v>
      </c>
      <c r="K67" s="266" t="s">
        <v>228</v>
      </c>
      <c r="L67" s="266" t="s">
        <v>95</v>
      </c>
      <c r="M67" s="270" t="s">
        <v>3355</v>
      </c>
      <c r="N67" s="270" t="s">
        <v>3438</v>
      </c>
      <c r="O67" s="266" t="s">
        <v>3439</v>
      </c>
      <c r="P67" s="266" t="s">
        <v>3440</v>
      </c>
      <c r="Q67" s="270" t="s">
        <v>3330</v>
      </c>
      <c r="R67" s="271" t="s">
        <v>82</v>
      </c>
      <c r="S67" s="272"/>
      <c r="T67" s="273" t="s">
        <v>408</v>
      </c>
      <c r="U67" s="278">
        <v>14</v>
      </c>
      <c r="V67" s="279">
        <v>14</v>
      </c>
      <c r="W67" s="279">
        <v>14</v>
      </c>
      <c r="X67" s="279">
        <v>14</v>
      </c>
      <c r="Y67" s="279">
        <v>14</v>
      </c>
      <c r="Z67" s="279">
        <v>14</v>
      </c>
      <c r="AA67" s="279">
        <v>14</v>
      </c>
      <c r="AB67" s="279">
        <v>14</v>
      </c>
      <c r="AC67" s="279">
        <v>14</v>
      </c>
      <c r="AD67" s="279">
        <v>14</v>
      </c>
      <c r="AE67" s="279">
        <v>14</v>
      </c>
      <c r="AF67" s="279">
        <v>14</v>
      </c>
      <c r="AG67" s="280"/>
      <c r="AH67" s="281"/>
      <c r="AI67" s="281"/>
      <c r="AJ67" s="281"/>
      <c r="AK67" s="281"/>
      <c r="AL67" s="281"/>
      <c r="AM67" s="281"/>
      <c r="AN67" s="281"/>
      <c r="AO67" s="281"/>
      <c r="AP67" s="281"/>
      <c r="AQ67" s="281"/>
      <c r="AR67" s="281"/>
    </row>
    <row r="68" spans="1:44" ht="31.5">
      <c r="A68" s="268" t="s">
        <v>3449</v>
      </c>
      <c r="B68" s="269" t="s">
        <v>954</v>
      </c>
      <c r="C68" s="269" t="s">
        <v>1102</v>
      </c>
      <c r="D68" s="268" t="s">
        <v>734</v>
      </c>
      <c r="E68" s="268" t="s">
        <v>3363</v>
      </c>
      <c r="F68" s="269" t="s">
        <v>3364</v>
      </c>
      <c r="G68" s="267">
        <v>1</v>
      </c>
      <c r="H68" s="270" t="s">
        <v>2953</v>
      </c>
      <c r="I68" s="270" t="s">
        <v>3354</v>
      </c>
      <c r="J68" s="266" t="s">
        <v>74</v>
      </c>
      <c r="K68" s="266" t="s">
        <v>228</v>
      </c>
      <c r="L68" s="266" t="s">
        <v>95</v>
      </c>
      <c r="M68" s="270" t="s">
        <v>3355</v>
      </c>
      <c r="N68" s="270" t="s">
        <v>3438</v>
      </c>
      <c r="O68" s="266" t="s">
        <v>3439</v>
      </c>
      <c r="P68" s="266" t="s">
        <v>3440</v>
      </c>
      <c r="Q68" s="270" t="s">
        <v>3330</v>
      </c>
      <c r="R68" s="271" t="s">
        <v>82</v>
      </c>
      <c r="S68" s="272"/>
      <c r="T68" s="273" t="s">
        <v>408</v>
      </c>
      <c r="U68" s="274">
        <v>150</v>
      </c>
      <c r="V68" s="275">
        <v>150</v>
      </c>
      <c r="W68" s="275">
        <v>150</v>
      </c>
      <c r="X68" s="275">
        <v>150</v>
      </c>
      <c r="Y68" s="275">
        <v>150</v>
      </c>
      <c r="Z68" s="275">
        <v>150</v>
      </c>
      <c r="AA68" s="275">
        <v>150</v>
      </c>
      <c r="AB68" s="275">
        <v>150</v>
      </c>
      <c r="AC68" s="275">
        <v>150</v>
      </c>
      <c r="AD68" s="275">
        <v>150</v>
      </c>
      <c r="AE68" s="275">
        <v>150</v>
      </c>
      <c r="AF68" s="275">
        <v>150</v>
      </c>
      <c r="AG68" s="276"/>
      <c r="AH68" s="276"/>
      <c r="AI68" s="276"/>
      <c r="AJ68" s="276"/>
      <c r="AK68" s="276"/>
      <c r="AL68" s="276"/>
      <c r="AM68" s="276"/>
      <c r="AN68" s="276"/>
      <c r="AO68" s="276"/>
      <c r="AP68" s="276"/>
      <c r="AQ68" s="276"/>
      <c r="AR68" s="276"/>
    </row>
    <row r="69" spans="1:44" ht="31.5">
      <c r="A69" s="268" t="s">
        <v>3450</v>
      </c>
      <c r="B69" s="269" t="s">
        <v>68</v>
      </c>
      <c r="C69" s="269" t="s">
        <v>224</v>
      </c>
      <c r="D69" s="268" t="s">
        <v>734</v>
      </c>
      <c r="E69" s="268" t="s">
        <v>3366</v>
      </c>
      <c r="F69" s="269" t="s">
        <v>3367</v>
      </c>
      <c r="G69" s="267">
        <v>1</v>
      </c>
      <c r="H69" s="270" t="s">
        <v>2953</v>
      </c>
      <c r="I69" s="270" t="s">
        <v>3368</v>
      </c>
      <c r="J69" s="266" t="s">
        <v>94</v>
      </c>
      <c r="K69" s="266" t="s">
        <v>75</v>
      </c>
      <c r="L69" s="266" t="s">
        <v>95</v>
      </c>
      <c r="M69" s="270" t="s">
        <v>3369</v>
      </c>
      <c r="N69" s="270" t="s">
        <v>3438</v>
      </c>
      <c r="O69" s="266" t="s">
        <v>3439</v>
      </c>
      <c r="P69" s="266" t="s">
        <v>3440</v>
      </c>
      <c r="Q69" s="270" t="s">
        <v>3330</v>
      </c>
      <c r="R69" s="271" t="s">
        <v>82</v>
      </c>
      <c r="S69" s="272"/>
      <c r="T69" s="273" t="s">
        <v>408</v>
      </c>
      <c r="U69" s="287">
        <v>0.85</v>
      </c>
      <c r="V69" s="288">
        <v>0.85</v>
      </c>
      <c r="W69" s="288">
        <v>0.85</v>
      </c>
      <c r="X69" s="288">
        <v>0.85</v>
      </c>
      <c r="Y69" s="288">
        <v>0.85</v>
      </c>
      <c r="Z69" s="288">
        <v>0.85</v>
      </c>
      <c r="AA69" s="288">
        <v>0.85</v>
      </c>
      <c r="AB69" s="288">
        <v>0.85</v>
      </c>
      <c r="AC69" s="288">
        <v>0.85</v>
      </c>
      <c r="AD69" s="288">
        <v>0.85</v>
      </c>
      <c r="AE69" s="288">
        <v>0.85</v>
      </c>
      <c r="AF69" s="288">
        <v>0.85</v>
      </c>
      <c r="AG69" s="280"/>
      <c r="AH69" s="281"/>
      <c r="AI69" s="281"/>
      <c r="AJ69" s="281"/>
      <c r="AK69" s="281"/>
      <c r="AL69" s="281"/>
      <c r="AM69" s="281"/>
      <c r="AN69" s="281"/>
      <c r="AO69" s="281"/>
      <c r="AP69" s="281"/>
      <c r="AQ69" s="281"/>
      <c r="AR69" s="281"/>
    </row>
    <row r="70" spans="1:44" ht="31.5">
      <c r="A70" s="268" t="s">
        <v>3451</v>
      </c>
      <c r="B70" s="269" t="s">
        <v>68</v>
      </c>
      <c r="C70" s="269" t="s">
        <v>224</v>
      </c>
      <c r="D70" s="268" t="s">
        <v>734</v>
      </c>
      <c r="E70" s="268" t="s">
        <v>3371</v>
      </c>
      <c r="F70" s="269" t="s">
        <v>3372</v>
      </c>
      <c r="G70" s="267">
        <v>1</v>
      </c>
      <c r="H70" s="270" t="s">
        <v>2953</v>
      </c>
      <c r="I70" s="270" t="s">
        <v>3368</v>
      </c>
      <c r="J70" s="266" t="s">
        <v>94</v>
      </c>
      <c r="K70" s="266" t="s">
        <v>75</v>
      </c>
      <c r="L70" s="266" t="s">
        <v>95</v>
      </c>
      <c r="M70" s="270" t="s">
        <v>3369</v>
      </c>
      <c r="N70" s="270" t="s">
        <v>3438</v>
      </c>
      <c r="O70" s="266" t="s">
        <v>3439</v>
      </c>
      <c r="P70" s="266" t="s">
        <v>3440</v>
      </c>
      <c r="Q70" s="270" t="s">
        <v>3330</v>
      </c>
      <c r="R70" s="271" t="s">
        <v>82</v>
      </c>
      <c r="S70" s="272"/>
      <c r="T70" s="273" t="s">
        <v>408</v>
      </c>
      <c r="U70" s="283">
        <v>0.9</v>
      </c>
      <c r="V70" s="284">
        <v>0.9</v>
      </c>
      <c r="W70" s="284">
        <v>0.9</v>
      </c>
      <c r="X70" s="284">
        <v>0.9</v>
      </c>
      <c r="Y70" s="284">
        <v>0.9</v>
      </c>
      <c r="Z70" s="284">
        <v>0.9</v>
      </c>
      <c r="AA70" s="284">
        <v>0.9</v>
      </c>
      <c r="AB70" s="284">
        <v>0.9</v>
      </c>
      <c r="AC70" s="284">
        <v>0.9</v>
      </c>
      <c r="AD70" s="284">
        <v>0.9</v>
      </c>
      <c r="AE70" s="284">
        <v>0.9</v>
      </c>
      <c r="AF70" s="284">
        <v>0.9</v>
      </c>
      <c r="AG70" s="276"/>
      <c r="AH70" s="276"/>
      <c r="AI70" s="289"/>
      <c r="AJ70" s="277"/>
      <c r="AK70" s="289"/>
      <c r="AL70" s="289"/>
      <c r="AM70" s="289"/>
      <c r="AN70" s="289"/>
      <c r="AO70" s="289"/>
      <c r="AP70" s="289"/>
      <c r="AQ70" s="289"/>
      <c r="AR70" s="289"/>
    </row>
    <row r="71" spans="1:44" ht="31.5">
      <c r="A71" s="268" t="s">
        <v>3452</v>
      </c>
      <c r="B71" s="269" t="s">
        <v>158</v>
      </c>
      <c r="C71" s="269" t="s">
        <v>1931</v>
      </c>
      <c r="D71" s="268" t="s">
        <v>734</v>
      </c>
      <c r="E71" s="268" t="s">
        <v>3453</v>
      </c>
      <c r="F71" s="269" t="s">
        <v>3375</v>
      </c>
      <c r="G71" s="267">
        <v>2</v>
      </c>
      <c r="H71" s="270" t="s">
        <v>3010</v>
      </c>
      <c r="I71" s="270" t="s">
        <v>3376</v>
      </c>
      <c r="J71" s="266" t="s">
        <v>74</v>
      </c>
      <c r="K71" s="266" t="s">
        <v>75</v>
      </c>
      <c r="L71" s="266" t="s">
        <v>76</v>
      </c>
      <c r="M71" s="270" t="s">
        <v>3377</v>
      </c>
      <c r="N71" s="270" t="s">
        <v>3438</v>
      </c>
      <c r="O71" s="266" t="s">
        <v>3439</v>
      </c>
      <c r="P71" s="266" t="s">
        <v>3440</v>
      </c>
      <c r="Q71" s="270" t="s">
        <v>3330</v>
      </c>
      <c r="R71" s="271" t="s">
        <v>82</v>
      </c>
      <c r="S71" s="272"/>
      <c r="T71" s="273" t="s">
        <v>408</v>
      </c>
      <c r="U71" s="278">
        <v>0.5</v>
      </c>
      <c r="V71" s="279">
        <v>0.5</v>
      </c>
      <c r="W71" s="279">
        <v>0.5</v>
      </c>
      <c r="X71" s="279">
        <v>2</v>
      </c>
      <c r="Y71" s="279">
        <v>2</v>
      </c>
      <c r="Z71" s="279">
        <v>2</v>
      </c>
      <c r="AA71" s="279">
        <v>2</v>
      </c>
      <c r="AB71" s="279">
        <v>2</v>
      </c>
      <c r="AC71" s="279">
        <v>2.5</v>
      </c>
      <c r="AD71" s="279">
        <v>2.5</v>
      </c>
      <c r="AE71" s="279">
        <v>2</v>
      </c>
      <c r="AF71" s="279">
        <v>0</v>
      </c>
      <c r="AG71" s="280"/>
      <c r="AH71" s="281"/>
      <c r="AI71" s="281"/>
      <c r="AJ71" s="281"/>
      <c r="AK71" s="281"/>
      <c r="AL71" s="281"/>
      <c r="AM71" s="281"/>
      <c r="AN71" s="281"/>
      <c r="AO71" s="281"/>
      <c r="AP71" s="281"/>
      <c r="AQ71" s="281"/>
      <c r="AR71" s="281"/>
    </row>
    <row r="72" spans="1:44" ht="31.5">
      <c r="A72" s="268" t="s">
        <v>3454</v>
      </c>
      <c r="B72" s="269" t="s">
        <v>68</v>
      </c>
      <c r="C72" s="269" t="s">
        <v>254</v>
      </c>
      <c r="D72" s="268" t="s">
        <v>734</v>
      </c>
      <c r="E72" s="268" t="s">
        <v>3414</v>
      </c>
      <c r="F72" s="269" t="s">
        <v>3380</v>
      </c>
      <c r="G72" s="267">
        <v>2</v>
      </c>
      <c r="H72" s="270" t="s">
        <v>3016</v>
      </c>
      <c r="I72" s="270" t="s">
        <v>3381</v>
      </c>
      <c r="J72" s="266" t="s">
        <v>94</v>
      </c>
      <c r="K72" s="266" t="s">
        <v>228</v>
      </c>
      <c r="L72" s="266" t="s">
        <v>95</v>
      </c>
      <c r="M72" s="270" t="s">
        <v>3382</v>
      </c>
      <c r="N72" s="270" t="s">
        <v>3438</v>
      </c>
      <c r="O72" s="266" t="s">
        <v>3439</v>
      </c>
      <c r="P72" s="266" t="s">
        <v>3440</v>
      </c>
      <c r="Q72" s="270" t="s">
        <v>3330</v>
      </c>
      <c r="R72" s="271" t="s">
        <v>82</v>
      </c>
      <c r="S72" s="272"/>
      <c r="T72" s="273" t="s">
        <v>408</v>
      </c>
      <c r="U72" s="283">
        <v>0.2</v>
      </c>
      <c r="V72" s="284">
        <v>0.2</v>
      </c>
      <c r="W72" s="284">
        <v>0.2</v>
      </c>
      <c r="X72" s="284">
        <v>0.2</v>
      </c>
      <c r="Y72" s="284">
        <v>0.2</v>
      </c>
      <c r="Z72" s="284">
        <v>0.2</v>
      </c>
      <c r="AA72" s="284">
        <v>0.2</v>
      </c>
      <c r="AB72" s="284">
        <v>0.2</v>
      </c>
      <c r="AC72" s="284">
        <v>0.2</v>
      </c>
      <c r="AD72" s="284">
        <v>0.2</v>
      </c>
      <c r="AE72" s="284">
        <v>0.2</v>
      </c>
      <c r="AF72" s="284">
        <v>0.2</v>
      </c>
      <c r="AG72" s="276"/>
      <c r="AH72" s="276"/>
      <c r="AI72" s="276"/>
      <c r="AJ72" s="277"/>
      <c r="AK72" s="276"/>
      <c r="AL72" s="276"/>
      <c r="AM72" s="276"/>
      <c r="AN72" s="276"/>
      <c r="AO72" s="276"/>
      <c r="AP72" s="276"/>
      <c r="AQ72" s="276"/>
      <c r="AR72" s="276"/>
    </row>
    <row r="73" spans="1:44" ht="31.5">
      <c r="A73" s="268" t="s">
        <v>3455</v>
      </c>
      <c r="B73" s="269" t="s">
        <v>68</v>
      </c>
      <c r="C73" s="269" t="s">
        <v>254</v>
      </c>
      <c r="D73" s="268"/>
      <c r="E73" s="268" t="s">
        <v>3456</v>
      </c>
      <c r="F73" s="269" t="s">
        <v>3457</v>
      </c>
      <c r="G73" s="267">
        <v>2</v>
      </c>
      <c r="H73" s="270" t="s">
        <v>2953</v>
      </c>
      <c r="I73" s="270" t="s">
        <v>3386</v>
      </c>
      <c r="J73" s="266" t="s">
        <v>74</v>
      </c>
      <c r="K73" s="266" t="s">
        <v>228</v>
      </c>
      <c r="L73" s="266" t="s">
        <v>76</v>
      </c>
      <c r="M73" s="270" t="s">
        <v>3387</v>
      </c>
      <c r="N73" s="270" t="s">
        <v>3438</v>
      </c>
      <c r="O73" s="266" t="s">
        <v>3439</v>
      </c>
      <c r="P73" s="266" t="s">
        <v>3440</v>
      </c>
      <c r="Q73" s="270" t="s">
        <v>3330</v>
      </c>
      <c r="R73" s="271" t="s">
        <v>82</v>
      </c>
      <c r="S73" s="272"/>
      <c r="T73" s="273" t="s">
        <v>408</v>
      </c>
      <c r="U73" s="274">
        <v>100</v>
      </c>
      <c r="V73" s="275">
        <v>300</v>
      </c>
      <c r="W73" s="275">
        <v>300</v>
      </c>
      <c r="X73" s="275">
        <v>300</v>
      </c>
      <c r="Y73" s="275">
        <v>300</v>
      </c>
      <c r="Z73" s="275">
        <v>300</v>
      </c>
      <c r="AA73" s="275">
        <v>300</v>
      </c>
      <c r="AB73" s="275">
        <v>300</v>
      </c>
      <c r="AC73" s="275">
        <v>300</v>
      </c>
      <c r="AD73" s="275">
        <v>300</v>
      </c>
      <c r="AE73" s="275">
        <v>300</v>
      </c>
      <c r="AF73" s="275">
        <v>100</v>
      </c>
      <c r="AG73" s="276"/>
      <c r="AH73" s="276"/>
      <c r="AI73" s="276"/>
      <c r="AJ73" s="277"/>
      <c r="AK73" s="276"/>
      <c r="AL73" s="276"/>
      <c r="AM73" s="276"/>
      <c r="AN73" s="276"/>
      <c r="AO73" s="276"/>
      <c r="AP73" s="276"/>
      <c r="AQ73" s="276"/>
      <c r="AR73" s="276"/>
    </row>
    <row r="74" spans="1:44" ht="31.5">
      <c r="A74" s="268" t="s">
        <v>3458</v>
      </c>
      <c r="B74" s="269" t="s">
        <v>143</v>
      </c>
      <c r="C74" s="269" t="s">
        <v>555</v>
      </c>
      <c r="D74" s="268" t="s">
        <v>734</v>
      </c>
      <c r="E74" s="268" t="s">
        <v>3394</v>
      </c>
      <c r="F74" s="269" t="s">
        <v>3395</v>
      </c>
      <c r="G74" s="267">
        <v>1</v>
      </c>
      <c r="H74" s="270" t="s">
        <v>3016</v>
      </c>
      <c r="I74" s="270" t="s">
        <v>3459</v>
      </c>
      <c r="J74" s="266" t="s">
        <v>94</v>
      </c>
      <c r="K74" s="266" t="s">
        <v>75</v>
      </c>
      <c r="L74" s="266" t="s">
        <v>76</v>
      </c>
      <c r="M74" s="270" t="s">
        <v>3317</v>
      </c>
      <c r="N74" s="270" t="s">
        <v>3438</v>
      </c>
      <c r="O74" s="266" t="s">
        <v>3439</v>
      </c>
      <c r="P74" s="266" t="s">
        <v>3440</v>
      </c>
      <c r="Q74" s="270" t="s">
        <v>3330</v>
      </c>
      <c r="R74" s="271" t="s">
        <v>82</v>
      </c>
      <c r="S74" s="272"/>
      <c r="T74" s="273" t="s">
        <v>408</v>
      </c>
      <c r="U74" s="283">
        <v>0</v>
      </c>
      <c r="V74" s="284">
        <v>1</v>
      </c>
      <c r="W74" s="284">
        <v>1</v>
      </c>
      <c r="X74" s="284">
        <v>1</v>
      </c>
      <c r="Y74" s="284">
        <v>1</v>
      </c>
      <c r="Z74" s="284">
        <v>1</v>
      </c>
      <c r="AA74" s="284">
        <v>1</v>
      </c>
      <c r="AB74" s="284">
        <v>1</v>
      </c>
      <c r="AC74" s="284">
        <v>1</v>
      </c>
      <c r="AD74" s="284">
        <v>1</v>
      </c>
      <c r="AE74" s="284">
        <v>1</v>
      </c>
      <c r="AF74" s="284">
        <v>0.5</v>
      </c>
      <c r="AG74" s="276"/>
      <c r="AH74" s="276"/>
      <c r="AI74" s="276"/>
      <c r="AJ74" s="277"/>
      <c r="AK74" s="276"/>
      <c r="AL74" s="276"/>
      <c r="AM74" s="276"/>
      <c r="AN74" s="276"/>
      <c r="AO74" s="276"/>
      <c r="AP74" s="276"/>
      <c r="AQ74" s="276"/>
      <c r="AR74" s="276"/>
    </row>
    <row r="75" spans="1:44" ht="47.25">
      <c r="A75" s="268" t="s">
        <v>3460</v>
      </c>
      <c r="B75" s="269" t="s">
        <v>143</v>
      </c>
      <c r="C75" s="269" t="s">
        <v>555</v>
      </c>
      <c r="D75" s="268"/>
      <c r="E75" s="268" t="s">
        <v>3332</v>
      </c>
      <c r="F75" s="269" t="s">
        <v>3333</v>
      </c>
      <c r="G75" s="267">
        <v>2</v>
      </c>
      <c r="H75" s="270" t="s">
        <v>2892</v>
      </c>
      <c r="I75" s="270" t="s">
        <v>3334</v>
      </c>
      <c r="J75" s="266" t="s">
        <v>74</v>
      </c>
      <c r="K75" s="266" t="s">
        <v>75</v>
      </c>
      <c r="L75" s="266" t="s">
        <v>95</v>
      </c>
      <c r="M75" s="270" t="s">
        <v>3461</v>
      </c>
      <c r="N75" s="270" t="s">
        <v>3462</v>
      </c>
      <c r="O75" s="266" t="s">
        <v>3463</v>
      </c>
      <c r="P75" s="266" t="s">
        <v>3464</v>
      </c>
      <c r="Q75" s="270" t="s">
        <v>3330</v>
      </c>
      <c r="R75" s="271"/>
      <c r="S75" s="272"/>
      <c r="T75" s="273" t="s">
        <v>408</v>
      </c>
      <c r="U75" s="274">
        <v>0</v>
      </c>
      <c r="V75" s="275">
        <v>10</v>
      </c>
      <c r="W75" s="275">
        <v>10</v>
      </c>
      <c r="X75" s="275">
        <v>10</v>
      </c>
      <c r="Y75" s="275">
        <v>10</v>
      </c>
      <c r="Z75" s="275">
        <v>10</v>
      </c>
      <c r="AA75" s="275">
        <v>10</v>
      </c>
      <c r="AB75" s="275">
        <v>10</v>
      </c>
      <c r="AC75" s="275">
        <v>10</v>
      </c>
      <c r="AD75" s="275">
        <v>10</v>
      </c>
      <c r="AE75" s="275">
        <v>10</v>
      </c>
      <c r="AF75" s="275">
        <v>10</v>
      </c>
      <c r="AG75" s="276"/>
      <c r="AH75" s="276"/>
      <c r="AI75" s="276"/>
      <c r="AJ75" s="277"/>
      <c r="AK75" s="276"/>
      <c r="AL75" s="276"/>
      <c r="AM75" s="276"/>
      <c r="AN75" s="276"/>
      <c r="AO75" s="276"/>
      <c r="AP75" s="276"/>
      <c r="AQ75" s="276"/>
      <c r="AR75" s="276"/>
    </row>
    <row r="76" spans="1:44" ht="31.5">
      <c r="A76" s="268" t="s">
        <v>3465</v>
      </c>
      <c r="B76" s="269" t="s">
        <v>954</v>
      </c>
      <c r="C76" s="269" t="s">
        <v>1102</v>
      </c>
      <c r="D76" s="268"/>
      <c r="E76" s="268" t="s">
        <v>3337</v>
      </c>
      <c r="F76" s="269" t="s">
        <v>3338</v>
      </c>
      <c r="G76" s="267">
        <v>2</v>
      </c>
      <c r="H76" s="270" t="s">
        <v>3339</v>
      </c>
      <c r="I76" s="270" t="s">
        <v>3340</v>
      </c>
      <c r="J76" s="266" t="s">
        <v>74</v>
      </c>
      <c r="K76" s="266" t="s">
        <v>228</v>
      </c>
      <c r="L76" s="266" t="s">
        <v>95</v>
      </c>
      <c r="M76" s="270" t="s">
        <v>3335</v>
      </c>
      <c r="N76" s="270" t="s">
        <v>3462</v>
      </c>
      <c r="O76" s="266" t="s">
        <v>3463</v>
      </c>
      <c r="P76" s="266" t="s">
        <v>3464</v>
      </c>
      <c r="Q76" s="270" t="s">
        <v>3330</v>
      </c>
      <c r="R76" s="271"/>
      <c r="S76" s="272"/>
      <c r="T76" s="273" t="s">
        <v>408</v>
      </c>
      <c r="U76" s="274">
        <v>3</v>
      </c>
      <c r="V76" s="275">
        <v>3</v>
      </c>
      <c r="W76" s="275">
        <v>3</v>
      </c>
      <c r="X76" s="275">
        <v>4</v>
      </c>
      <c r="Y76" s="275">
        <v>6</v>
      </c>
      <c r="Z76" s="275">
        <v>6</v>
      </c>
      <c r="AA76" s="275">
        <v>7</v>
      </c>
      <c r="AB76" s="275">
        <v>7</v>
      </c>
      <c r="AC76" s="275">
        <v>6</v>
      </c>
      <c r="AD76" s="275">
        <v>5</v>
      </c>
      <c r="AE76" s="275">
        <v>4</v>
      </c>
      <c r="AF76" s="275">
        <v>4</v>
      </c>
      <c r="AG76" s="276"/>
      <c r="AH76" s="276"/>
      <c r="AI76" s="276"/>
      <c r="AJ76" s="276"/>
      <c r="AK76" s="276"/>
      <c r="AL76" s="276"/>
      <c r="AM76" s="276"/>
      <c r="AN76" s="276"/>
      <c r="AO76" s="276"/>
      <c r="AP76" s="276"/>
      <c r="AQ76" s="276"/>
      <c r="AR76" s="276"/>
    </row>
    <row r="77" spans="1:44" ht="31.5">
      <c r="A77" s="268" t="s">
        <v>3466</v>
      </c>
      <c r="B77" s="269" t="s">
        <v>954</v>
      </c>
      <c r="C77" s="269" t="s">
        <v>1102</v>
      </c>
      <c r="D77" s="268"/>
      <c r="E77" s="268" t="s">
        <v>3424</v>
      </c>
      <c r="F77" s="269" t="s">
        <v>3425</v>
      </c>
      <c r="G77" s="267">
        <v>2</v>
      </c>
      <c r="H77" s="270" t="s">
        <v>3339</v>
      </c>
      <c r="I77" s="270" t="s">
        <v>3344</v>
      </c>
      <c r="J77" s="266" t="s">
        <v>74</v>
      </c>
      <c r="K77" s="266" t="s">
        <v>75</v>
      </c>
      <c r="L77" s="266" t="s">
        <v>76</v>
      </c>
      <c r="M77" s="270" t="s">
        <v>3345</v>
      </c>
      <c r="N77" s="270" t="s">
        <v>3462</v>
      </c>
      <c r="O77" s="266" t="s">
        <v>3463</v>
      </c>
      <c r="P77" s="266" t="s">
        <v>3464</v>
      </c>
      <c r="Q77" s="270" t="s">
        <v>3330</v>
      </c>
      <c r="R77" s="271"/>
      <c r="S77" s="272"/>
      <c r="T77" s="273" t="s">
        <v>408</v>
      </c>
      <c r="U77" s="274">
        <v>0</v>
      </c>
      <c r="V77" s="275">
        <v>200</v>
      </c>
      <c r="W77" s="275">
        <v>200</v>
      </c>
      <c r="X77" s="275">
        <v>200</v>
      </c>
      <c r="Y77" s="275">
        <v>200</v>
      </c>
      <c r="Z77" s="275">
        <v>300</v>
      </c>
      <c r="AA77" s="275">
        <v>300</v>
      </c>
      <c r="AB77" s="275">
        <v>300</v>
      </c>
      <c r="AC77" s="275">
        <v>300</v>
      </c>
      <c r="AD77" s="275">
        <v>300</v>
      </c>
      <c r="AE77" s="275">
        <v>300</v>
      </c>
      <c r="AF77" s="275">
        <v>200</v>
      </c>
      <c r="AG77" s="276"/>
      <c r="AH77" s="276"/>
      <c r="AI77" s="276"/>
      <c r="AJ77" s="276"/>
      <c r="AK77" s="276"/>
      <c r="AL77" s="276"/>
      <c r="AM77" s="276"/>
      <c r="AN77" s="276"/>
      <c r="AO77" s="276"/>
      <c r="AP77" s="276"/>
      <c r="AQ77" s="276"/>
      <c r="AR77" s="276"/>
    </row>
    <row r="78" spans="1:44" ht="31.5">
      <c r="A78" s="268" t="s">
        <v>3467</v>
      </c>
      <c r="B78" s="269" t="s">
        <v>954</v>
      </c>
      <c r="C78" s="269" t="s">
        <v>1102</v>
      </c>
      <c r="D78" s="268"/>
      <c r="E78" s="268" t="s">
        <v>3402</v>
      </c>
      <c r="F78" s="269" t="s">
        <v>3348</v>
      </c>
      <c r="G78" s="267">
        <v>1</v>
      </c>
      <c r="H78" s="270" t="s">
        <v>3339</v>
      </c>
      <c r="I78" s="270" t="s">
        <v>3349</v>
      </c>
      <c r="J78" s="266" t="s">
        <v>74</v>
      </c>
      <c r="K78" s="266" t="s">
        <v>75</v>
      </c>
      <c r="L78" s="266" t="s">
        <v>76</v>
      </c>
      <c r="M78" s="270" t="s">
        <v>3350</v>
      </c>
      <c r="N78" s="270" t="s">
        <v>3462</v>
      </c>
      <c r="O78" s="266" t="s">
        <v>3463</v>
      </c>
      <c r="P78" s="266" t="s">
        <v>3464</v>
      </c>
      <c r="Q78" s="270" t="s">
        <v>3330</v>
      </c>
      <c r="R78" s="271"/>
      <c r="S78" s="272"/>
      <c r="T78" s="273" t="s">
        <v>408</v>
      </c>
      <c r="U78" s="274">
        <v>50</v>
      </c>
      <c r="V78" s="275">
        <v>100</v>
      </c>
      <c r="W78" s="275">
        <v>100</v>
      </c>
      <c r="X78" s="275">
        <v>100</v>
      </c>
      <c r="Y78" s="275">
        <v>150</v>
      </c>
      <c r="Z78" s="275">
        <v>150</v>
      </c>
      <c r="AA78" s="275">
        <v>150</v>
      </c>
      <c r="AB78" s="275">
        <v>150</v>
      </c>
      <c r="AC78" s="275">
        <v>150</v>
      </c>
      <c r="AD78" s="275">
        <v>150</v>
      </c>
      <c r="AE78" s="275">
        <v>150</v>
      </c>
      <c r="AF78" s="275">
        <v>50</v>
      </c>
      <c r="AG78" s="276"/>
      <c r="AH78" s="276"/>
      <c r="AI78" s="276"/>
      <c r="AJ78" s="276"/>
      <c r="AK78" s="276"/>
      <c r="AL78" s="276"/>
      <c r="AM78" s="276"/>
      <c r="AN78" s="276"/>
      <c r="AO78" s="276"/>
      <c r="AP78" s="276"/>
      <c r="AQ78" s="276"/>
      <c r="AR78" s="276"/>
    </row>
    <row r="79" spans="1:44" ht="31.5">
      <c r="A79" s="268" t="s">
        <v>3468</v>
      </c>
      <c r="B79" s="269" t="s">
        <v>954</v>
      </c>
      <c r="C79" s="269" t="s">
        <v>1102</v>
      </c>
      <c r="D79" s="268"/>
      <c r="E79" s="268" t="s">
        <v>3394</v>
      </c>
      <c r="F79" s="269" t="s">
        <v>3469</v>
      </c>
      <c r="G79" s="267">
        <v>1</v>
      </c>
      <c r="H79" s="270" t="s">
        <v>3016</v>
      </c>
      <c r="I79" s="270" t="s">
        <v>3325</v>
      </c>
      <c r="J79" s="266" t="s">
        <v>94</v>
      </c>
      <c r="K79" s="266" t="s">
        <v>75</v>
      </c>
      <c r="L79" s="266" t="s">
        <v>95</v>
      </c>
      <c r="M79" s="270" t="s">
        <v>3470</v>
      </c>
      <c r="N79" s="270" t="s">
        <v>3462</v>
      </c>
      <c r="O79" s="266" t="s">
        <v>3463</v>
      </c>
      <c r="P79" s="266" t="s">
        <v>3464</v>
      </c>
      <c r="Q79" s="270" t="s">
        <v>3330</v>
      </c>
      <c r="R79" s="271"/>
      <c r="S79" s="272"/>
      <c r="T79" s="273" t="s">
        <v>408</v>
      </c>
      <c r="U79" s="283">
        <v>0</v>
      </c>
      <c r="V79" s="284">
        <v>1</v>
      </c>
      <c r="W79" s="284">
        <v>1</v>
      </c>
      <c r="X79" s="284">
        <v>1</v>
      </c>
      <c r="Y79" s="284">
        <v>1</v>
      </c>
      <c r="Z79" s="284">
        <v>1</v>
      </c>
      <c r="AA79" s="284">
        <v>1</v>
      </c>
      <c r="AB79" s="284">
        <v>1</v>
      </c>
      <c r="AC79" s="284">
        <v>1</v>
      </c>
      <c r="AD79" s="284">
        <v>1</v>
      </c>
      <c r="AE79" s="284">
        <v>1</v>
      </c>
      <c r="AF79" s="284">
        <v>0.5</v>
      </c>
      <c r="AG79" s="276"/>
      <c r="AH79" s="276"/>
      <c r="AI79" s="276"/>
      <c r="AJ79" s="276"/>
      <c r="AK79" s="276"/>
      <c r="AL79" s="276"/>
      <c r="AM79" s="276"/>
      <c r="AN79" s="276"/>
      <c r="AO79" s="276"/>
      <c r="AP79" s="276"/>
      <c r="AQ79" s="276"/>
      <c r="AR79" s="276"/>
    </row>
    <row r="80" spans="1:44" ht="31.5">
      <c r="A80" s="268" t="s">
        <v>3471</v>
      </c>
      <c r="B80" s="269" t="s">
        <v>954</v>
      </c>
      <c r="C80" s="269" t="s">
        <v>1102</v>
      </c>
      <c r="D80" s="268"/>
      <c r="E80" s="268" t="s">
        <v>3352</v>
      </c>
      <c r="F80" s="269" t="s">
        <v>3353</v>
      </c>
      <c r="G80" s="267">
        <v>1</v>
      </c>
      <c r="H80" s="270" t="s">
        <v>2953</v>
      </c>
      <c r="I80" s="270" t="s">
        <v>3354</v>
      </c>
      <c r="J80" s="266" t="s">
        <v>74</v>
      </c>
      <c r="K80" s="266" t="s">
        <v>228</v>
      </c>
      <c r="L80" s="266" t="s">
        <v>95</v>
      </c>
      <c r="M80" s="270" t="s">
        <v>3355</v>
      </c>
      <c r="N80" s="270" t="s">
        <v>3462</v>
      </c>
      <c r="O80" s="266" t="s">
        <v>3463</v>
      </c>
      <c r="P80" s="266" t="s">
        <v>3464</v>
      </c>
      <c r="Q80" s="270" t="s">
        <v>3330</v>
      </c>
      <c r="R80" s="271"/>
      <c r="S80" s="272"/>
      <c r="T80" s="273" t="s">
        <v>408</v>
      </c>
      <c r="U80" s="278">
        <v>13</v>
      </c>
      <c r="V80" s="279">
        <v>13</v>
      </c>
      <c r="W80" s="279">
        <v>13</v>
      </c>
      <c r="X80" s="279">
        <v>13</v>
      </c>
      <c r="Y80" s="279">
        <v>13</v>
      </c>
      <c r="Z80" s="279">
        <v>13</v>
      </c>
      <c r="AA80" s="279">
        <v>13</v>
      </c>
      <c r="AB80" s="279">
        <v>13</v>
      </c>
      <c r="AC80" s="279">
        <v>13</v>
      </c>
      <c r="AD80" s="279">
        <v>13</v>
      </c>
      <c r="AE80" s="279">
        <v>13</v>
      </c>
      <c r="AF80" s="279">
        <v>13</v>
      </c>
      <c r="AG80" s="280"/>
      <c r="AH80" s="281"/>
      <c r="AI80" s="281"/>
      <c r="AJ80" s="281"/>
      <c r="AK80" s="281"/>
      <c r="AL80" s="281"/>
      <c r="AM80" s="281"/>
      <c r="AN80" s="281"/>
      <c r="AO80" s="281"/>
      <c r="AP80" s="281"/>
      <c r="AQ80" s="281"/>
      <c r="AR80" s="281"/>
    </row>
    <row r="81" spans="1:44" ht="31.5">
      <c r="A81" s="268" t="s">
        <v>3472</v>
      </c>
      <c r="B81" s="269" t="s">
        <v>954</v>
      </c>
      <c r="C81" s="269" t="s">
        <v>1102</v>
      </c>
      <c r="D81" s="268"/>
      <c r="E81" s="268" t="s">
        <v>3357</v>
      </c>
      <c r="F81" s="269" t="s">
        <v>3358</v>
      </c>
      <c r="G81" s="267">
        <v>1</v>
      </c>
      <c r="H81" s="270" t="s">
        <v>2953</v>
      </c>
      <c r="I81" s="270" t="s">
        <v>3354</v>
      </c>
      <c r="J81" s="266" t="s">
        <v>74</v>
      </c>
      <c r="K81" s="266" t="s">
        <v>228</v>
      </c>
      <c r="L81" s="266" t="s">
        <v>95</v>
      </c>
      <c r="M81" s="270" t="s">
        <v>3355</v>
      </c>
      <c r="N81" s="270" t="s">
        <v>3462</v>
      </c>
      <c r="O81" s="266" t="s">
        <v>3463</v>
      </c>
      <c r="P81" s="266" t="s">
        <v>3464</v>
      </c>
      <c r="Q81" s="270" t="s">
        <v>3330</v>
      </c>
      <c r="R81" s="271"/>
      <c r="S81" s="272"/>
      <c r="T81" s="273" t="s">
        <v>408</v>
      </c>
      <c r="U81" s="278">
        <v>18</v>
      </c>
      <c r="V81" s="279">
        <v>18</v>
      </c>
      <c r="W81" s="279">
        <v>18</v>
      </c>
      <c r="X81" s="279">
        <v>18</v>
      </c>
      <c r="Y81" s="279">
        <v>18</v>
      </c>
      <c r="Z81" s="279">
        <v>18</v>
      </c>
      <c r="AA81" s="279">
        <v>18</v>
      </c>
      <c r="AB81" s="279">
        <v>18</v>
      </c>
      <c r="AC81" s="279">
        <v>18</v>
      </c>
      <c r="AD81" s="279">
        <v>18</v>
      </c>
      <c r="AE81" s="279">
        <v>18</v>
      </c>
      <c r="AF81" s="279">
        <v>18</v>
      </c>
      <c r="AG81" s="280"/>
      <c r="AH81" s="281"/>
      <c r="AI81" s="281"/>
      <c r="AJ81" s="281"/>
      <c r="AK81" s="281"/>
      <c r="AL81" s="281"/>
      <c r="AM81" s="281"/>
      <c r="AN81" s="281"/>
      <c r="AO81" s="281"/>
      <c r="AP81" s="281"/>
      <c r="AQ81" s="281"/>
      <c r="AR81" s="281"/>
    </row>
    <row r="82" spans="1:44" ht="31.5">
      <c r="A82" s="268" t="s">
        <v>3473</v>
      </c>
      <c r="B82" s="269" t="s">
        <v>954</v>
      </c>
      <c r="C82" s="269" t="s">
        <v>1102</v>
      </c>
      <c r="D82" s="268"/>
      <c r="E82" s="268" t="s">
        <v>3360</v>
      </c>
      <c r="F82" s="269" t="s">
        <v>3361</v>
      </c>
      <c r="G82" s="267">
        <v>1</v>
      </c>
      <c r="H82" s="270" t="s">
        <v>2953</v>
      </c>
      <c r="I82" s="270" t="s">
        <v>3354</v>
      </c>
      <c r="J82" s="266" t="s">
        <v>74</v>
      </c>
      <c r="K82" s="266" t="s">
        <v>228</v>
      </c>
      <c r="L82" s="266" t="s">
        <v>95</v>
      </c>
      <c r="M82" s="270" t="s">
        <v>3355</v>
      </c>
      <c r="N82" s="270" t="s">
        <v>3462</v>
      </c>
      <c r="O82" s="266" t="s">
        <v>3463</v>
      </c>
      <c r="P82" s="266" t="s">
        <v>3464</v>
      </c>
      <c r="Q82" s="270" t="s">
        <v>3330</v>
      </c>
      <c r="R82" s="271"/>
      <c r="S82" s="272"/>
      <c r="T82" s="273" t="s">
        <v>408</v>
      </c>
      <c r="U82" s="274">
        <v>15</v>
      </c>
      <c r="V82" s="275">
        <v>15</v>
      </c>
      <c r="W82" s="275">
        <v>15</v>
      </c>
      <c r="X82" s="275">
        <v>15</v>
      </c>
      <c r="Y82" s="275">
        <v>15</v>
      </c>
      <c r="Z82" s="275">
        <v>15</v>
      </c>
      <c r="AA82" s="275">
        <v>15</v>
      </c>
      <c r="AB82" s="275">
        <v>15</v>
      </c>
      <c r="AC82" s="275">
        <v>15</v>
      </c>
      <c r="AD82" s="275">
        <v>15</v>
      </c>
      <c r="AE82" s="275">
        <v>15</v>
      </c>
      <c r="AF82" s="275">
        <v>15</v>
      </c>
      <c r="AG82" s="276"/>
      <c r="AH82" s="276"/>
      <c r="AI82" s="276"/>
      <c r="AJ82" s="276"/>
      <c r="AK82" s="276"/>
      <c r="AL82" s="276"/>
      <c r="AM82" s="276"/>
      <c r="AN82" s="276"/>
      <c r="AO82" s="276"/>
      <c r="AP82" s="276"/>
      <c r="AQ82" s="276"/>
      <c r="AR82" s="276"/>
    </row>
    <row r="83" spans="1:44" ht="31.5">
      <c r="A83" s="268" t="s">
        <v>3474</v>
      </c>
      <c r="B83" s="269" t="s">
        <v>954</v>
      </c>
      <c r="C83" s="269" t="s">
        <v>1102</v>
      </c>
      <c r="D83" s="268"/>
      <c r="E83" s="268" t="s">
        <v>3363</v>
      </c>
      <c r="F83" s="269" t="s">
        <v>3364</v>
      </c>
      <c r="G83" s="267">
        <v>1</v>
      </c>
      <c r="H83" s="270" t="s">
        <v>2953</v>
      </c>
      <c r="I83" s="270" t="s">
        <v>3354</v>
      </c>
      <c r="J83" s="266" t="s">
        <v>74</v>
      </c>
      <c r="K83" s="266" t="s">
        <v>228</v>
      </c>
      <c r="L83" s="266" t="s">
        <v>95</v>
      </c>
      <c r="M83" s="270" t="s">
        <v>3355</v>
      </c>
      <c r="N83" s="270" t="s">
        <v>3462</v>
      </c>
      <c r="O83" s="266" t="s">
        <v>3463</v>
      </c>
      <c r="P83" s="266" t="s">
        <v>3464</v>
      </c>
      <c r="Q83" s="270" t="s">
        <v>3330</v>
      </c>
      <c r="R83" s="271"/>
      <c r="S83" s="272"/>
      <c r="T83" s="273" t="s">
        <v>408</v>
      </c>
      <c r="U83" s="278">
        <v>120</v>
      </c>
      <c r="V83" s="279">
        <v>120</v>
      </c>
      <c r="W83" s="279">
        <v>120</v>
      </c>
      <c r="X83" s="279">
        <v>120</v>
      </c>
      <c r="Y83" s="279">
        <v>120</v>
      </c>
      <c r="Z83" s="279">
        <v>120</v>
      </c>
      <c r="AA83" s="279">
        <v>120</v>
      </c>
      <c r="AB83" s="279">
        <v>120</v>
      </c>
      <c r="AC83" s="279">
        <v>120</v>
      </c>
      <c r="AD83" s="279">
        <v>120</v>
      </c>
      <c r="AE83" s="279">
        <v>120</v>
      </c>
      <c r="AF83" s="279">
        <v>120</v>
      </c>
      <c r="AG83" s="280"/>
      <c r="AH83" s="281"/>
      <c r="AI83" s="281"/>
      <c r="AJ83" s="281"/>
      <c r="AK83" s="281"/>
      <c r="AL83" s="281"/>
      <c r="AM83" s="281"/>
      <c r="AN83" s="281"/>
      <c r="AO83" s="281"/>
      <c r="AP83" s="281"/>
      <c r="AQ83" s="281"/>
      <c r="AR83" s="281"/>
    </row>
    <row r="84" spans="1:44" ht="31.5">
      <c r="A84" s="268" t="s">
        <v>3475</v>
      </c>
      <c r="B84" s="269" t="s">
        <v>68</v>
      </c>
      <c r="C84" s="269" t="s">
        <v>224</v>
      </c>
      <c r="D84" s="268"/>
      <c r="E84" s="268" t="s">
        <v>3366</v>
      </c>
      <c r="F84" s="269" t="s">
        <v>3367</v>
      </c>
      <c r="G84" s="267">
        <v>1</v>
      </c>
      <c r="H84" s="270" t="s">
        <v>2953</v>
      </c>
      <c r="I84" s="270" t="s">
        <v>3368</v>
      </c>
      <c r="J84" s="266" t="s">
        <v>94</v>
      </c>
      <c r="K84" s="266" t="s">
        <v>75</v>
      </c>
      <c r="L84" s="266" t="s">
        <v>95</v>
      </c>
      <c r="M84" s="270" t="s">
        <v>3369</v>
      </c>
      <c r="N84" s="270" t="s">
        <v>3462</v>
      </c>
      <c r="O84" s="266" t="s">
        <v>3463</v>
      </c>
      <c r="P84" s="266" t="s">
        <v>3464</v>
      </c>
      <c r="Q84" s="270" t="s">
        <v>3330</v>
      </c>
      <c r="R84" s="271"/>
      <c r="S84" s="272"/>
      <c r="T84" s="273" t="s">
        <v>408</v>
      </c>
      <c r="U84" s="283">
        <v>0.8</v>
      </c>
      <c r="V84" s="284">
        <v>0.8</v>
      </c>
      <c r="W84" s="284">
        <v>0.8</v>
      </c>
      <c r="X84" s="284">
        <v>0.8</v>
      </c>
      <c r="Y84" s="284">
        <v>0.8</v>
      </c>
      <c r="Z84" s="284">
        <v>0.8</v>
      </c>
      <c r="AA84" s="284">
        <v>0.8</v>
      </c>
      <c r="AB84" s="284">
        <v>0.8</v>
      </c>
      <c r="AC84" s="284">
        <v>0.8</v>
      </c>
      <c r="AD84" s="284">
        <v>0.8</v>
      </c>
      <c r="AE84" s="284">
        <v>0.8</v>
      </c>
      <c r="AF84" s="284">
        <v>0.8</v>
      </c>
      <c r="AG84" s="276"/>
      <c r="AH84" s="276"/>
      <c r="AI84" s="276"/>
      <c r="AJ84" s="277"/>
      <c r="AK84" s="276"/>
      <c r="AL84" s="276"/>
      <c r="AM84" s="276"/>
      <c r="AN84" s="276"/>
      <c r="AO84" s="276"/>
      <c r="AP84" s="276"/>
      <c r="AQ84" s="276"/>
      <c r="AR84" s="276"/>
    </row>
    <row r="85" spans="1:44" ht="31.5">
      <c r="A85" s="268" t="s">
        <v>3476</v>
      </c>
      <c r="B85" s="269" t="s">
        <v>68</v>
      </c>
      <c r="C85" s="269" t="s">
        <v>224</v>
      </c>
      <c r="D85" s="268"/>
      <c r="E85" s="268" t="s">
        <v>3371</v>
      </c>
      <c r="F85" s="269" t="s">
        <v>3372</v>
      </c>
      <c r="G85" s="267">
        <v>1</v>
      </c>
      <c r="H85" s="270" t="s">
        <v>2953</v>
      </c>
      <c r="I85" s="270" t="s">
        <v>3368</v>
      </c>
      <c r="J85" s="266" t="s">
        <v>94</v>
      </c>
      <c r="K85" s="266" t="s">
        <v>75</v>
      </c>
      <c r="L85" s="266" t="s">
        <v>95</v>
      </c>
      <c r="M85" s="270" t="s">
        <v>3369</v>
      </c>
      <c r="N85" s="270" t="s">
        <v>3462</v>
      </c>
      <c r="O85" s="266" t="s">
        <v>3463</v>
      </c>
      <c r="P85" s="266" t="s">
        <v>3464</v>
      </c>
      <c r="Q85" s="270" t="s">
        <v>3330</v>
      </c>
      <c r="R85" s="271"/>
      <c r="S85" s="272"/>
      <c r="T85" s="273" t="s">
        <v>408</v>
      </c>
      <c r="U85" s="287">
        <v>0.95</v>
      </c>
      <c r="V85" s="288">
        <v>0.95</v>
      </c>
      <c r="W85" s="288">
        <v>0.95</v>
      </c>
      <c r="X85" s="288">
        <v>0.95</v>
      </c>
      <c r="Y85" s="288">
        <v>0.95</v>
      </c>
      <c r="Z85" s="288">
        <v>0.95</v>
      </c>
      <c r="AA85" s="288">
        <v>0.95</v>
      </c>
      <c r="AB85" s="288">
        <v>0.95</v>
      </c>
      <c r="AC85" s="288">
        <v>0.95</v>
      </c>
      <c r="AD85" s="288">
        <v>0.95</v>
      </c>
      <c r="AE85" s="288">
        <v>0.95</v>
      </c>
      <c r="AF85" s="288">
        <v>0.95</v>
      </c>
      <c r="AG85" s="280"/>
      <c r="AH85" s="281"/>
      <c r="AI85" s="281"/>
      <c r="AJ85" s="281"/>
      <c r="AK85" s="281"/>
      <c r="AL85" s="281"/>
      <c r="AM85" s="281"/>
      <c r="AN85" s="281"/>
      <c r="AO85" s="281"/>
      <c r="AP85" s="281"/>
      <c r="AQ85" s="281"/>
      <c r="AR85" s="281"/>
    </row>
    <row r="86" spans="1:44" ht="31.5">
      <c r="A86" s="268" t="s">
        <v>3477</v>
      </c>
      <c r="B86" s="269" t="s">
        <v>158</v>
      </c>
      <c r="C86" s="269" t="s">
        <v>1931</v>
      </c>
      <c r="D86" s="268"/>
      <c r="E86" s="268" t="s">
        <v>3374</v>
      </c>
      <c r="F86" s="269" t="s">
        <v>3375</v>
      </c>
      <c r="G86" s="267">
        <v>2</v>
      </c>
      <c r="H86" s="270" t="s">
        <v>3010</v>
      </c>
      <c r="I86" s="270" t="s">
        <v>3376</v>
      </c>
      <c r="J86" s="266" t="s">
        <v>74</v>
      </c>
      <c r="K86" s="266" t="s">
        <v>75</v>
      </c>
      <c r="L86" s="266" t="s">
        <v>76</v>
      </c>
      <c r="M86" s="270" t="s">
        <v>3377</v>
      </c>
      <c r="N86" s="270" t="s">
        <v>3462</v>
      </c>
      <c r="O86" s="266" t="s">
        <v>3463</v>
      </c>
      <c r="P86" s="266" t="s">
        <v>3464</v>
      </c>
      <c r="Q86" s="270" t="s">
        <v>3330</v>
      </c>
      <c r="R86" s="271"/>
      <c r="S86" s="272"/>
      <c r="T86" s="273" t="s">
        <v>408</v>
      </c>
      <c r="U86" s="274">
        <v>0.5</v>
      </c>
      <c r="V86" s="275">
        <v>0.5</v>
      </c>
      <c r="W86" s="275">
        <v>0.5</v>
      </c>
      <c r="X86" s="275">
        <v>2</v>
      </c>
      <c r="Y86" s="275">
        <v>2</v>
      </c>
      <c r="Z86" s="275">
        <v>2</v>
      </c>
      <c r="AA86" s="275">
        <v>2</v>
      </c>
      <c r="AB86" s="275">
        <v>2</v>
      </c>
      <c r="AC86" s="275">
        <v>2.5</v>
      </c>
      <c r="AD86" s="275">
        <v>2.5</v>
      </c>
      <c r="AE86" s="275">
        <v>2</v>
      </c>
      <c r="AF86" s="275">
        <v>0</v>
      </c>
      <c r="AG86" s="276"/>
      <c r="AH86" s="276"/>
      <c r="AI86" s="276"/>
      <c r="AJ86" s="277"/>
      <c r="AK86" s="276"/>
      <c r="AL86" s="276"/>
      <c r="AM86" s="276"/>
      <c r="AN86" s="276"/>
      <c r="AO86" s="276"/>
      <c r="AP86" s="276"/>
      <c r="AQ86" s="276"/>
      <c r="AR86" s="276"/>
    </row>
    <row r="87" spans="1:44" ht="31.5">
      <c r="A87" s="268" t="s">
        <v>3478</v>
      </c>
      <c r="B87" s="269" t="s">
        <v>68</v>
      </c>
      <c r="C87" s="269" t="s">
        <v>254</v>
      </c>
      <c r="D87" s="268"/>
      <c r="E87" s="268" t="s">
        <v>3414</v>
      </c>
      <c r="F87" s="269" t="s">
        <v>3380</v>
      </c>
      <c r="G87" s="267">
        <v>2</v>
      </c>
      <c r="H87" s="270" t="s">
        <v>3016</v>
      </c>
      <c r="I87" s="270" t="s">
        <v>3381</v>
      </c>
      <c r="J87" s="266" t="s">
        <v>94</v>
      </c>
      <c r="K87" s="266" t="s">
        <v>228</v>
      </c>
      <c r="L87" s="266" t="s">
        <v>95</v>
      </c>
      <c r="M87" s="270" t="s">
        <v>3382</v>
      </c>
      <c r="N87" s="270" t="s">
        <v>3462</v>
      </c>
      <c r="O87" s="266" t="s">
        <v>3463</v>
      </c>
      <c r="P87" s="266" t="s">
        <v>3464</v>
      </c>
      <c r="Q87" s="270" t="s">
        <v>3330</v>
      </c>
      <c r="R87" s="271"/>
      <c r="S87" s="272"/>
      <c r="T87" s="273" t="s">
        <v>408</v>
      </c>
      <c r="U87" s="283">
        <v>0.2</v>
      </c>
      <c r="V87" s="284">
        <v>0.2</v>
      </c>
      <c r="W87" s="284">
        <v>0.2</v>
      </c>
      <c r="X87" s="284">
        <v>0.2</v>
      </c>
      <c r="Y87" s="284">
        <v>0.2</v>
      </c>
      <c r="Z87" s="284">
        <v>0.2</v>
      </c>
      <c r="AA87" s="284">
        <v>0.2</v>
      </c>
      <c r="AB87" s="284">
        <v>0.2</v>
      </c>
      <c r="AC87" s="284">
        <v>0.2</v>
      </c>
      <c r="AD87" s="284">
        <v>0.2</v>
      </c>
      <c r="AE87" s="284">
        <v>0.2</v>
      </c>
      <c r="AF87" s="284">
        <v>0.2</v>
      </c>
      <c r="AG87" s="276"/>
      <c r="AH87" s="276"/>
      <c r="AI87" s="276"/>
      <c r="AJ87" s="277"/>
      <c r="AK87" s="276"/>
      <c r="AL87" s="276"/>
      <c r="AM87" s="276"/>
      <c r="AN87" s="276"/>
      <c r="AO87" s="276"/>
      <c r="AP87" s="276"/>
      <c r="AQ87" s="276"/>
      <c r="AR87" s="276"/>
    </row>
    <row r="88" spans="1:44" ht="31.5">
      <c r="A88" s="268" t="s">
        <v>3479</v>
      </c>
      <c r="B88" s="269" t="s">
        <v>68</v>
      </c>
      <c r="C88" s="269" t="s">
        <v>254</v>
      </c>
      <c r="D88" s="268"/>
      <c r="E88" s="268" t="s">
        <v>3384</v>
      </c>
      <c r="F88" s="269" t="s">
        <v>3480</v>
      </c>
      <c r="G88" s="267">
        <v>2</v>
      </c>
      <c r="H88" s="270" t="s">
        <v>2953</v>
      </c>
      <c r="I88" s="270" t="s">
        <v>3386</v>
      </c>
      <c r="J88" s="266" t="s">
        <v>74</v>
      </c>
      <c r="K88" s="266" t="s">
        <v>228</v>
      </c>
      <c r="L88" s="266" t="s">
        <v>76</v>
      </c>
      <c r="M88" s="270" t="s">
        <v>3387</v>
      </c>
      <c r="N88" s="270" t="s">
        <v>3462</v>
      </c>
      <c r="O88" s="266" t="s">
        <v>3463</v>
      </c>
      <c r="P88" s="266" t="s">
        <v>3464</v>
      </c>
      <c r="Q88" s="270" t="s">
        <v>3330</v>
      </c>
      <c r="R88" s="271"/>
      <c r="S88" s="272"/>
      <c r="T88" s="273" t="s">
        <v>408</v>
      </c>
      <c r="U88" s="274">
        <v>100</v>
      </c>
      <c r="V88" s="275">
        <v>300</v>
      </c>
      <c r="W88" s="275">
        <v>300</v>
      </c>
      <c r="X88" s="275">
        <v>300</v>
      </c>
      <c r="Y88" s="275">
        <v>300</v>
      </c>
      <c r="Z88" s="275">
        <v>300</v>
      </c>
      <c r="AA88" s="275">
        <v>300</v>
      </c>
      <c r="AB88" s="275">
        <v>300</v>
      </c>
      <c r="AC88" s="275">
        <v>300</v>
      </c>
      <c r="AD88" s="275">
        <v>300</v>
      </c>
      <c r="AE88" s="275">
        <v>300</v>
      </c>
      <c r="AF88" s="275">
        <v>100</v>
      </c>
      <c r="AG88" s="276"/>
      <c r="AH88" s="276"/>
      <c r="AI88" s="276"/>
      <c r="AJ88" s="277"/>
      <c r="AK88" s="276"/>
      <c r="AL88" s="276"/>
      <c r="AM88" s="276"/>
      <c r="AN88" s="276"/>
      <c r="AO88" s="276"/>
      <c r="AP88" s="276"/>
      <c r="AQ88" s="276"/>
      <c r="AR88" s="276"/>
    </row>
    <row r="89" spans="1:44" ht="31.5">
      <c r="A89" s="268" t="s">
        <v>3481</v>
      </c>
      <c r="B89" s="269" t="s">
        <v>68</v>
      </c>
      <c r="C89" s="269" t="s">
        <v>254</v>
      </c>
      <c r="D89" s="268"/>
      <c r="E89" s="268" t="s">
        <v>3389</v>
      </c>
      <c r="F89" s="269" t="s">
        <v>3390</v>
      </c>
      <c r="G89" s="267">
        <v>1</v>
      </c>
      <c r="H89" s="270" t="s">
        <v>2904</v>
      </c>
      <c r="I89" s="270" t="s">
        <v>3391</v>
      </c>
      <c r="J89" s="266" t="s">
        <v>94</v>
      </c>
      <c r="K89" s="266" t="s">
        <v>228</v>
      </c>
      <c r="L89" s="266" t="s">
        <v>95</v>
      </c>
      <c r="M89" s="270" t="s">
        <v>3392</v>
      </c>
      <c r="N89" s="270" t="s">
        <v>3462</v>
      </c>
      <c r="O89" s="266" t="s">
        <v>3463</v>
      </c>
      <c r="P89" s="266" t="s">
        <v>3464</v>
      </c>
      <c r="Q89" s="270" t="s">
        <v>3330</v>
      </c>
      <c r="R89" s="271" t="s">
        <v>82</v>
      </c>
      <c r="S89" s="272"/>
      <c r="T89" s="273" t="s">
        <v>408</v>
      </c>
      <c r="U89" s="283">
        <v>0.75</v>
      </c>
      <c r="V89" s="284">
        <v>0.75</v>
      </c>
      <c r="W89" s="284">
        <v>0.75</v>
      </c>
      <c r="X89" s="284">
        <v>0.75</v>
      </c>
      <c r="Y89" s="284">
        <v>0.75</v>
      </c>
      <c r="Z89" s="284">
        <v>0.75</v>
      </c>
      <c r="AA89" s="284">
        <v>0.75</v>
      </c>
      <c r="AB89" s="284">
        <v>0.75</v>
      </c>
      <c r="AC89" s="284">
        <v>0.75</v>
      </c>
      <c r="AD89" s="284">
        <v>0.75</v>
      </c>
      <c r="AE89" s="284">
        <v>0.75</v>
      </c>
      <c r="AF89" s="284">
        <v>0.75</v>
      </c>
      <c r="AG89" s="276"/>
      <c r="AH89" s="276"/>
      <c r="AI89" s="276"/>
      <c r="AJ89" s="277"/>
      <c r="AK89" s="276"/>
      <c r="AL89" s="276"/>
      <c r="AM89" s="276"/>
      <c r="AN89" s="276"/>
      <c r="AO89" s="276"/>
      <c r="AP89" s="276"/>
      <c r="AQ89" s="276"/>
      <c r="AR89" s="276"/>
    </row>
    <row r="90" spans="1:44" ht="47.25">
      <c r="A90" s="268" t="s">
        <v>3482</v>
      </c>
      <c r="B90" s="269" t="s">
        <v>158</v>
      </c>
      <c r="C90" s="269" t="s">
        <v>175</v>
      </c>
      <c r="D90" s="268" t="s">
        <v>734</v>
      </c>
      <c r="E90" s="268" t="s">
        <v>3483</v>
      </c>
      <c r="F90" s="269" t="s">
        <v>3484</v>
      </c>
      <c r="G90" s="267">
        <v>3</v>
      </c>
      <c r="H90" s="270" t="s">
        <v>2904</v>
      </c>
      <c r="I90" s="270" t="s">
        <v>3485</v>
      </c>
      <c r="J90" s="266" t="s">
        <v>94</v>
      </c>
      <c r="K90" s="266" t="s">
        <v>75</v>
      </c>
      <c r="L90" s="266" t="s">
        <v>95</v>
      </c>
      <c r="M90" s="270" t="s">
        <v>3486</v>
      </c>
      <c r="N90" s="270" t="s">
        <v>3487</v>
      </c>
      <c r="O90" s="266" t="s">
        <v>3488</v>
      </c>
      <c r="P90" s="266" t="s">
        <v>3489</v>
      </c>
      <c r="Q90" s="270" t="s">
        <v>3330</v>
      </c>
      <c r="R90" s="271"/>
      <c r="S90" s="272"/>
      <c r="T90" s="273"/>
      <c r="U90" s="283">
        <v>0.98499999999999999</v>
      </c>
      <c r="V90" s="284">
        <v>0.98499999999999999</v>
      </c>
      <c r="W90" s="284">
        <v>0.98499999999999999</v>
      </c>
      <c r="X90" s="284">
        <v>0.98499999999999999</v>
      </c>
      <c r="Y90" s="284">
        <v>0.98499999999999999</v>
      </c>
      <c r="Z90" s="284">
        <v>0.98499999999999999</v>
      </c>
      <c r="AA90" s="284">
        <v>0.98499999999999999</v>
      </c>
      <c r="AB90" s="284">
        <v>0.98499999999999999</v>
      </c>
      <c r="AC90" s="284">
        <v>0.98499999999999999</v>
      </c>
      <c r="AD90" s="284">
        <v>0.98499999999999999</v>
      </c>
      <c r="AE90" s="284">
        <v>0.98499999999999999</v>
      </c>
      <c r="AF90" s="284">
        <v>0.98499999999999999</v>
      </c>
      <c r="AG90" s="276"/>
      <c r="AH90" s="276"/>
      <c r="AI90" s="276"/>
      <c r="AJ90" s="276"/>
      <c r="AK90" s="276"/>
      <c r="AL90" s="276"/>
      <c r="AM90" s="276"/>
      <c r="AN90" s="276"/>
      <c r="AO90" s="276"/>
      <c r="AP90" s="276"/>
      <c r="AQ90" s="276"/>
      <c r="AR90" s="276"/>
    </row>
    <row r="91" spans="1:44" ht="31.5">
      <c r="A91" s="268" t="s">
        <v>3490</v>
      </c>
      <c r="B91" s="269" t="s">
        <v>158</v>
      </c>
      <c r="C91" s="269" t="s">
        <v>175</v>
      </c>
      <c r="D91" s="268" t="s">
        <v>734</v>
      </c>
      <c r="E91" s="268" t="s">
        <v>3491</v>
      </c>
      <c r="F91" s="269" t="s">
        <v>3492</v>
      </c>
      <c r="G91" s="267">
        <v>2</v>
      </c>
      <c r="H91" s="270" t="s">
        <v>2892</v>
      </c>
      <c r="I91" s="270" t="s">
        <v>3493</v>
      </c>
      <c r="J91" s="266" t="s">
        <v>74</v>
      </c>
      <c r="K91" s="266" t="s">
        <v>228</v>
      </c>
      <c r="L91" s="266" t="s">
        <v>76</v>
      </c>
      <c r="M91" s="270" t="s">
        <v>3494</v>
      </c>
      <c r="N91" s="270" t="s">
        <v>3487</v>
      </c>
      <c r="O91" s="266" t="s">
        <v>3488</v>
      </c>
      <c r="P91" s="266" t="s">
        <v>3489</v>
      </c>
      <c r="Q91" s="270" t="s">
        <v>3330</v>
      </c>
      <c r="R91" s="271"/>
      <c r="S91" s="272"/>
      <c r="T91" s="273"/>
      <c r="U91" s="274"/>
      <c r="V91" s="275"/>
      <c r="W91" s="275">
        <v>1</v>
      </c>
      <c r="X91" s="275"/>
      <c r="Y91" s="275"/>
      <c r="Z91" s="275">
        <v>1</v>
      </c>
      <c r="AA91" s="275"/>
      <c r="AB91" s="275"/>
      <c r="AC91" s="275">
        <v>1</v>
      </c>
      <c r="AD91" s="275"/>
      <c r="AE91" s="275"/>
      <c r="AF91" s="275">
        <v>1</v>
      </c>
      <c r="AG91" s="276"/>
      <c r="AH91" s="276"/>
      <c r="AI91" s="276"/>
      <c r="AJ91" s="276"/>
      <c r="AK91" s="276"/>
      <c r="AL91" s="276"/>
      <c r="AM91" s="276"/>
      <c r="AN91" s="276"/>
      <c r="AO91" s="276"/>
      <c r="AP91" s="276"/>
      <c r="AQ91" s="276"/>
      <c r="AR91" s="276"/>
    </row>
    <row r="92" spans="1:44" ht="31.5">
      <c r="A92" s="268" t="s">
        <v>3495</v>
      </c>
      <c r="B92" s="269" t="s">
        <v>158</v>
      </c>
      <c r="C92" s="269" t="s">
        <v>175</v>
      </c>
      <c r="D92" s="268" t="s">
        <v>734</v>
      </c>
      <c r="E92" s="268" t="s">
        <v>3496</v>
      </c>
      <c r="F92" s="269" t="s">
        <v>3497</v>
      </c>
      <c r="G92" s="267">
        <v>2</v>
      </c>
      <c r="H92" s="270" t="s">
        <v>2904</v>
      </c>
      <c r="I92" s="270" t="s">
        <v>3498</v>
      </c>
      <c r="J92" s="266" t="s">
        <v>74</v>
      </c>
      <c r="K92" s="266" t="s">
        <v>228</v>
      </c>
      <c r="L92" s="266" t="s">
        <v>95</v>
      </c>
      <c r="M92" s="270" t="s">
        <v>3499</v>
      </c>
      <c r="N92" s="270" t="s">
        <v>3487</v>
      </c>
      <c r="O92" s="266" t="s">
        <v>3488</v>
      </c>
      <c r="P92" s="266" t="s">
        <v>3489</v>
      </c>
      <c r="Q92" s="270" t="s">
        <v>3330</v>
      </c>
      <c r="R92" s="271"/>
      <c r="S92" s="272"/>
      <c r="T92" s="273"/>
      <c r="U92" s="274">
        <v>1</v>
      </c>
      <c r="V92" s="275">
        <v>1</v>
      </c>
      <c r="W92" s="275">
        <v>1</v>
      </c>
      <c r="X92" s="275">
        <v>1</v>
      </c>
      <c r="Y92" s="275">
        <v>1</v>
      </c>
      <c r="Z92" s="275">
        <v>1</v>
      </c>
      <c r="AA92" s="275">
        <v>1</v>
      </c>
      <c r="AB92" s="275">
        <v>1</v>
      </c>
      <c r="AC92" s="275">
        <v>1</v>
      </c>
      <c r="AD92" s="275">
        <v>1</v>
      </c>
      <c r="AE92" s="275">
        <v>1</v>
      </c>
      <c r="AF92" s="275">
        <v>1</v>
      </c>
      <c r="AG92" s="276"/>
      <c r="AH92" s="276"/>
      <c r="AI92" s="276"/>
      <c r="AJ92" s="276"/>
      <c r="AK92" s="276"/>
      <c r="AL92" s="276"/>
      <c r="AM92" s="276"/>
      <c r="AN92" s="276"/>
      <c r="AO92" s="276"/>
      <c r="AP92" s="276"/>
      <c r="AQ92" s="276"/>
      <c r="AR92" s="276"/>
    </row>
    <row r="93" spans="1:44" ht="31.5">
      <c r="A93" s="268" t="s">
        <v>3500</v>
      </c>
      <c r="B93" s="269" t="s">
        <v>158</v>
      </c>
      <c r="C93" s="269" t="s">
        <v>175</v>
      </c>
      <c r="D93" s="268" t="s">
        <v>734</v>
      </c>
      <c r="E93" s="268" t="s">
        <v>3501</v>
      </c>
      <c r="F93" s="269" t="s">
        <v>3502</v>
      </c>
      <c r="G93" s="267">
        <v>2</v>
      </c>
      <c r="H93" s="270" t="s">
        <v>2904</v>
      </c>
      <c r="I93" s="270" t="s">
        <v>3503</v>
      </c>
      <c r="J93" s="266" t="s">
        <v>74</v>
      </c>
      <c r="K93" s="266" t="s">
        <v>75</v>
      </c>
      <c r="L93" s="266" t="s">
        <v>95</v>
      </c>
      <c r="M93" s="270" t="s">
        <v>3504</v>
      </c>
      <c r="N93" s="270" t="s">
        <v>3487</v>
      </c>
      <c r="O93" s="266" t="s">
        <v>3488</v>
      </c>
      <c r="P93" s="266" t="s">
        <v>3489</v>
      </c>
      <c r="Q93" s="270" t="s">
        <v>3330</v>
      </c>
      <c r="R93" s="271"/>
      <c r="S93" s="272"/>
      <c r="T93" s="273"/>
      <c r="U93" s="274">
        <v>3</v>
      </c>
      <c r="V93" s="275">
        <v>4</v>
      </c>
      <c r="W93" s="275">
        <v>4</v>
      </c>
      <c r="X93" s="275">
        <v>4</v>
      </c>
      <c r="Y93" s="275">
        <v>5</v>
      </c>
      <c r="Z93" s="275">
        <v>4</v>
      </c>
      <c r="AA93" s="275">
        <v>4</v>
      </c>
      <c r="AB93" s="275">
        <v>5</v>
      </c>
      <c r="AC93" s="275">
        <v>4</v>
      </c>
      <c r="AD93" s="275">
        <v>5</v>
      </c>
      <c r="AE93" s="275">
        <v>4</v>
      </c>
      <c r="AF93" s="275">
        <v>3</v>
      </c>
      <c r="AG93" s="276"/>
      <c r="AH93" s="276"/>
      <c r="AI93" s="276"/>
      <c r="AJ93" s="276"/>
      <c r="AK93" s="276"/>
      <c r="AL93" s="276"/>
      <c r="AM93" s="276"/>
      <c r="AN93" s="276"/>
      <c r="AO93" s="276"/>
      <c r="AP93" s="276"/>
      <c r="AQ93" s="276"/>
      <c r="AR93" s="276"/>
    </row>
    <row r="94" spans="1:44" ht="31.5">
      <c r="A94" s="268" t="s">
        <v>3505</v>
      </c>
      <c r="B94" s="269" t="s">
        <v>954</v>
      </c>
      <c r="C94" s="269" t="s">
        <v>2224</v>
      </c>
      <c r="D94" s="269" t="s">
        <v>445</v>
      </c>
      <c r="E94" s="268" t="s">
        <v>3506</v>
      </c>
      <c r="F94" s="269" t="s">
        <v>3507</v>
      </c>
      <c r="G94" s="267">
        <v>2</v>
      </c>
      <c r="H94" s="270" t="s">
        <v>3010</v>
      </c>
      <c r="I94" s="270" t="s">
        <v>3508</v>
      </c>
      <c r="J94" s="266" t="s">
        <v>74</v>
      </c>
      <c r="K94" s="266" t="s">
        <v>75</v>
      </c>
      <c r="L94" s="266" t="s">
        <v>76</v>
      </c>
      <c r="M94" s="270" t="s">
        <v>3377</v>
      </c>
      <c r="N94" s="270" t="s">
        <v>3509</v>
      </c>
      <c r="O94" s="266" t="s">
        <v>3510</v>
      </c>
      <c r="P94" s="266" t="s">
        <v>3511</v>
      </c>
      <c r="Q94" s="270"/>
      <c r="R94" s="271" t="s">
        <v>82</v>
      </c>
      <c r="S94" s="272"/>
      <c r="T94" s="273"/>
      <c r="U94" s="278">
        <v>15</v>
      </c>
      <c r="V94" s="279">
        <v>25</v>
      </c>
      <c r="W94" s="279">
        <v>25</v>
      </c>
      <c r="X94" s="279">
        <v>25</v>
      </c>
      <c r="Y94" s="279">
        <v>25</v>
      </c>
      <c r="Z94" s="279">
        <v>25</v>
      </c>
      <c r="AA94" s="279">
        <v>25</v>
      </c>
      <c r="AB94" s="279">
        <v>25</v>
      </c>
      <c r="AC94" s="279">
        <v>25</v>
      </c>
      <c r="AD94" s="279">
        <v>25</v>
      </c>
      <c r="AE94" s="279">
        <v>25</v>
      </c>
      <c r="AF94" s="279">
        <v>10</v>
      </c>
      <c r="AG94" s="280"/>
      <c r="AH94" s="281"/>
      <c r="AI94" s="281"/>
      <c r="AJ94" s="281"/>
      <c r="AK94" s="281"/>
      <c r="AL94" s="281"/>
      <c r="AM94" s="281"/>
      <c r="AN94" s="281"/>
      <c r="AO94" s="281"/>
      <c r="AP94" s="281"/>
      <c r="AQ94" s="281"/>
      <c r="AR94" s="281"/>
    </row>
    <row r="95" spans="1:44" ht="31.5">
      <c r="A95" s="268" t="s">
        <v>3512</v>
      </c>
      <c r="B95" s="269" t="s">
        <v>954</v>
      </c>
      <c r="C95" s="269" t="s">
        <v>2224</v>
      </c>
      <c r="D95" s="269" t="s">
        <v>3513</v>
      </c>
      <c r="E95" s="268" t="s">
        <v>3514</v>
      </c>
      <c r="F95" s="269" t="s">
        <v>3515</v>
      </c>
      <c r="G95" s="267">
        <v>3</v>
      </c>
      <c r="H95" s="270" t="s">
        <v>3516</v>
      </c>
      <c r="I95" s="270" t="s">
        <v>3517</v>
      </c>
      <c r="J95" s="266" t="s">
        <v>94</v>
      </c>
      <c r="K95" s="266" t="s">
        <v>75</v>
      </c>
      <c r="L95" s="266" t="s">
        <v>76</v>
      </c>
      <c r="M95" s="270" t="s">
        <v>3377</v>
      </c>
      <c r="N95" s="270" t="s">
        <v>3509</v>
      </c>
      <c r="O95" s="266" t="s">
        <v>3510</v>
      </c>
      <c r="P95" s="266" t="s">
        <v>3511</v>
      </c>
      <c r="Q95" s="270" t="s">
        <v>3518</v>
      </c>
      <c r="R95" s="271" t="s">
        <v>200</v>
      </c>
      <c r="S95" s="272">
        <v>57734883.810000002</v>
      </c>
      <c r="T95" s="273" t="s">
        <v>408</v>
      </c>
      <c r="U95" s="287">
        <v>0</v>
      </c>
      <c r="V95" s="288">
        <v>0</v>
      </c>
      <c r="W95" s="288">
        <v>0</v>
      </c>
      <c r="X95" s="288">
        <v>0</v>
      </c>
      <c r="Y95" s="288">
        <v>0</v>
      </c>
      <c r="Z95" s="288">
        <v>0.1</v>
      </c>
      <c r="AA95" s="288">
        <v>0.1</v>
      </c>
      <c r="AB95" s="288">
        <v>0.1</v>
      </c>
      <c r="AC95" s="288">
        <v>0.15</v>
      </c>
      <c r="AD95" s="288">
        <v>0.1</v>
      </c>
      <c r="AE95" s="288">
        <v>0.1</v>
      </c>
      <c r="AF95" s="288">
        <v>0.05</v>
      </c>
      <c r="AG95" s="280"/>
      <c r="AH95" s="281"/>
      <c r="AI95" s="281"/>
      <c r="AJ95" s="281"/>
      <c r="AK95" s="281"/>
      <c r="AL95" s="281"/>
      <c r="AM95" s="281"/>
      <c r="AN95" s="281"/>
      <c r="AO95" s="281"/>
      <c r="AP95" s="281"/>
      <c r="AQ95" s="281"/>
      <c r="AR95" s="281"/>
    </row>
    <row r="96" spans="1:44" ht="31.5">
      <c r="A96" s="268" t="s">
        <v>3519</v>
      </c>
      <c r="B96" s="269" t="s">
        <v>954</v>
      </c>
      <c r="C96" s="269" t="s">
        <v>2224</v>
      </c>
      <c r="D96" s="269" t="s">
        <v>3520</v>
      </c>
      <c r="E96" s="268" t="s">
        <v>3521</v>
      </c>
      <c r="F96" s="269" t="s">
        <v>3515</v>
      </c>
      <c r="G96" s="267">
        <v>3</v>
      </c>
      <c r="H96" s="270" t="s">
        <v>3516</v>
      </c>
      <c r="I96" s="270" t="s">
        <v>3517</v>
      </c>
      <c r="J96" s="266" t="s">
        <v>94</v>
      </c>
      <c r="K96" s="266" t="s">
        <v>75</v>
      </c>
      <c r="L96" s="266" t="s">
        <v>76</v>
      </c>
      <c r="M96" s="270" t="s">
        <v>3377</v>
      </c>
      <c r="N96" s="270" t="s">
        <v>3509</v>
      </c>
      <c r="O96" s="266" t="s">
        <v>3510</v>
      </c>
      <c r="P96" s="266" t="s">
        <v>3511</v>
      </c>
      <c r="Q96" s="270" t="s">
        <v>407</v>
      </c>
      <c r="R96" s="271" t="s">
        <v>200</v>
      </c>
      <c r="S96" s="272">
        <v>53279922.920000002</v>
      </c>
      <c r="T96" s="273" t="s">
        <v>408</v>
      </c>
      <c r="U96" s="283">
        <v>0</v>
      </c>
      <c r="V96" s="284">
        <v>0</v>
      </c>
      <c r="W96" s="284">
        <v>0</v>
      </c>
      <c r="X96" s="284">
        <v>0</v>
      </c>
      <c r="Y96" s="284">
        <v>0</v>
      </c>
      <c r="Z96" s="284">
        <v>0.1</v>
      </c>
      <c r="AA96" s="284">
        <v>0.1</v>
      </c>
      <c r="AB96" s="284">
        <v>0.1</v>
      </c>
      <c r="AC96" s="284">
        <v>0.15</v>
      </c>
      <c r="AD96" s="284">
        <v>0.1</v>
      </c>
      <c r="AE96" s="284">
        <v>0.1</v>
      </c>
      <c r="AF96" s="284">
        <v>0.05</v>
      </c>
      <c r="AG96" s="276"/>
      <c r="AH96" s="276"/>
      <c r="AI96" s="276"/>
      <c r="AJ96" s="276"/>
      <c r="AK96" s="276"/>
      <c r="AL96" s="276"/>
      <c r="AM96" s="276"/>
      <c r="AN96" s="276"/>
      <c r="AO96" s="276"/>
      <c r="AP96" s="276"/>
      <c r="AQ96" s="276"/>
      <c r="AR96" s="276"/>
    </row>
    <row r="97" spans="1:44" ht="31.5">
      <c r="A97" s="268" t="s">
        <v>3522</v>
      </c>
      <c r="B97" s="269" t="s">
        <v>954</v>
      </c>
      <c r="C97" s="269" t="s">
        <v>2224</v>
      </c>
      <c r="D97" s="269" t="s">
        <v>3523</v>
      </c>
      <c r="E97" s="268" t="s">
        <v>3524</v>
      </c>
      <c r="F97" s="269" t="s">
        <v>3515</v>
      </c>
      <c r="G97" s="267">
        <v>3</v>
      </c>
      <c r="H97" s="270" t="s">
        <v>3516</v>
      </c>
      <c r="I97" s="270" t="s">
        <v>3517</v>
      </c>
      <c r="J97" s="266" t="s">
        <v>94</v>
      </c>
      <c r="K97" s="266" t="s">
        <v>75</v>
      </c>
      <c r="L97" s="266" t="s">
        <v>76</v>
      </c>
      <c r="M97" s="270" t="s">
        <v>3377</v>
      </c>
      <c r="N97" s="270" t="s">
        <v>3509</v>
      </c>
      <c r="O97" s="266" t="s">
        <v>3510</v>
      </c>
      <c r="P97" s="266" t="s">
        <v>3511</v>
      </c>
      <c r="Q97" s="270" t="s">
        <v>407</v>
      </c>
      <c r="R97" s="271" t="s">
        <v>200</v>
      </c>
      <c r="S97" s="272">
        <v>51091952.350000001</v>
      </c>
      <c r="T97" s="273" t="s">
        <v>408</v>
      </c>
      <c r="U97" s="287">
        <v>0</v>
      </c>
      <c r="V97" s="288">
        <v>0</v>
      </c>
      <c r="W97" s="288">
        <v>0</v>
      </c>
      <c r="X97" s="288">
        <v>0</v>
      </c>
      <c r="Y97" s="288">
        <v>0</v>
      </c>
      <c r="Z97" s="288">
        <v>0.1</v>
      </c>
      <c r="AA97" s="288">
        <v>0.1</v>
      </c>
      <c r="AB97" s="288">
        <v>0.1</v>
      </c>
      <c r="AC97" s="288">
        <v>0.15</v>
      </c>
      <c r="AD97" s="288">
        <v>0.1</v>
      </c>
      <c r="AE97" s="288">
        <v>0.1</v>
      </c>
      <c r="AF97" s="288">
        <v>0.05</v>
      </c>
      <c r="AG97" s="280"/>
      <c r="AH97" s="281"/>
      <c r="AI97" s="281"/>
      <c r="AJ97" s="281"/>
      <c r="AK97" s="281"/>
      <c r="AL97" s="281"/>
      <c r="AM97" s="281"/>
      <c r="AN97" s="281"/>
      <c r="AO97" s="281"/>
      <c r="AP97" s="281"/>
      <c r="AQ97" s="281"/>
      <c r="AR97" s="281"/>
    </row>
    <row r="98" spans="1:44" ht="31.5">
      <c r="A98" s="268" t="s">
        <v>3525</v>
      </c>
      <c r="B98" s="269" t="s">
        <v>954</v>
      </c>
      <c r="C98" s="269" t="s">
        <v>2224</v>
      </c>
      <c r="D98" s="269" t="s">
        <v>3526</v>
      </c>
      <c r="E98" s="268" t="s">
        <v>3527</v>
      </c>
      <c r="F98" s="269" t="s">
        <v>3515</v>
      </c>
      <c r="G98" s="267">
        <v>3</v>
      </c>
      <c r="H98" s="270" t="s">
        <v>3516</v>
      </c>
      <c r="I98" s="270" t="s">
        <v>3517</v>
      </c>
      <c r="J98" s="266" t="s">
        <v>94</v>
      </c>
      <c r="K98" s="266" t="s">
        <v>75</v>
      </c>
      <c r="L98" s="266" t="s">
        <v>76</v>
      </c>
      <c r="M98" s="270" t="s">
        <v>3377</v>
      </c>
      <c r="N98" s="270" t="s">
        <v>3509</v>
      </c>
      <c r="O98" s="266" t="s">
        <v>3510</v>
      </c>
      <c r="P98" s="266" t="s">
        <v>3511</v>
      </c>
      <c r="Q98" s="270" t="s">
        <v>407</v>
      </c>
      <c r="R98" s="271" t="s">
        <v>200</v>
      </c>
      <c r="S98" s="272">
        <v>59900094.350000001</v>
      </c>
      <c r="T98" s="273" t="s">
        <v>408</v>
      </c>
      <c r="U98" s="283">
        <v>0</v>
      </c>
      <c r="V98" s="284">
        <v>0</v>
      </c>
      <c r="W98" s="284">
        <v>0</v>
      </c>
      <c r="X98" s="284">
        <v>0</v>
      </c>
      <c r="Y98" s="284">
        <v>0</v>
      </c>
      <c r="Z98" s="284">
        <v>0.1</v>
      </c>
      <c r="AA98" s="284">
        <v>0.1</v>
      </c>
      <c r="AB98" s="284">
        <v>0.1</v>
      </c>
      <c r="AC98" s="284">
        <v>0.15</v>
      </c>
      <c r="AD98" s="284">
        <v>0.1</v>
      </c>
      <c r="AE98" s="284">
        <v>0.1</v>
      </c>
      <c r="AF98" s="284">
        <v>0.05</v>
      </c>
      <c r="AG98" s="276"/>
      <c r="AH98" s="276"/>
      <c r="AI98" s="276"/>
      <c r="AJ98" s="277"/>
      <c r="AK98" s="276"/>
      <c r="AL98" s="276"/>
      <c r="AM98" s="276"/>
      <c r="AN98" s="276"/>
      <c r="AO98" s="276"/>
      <c r="AP98" s="276"/>
      <c r="AQ98" s="276"/>
      <c r="AR98" s="276"/>
    </row>
    <row r="99" spans="1:44" ht="31.5">
      <c r="A99" s="268" t="s">
        <v>3528</v>
      </c>
      <c r="B99" s="269" t="s">
        <v>954</v>
      </c>
      <c r="C99" s="269" t="s">
        <v>2224</v>
      </c>
      <c r="D99" s="269" t="s">
        <v>3529</v>
      </c>
      <c r="E99" s="268" t="s">
        <v>3530</v>
      </c>
      <c r="F99" s="269" t="s">
        <v>3515</v>
      </c>
      <c r="G99" s="267">
        <v>3</v>
      </c>
      <c r="H99" s="270" t="s">
        <v>3516</v>
      </c>
      <c r="I99" s="270" t="s">
        <v>3517</v>
      </c>
      <c r="J99" s="266" t="s">
        <v>94</v>
      </c>
      <c r="K99" s="266" t="s">
        <v>75</v>
      </c>
      <c r="L99" s="266" t="s">
        <v>76</v>
      </c>
      <c r="M99" s="270" t="s">
        <v>3377</v>
      </c>
      <c r="N99" s="270" t="s">
        <v>3509</v>
      </c>
      <c r="O99" s="266" t="s">
        <v>3510</v>
      </c>
      <c r="P99" s="266" t="s">
        <v>3511</v>
      </c>
      <c r="Q99" s="270" t="s">
        <v>407</v>
      </c>
      <c r="R99" s="271" t="s">
        <v>200</v>
      </c>
      <c r="S99" s="272">
        <v>43290291.490000002</v>
      </c>
      <c r="T99" s="273" t="s">
        <v>408</v>
      </c>
      <c r="U99" s="283">
        <v>0</v>
      </c>
      <c r="V99" s="284">
        <v>0</v>
      </c>
      <c r="W99" s="284">
        <v>0</v>
      </c>
      <c r="X99" s="284">
        <v>0</v>
      </c>
      <c r="Y99" s="284">
        <v>0</v>
      </c>
      <c r="Z99" s="284">
        <v>0.1</v>
      </c>
      <c r="AA99" s="284">
        <v>0.1</v>
      </c>
      <c r="AB99" s="284">
        <v>0.1</v>
      </c>
      <c r="AC99" s="284">
        <v>0.15</v>
      </c>
      <c r="AD99" s="284">
        <v>0.1</v>
      </c>
      <c r="AE99" s="284">
        <v>0.1</v>
      </c>
      <c r="AF99" s="284">
        <v>0.05</v>
      </c>
      <c r="AG99" s="276"/>
      <c r="AH99" s="276"/>
      <c r="AI99" s="276"/>
      <c r="AJ99" s="277"/>
      <c r="AK99" s="276"/>
      <c r="AL99" s="276"/>
      <c r="AM99" s="276"/>
      <c r="AN99" s="276"/>
      <c r="AO99" s="276"/>
      <c r="AP99" s="276"/>
      <c r="AQ99" s="276"/>
      <c r="AR99" s="276"/>
    </row>
    <row r="100" spans="1:44" ht="31.5">
      <c r="A100" s="268" t="s">
        <v>3531</v>
      </c>
      <c r="B100" s="269" t="s">
        <v>954</v>
      </c>
      <c r="C100" s="269" t="s">
        <v>2224</v>
      </c>
      <c r="D100" s="269" t="s">
        <v>3532</v>
      </c>
      <c r="E100" s="268" t="s">
        <v>3533</v>
      </c>
      <c r="F100" s="269" t="s">
        <v>3515</v>
      </c>
      <c r="G100" s="267">
        <v>3</v>
      </c>
      <c r="H100" s="270" t="s">
        <v>3516</v>
      </c>
      <c r="I100" s="270" t="s">
        <v>3517</v>
      </c>
      <c r="J100" s="266" t="s">
        <v>94</v>
      </c>
      <c r="K100" s="266" t="s">
        <v>75</v>
      </c>
      <c r="L100" s="266" t="s">
        <v>76</v>
      </c>
      <c r="M100" s="270" t="s">
        <v>3377</v>
      </c>
      <c r="N100" s="270" t="s">
        <v>3509</v>
      </c>
      <c r="O100" s="266" t="s">
        <v>3510</v>
      </c>
      <c r="P100" s="266" t="s">
        <v>3511</v>
      </c>
      <c r="Q100" s="270" t="s">
        <v>407</v>
      </c>
      <c r="R100" s="271" t="s">
        <v>200</v>
      </c>
      <c r="S100" s="272">
        <v>49177588.359999999</v>
      </c>
      <c r="T100" s="273" t="s">
        <v>408</v>
      </c>
      <c r="U100" s="283">
        <v>0</v>
      </c>
      <c r="V100" s="284">
        <v>0</v>
      </c>
      <c r="W100" s="284">
        <v>0</v>
      </c>
      <c r="X100" s="284">
        <v>0</v>
      </c>
      <c r="Y100" s="284">
        <v>0</v>
      </c>
      <c r="Z100" s="284">
        <v>0.1</v>
      </c>
      <c r="AA100" s="284">
        <v>0.1</v>
      </c>
      <c r="AB100" s="284">
        <v>0.1</v>
      </c>
      <c r="AC100" s="284">
        <v>0.15</v>
      </c>
      <c r="AD100" s="284">
        <v>0.1</v>
      </c>
      <c r="AE100" s="284">
        <v>0.1</v>
      </c>
      <c r="AF100" s="284">
        <v>0.05</v>
      </c>
      <c r="AG100" s="276"/>
      <c r="AH100" s="276"/>
      <c r="AI100" s="276"/>
      <c r="AJ100" s="277"/>
      <c r="AK100" s="276"/>
      <c r="AL100" s="276"/>
      <c r="AM100" s="276"/>
      <c r="AN100" s="276"/>
      <c r="AO100" s="276"/>
      <c r="AP100" s="276"/>
      <c r="AQ100" s="276"/>
      <c r="AR100" s="276"/>
    </row>
    <row r="101" spans="1:44" ht="31.5">
      <c r="A101" s="268" t="s">
        <v>3534</v>
      </c>
      <c r="B101" s="269" t="s">
        <v>954</v>
      </c>
      <c r="C101" s="269" t="s">
        <v>2224</v>
      </c>
      <c r="D101" s="269" t="s">
        <v>3535</v>
      </c>
      <c r="E101" s="268" t="s">
        <v>3536</v>
      </c>
      <c r="F101" s="269" t="s">
        <v>3515</v>
      </c>
      <c r="G101" s="267">
        <v>3</v>
      </c>
      <c r="H101" s="270" t="s">
        <v>3516</v>
      </c>
      <c r="I101" s="270" t="s">
        <v>3517</v>
      </c>
      <c r="J101" s="266" t="s">
        <v>94</v>
      </c>
      <c r="K101" s="266" t="s">
        <v>75</v>
      </c>
      <c r="L101" s="266" t="s">
        <v>76</v>
      </c>
      <c r="M101" s="270" t="s">
        <v>3377</v>
      </c>
      <c r="N101" s="270" t="s">
        <v>3509</v>
      </c>
      <c r="O101" s="266" t="s">
        <v>3510</v>
      </c>
      <c r="P101" s="266" t="s">
        <v>3511</v>
      </c>
      <c r="Q101" s="270" t="s">
        <v>407</v>
      </c>
      <c r="R101" s="271" t="s">
        <v>200</v>
      </c>
      <c r="S101" s="272">
        <v>48455155.140000001</v>
      </c>
      <c r="T101" s="273" t="s">
        <v>408</v>
      </c>
      <c r="U101" s="283">
        <v>0</v>
      </c>
      <c r="V101" s="284">
        <v>0</v>
      </c>
      <c r="W101" s="284">
        <v>0</v>
      </c>
      <c r="X101" s="284">
        <v>0</v>
      </c>
      <c r="Y101" s="284">
        <v>0</v>
      </c>
      <c r="Z101" s="284">
        <v>0.1</v>
      </c>
      <c r="AA101" s="284">
        <v>0.1</v>
      </c>
      <c r="AB101" s="284">
        <v>0.1</v>
      </c>
      <c r="AC101" s="284">
        <v>0.15</v>
      </c>
      <c r="AD101" s="284">
        <v>0.1</v>
      </c>
      <c r="AE101" s="284">
        <v>0.1</v>
      </c>
      <c r="AF101" s="284">
        <v>0.05</v>
      </c>
      <c r="AG101" s="276"/>
      <c r="AH101" s="276"/>
      <c r="AI101" s="276"/>
      <c r="AJ101" s="277"/>
      <c r="AK101" s="276"/>
      <c r="AL101" s="276"/>
      <c r="AM101" s="276"/>
      <c r="AN101" s="276"/>
      <c r="AO101" s="276"/>
      <c r="AP101" s="276"/>
      <c r="AQ101" s="276"/>
      <c r="AR101" s="276"/>
    </row>
    <row r="102" spans="1:44" ht="31.5">
      <c r="A102" s="268" t="s">
        <v>3537</v>
      </c>
      <c r="B102" s="269" t="s">
        <v>954</v>
      </c>
      <c r="C102" s="269" t="s">
        <v>2224</v>
      </c>
      <c r="D102" s="269" t="s">
        <v>3538</v>
      </c>
      <c r="E102" s="268" t="s">
        <v>3539</v>
      </c>
      <c r="F102" s="269" t="s">
        <v>3515</v>
      </c>
      <c r="G102" s="267">
        <v>3</v>
      </c>
      <c r="H102" s="270" t="s">
        <v>3516</v>
      </c>
      <c r="I102" s="270" t="s">
        <v>3517</v>
      </c>
      <c r="J102" s="266" t="s">
        <v>94</v>
      </c>
      <c r="K102" s="266" t="s">
        <v>75</v>
      </c>
      <c r="L102" s="266" t="s">
        <v>76</v>
      </c>
      <c r="M102" s="270" t="s">
        <v>3377</v>
      </c>
      <c r="N102" s="270" t="s">
        <v>3509</v>
      </c>
      <c r="O102" s="266" t="s">
        <v>3510</v>
      </c>
      <c r="P102" s="266" t="s">
        <v>3511</v>
      </c>
      <c r="Q102" s="270" t="s">
        <v>407</v>
      </c>
      <c r="R102" s="271" t="s">
        <v>200</v>
      </c>
      <c r="S102" s="272">
        <v>46570488.25</v>
      </c>
      <c r="T102" s="273" t="s">
        <v>408</v>
      </c>
      <c r="U102" s="283">
        <v>0</v>
      </c>
      <c r="V102" s="284">
        <v>0</v>
      </c>
      <c r="W102" s="284">
        <v>0</v>
      </c>
      <c r="X102" s="284">
        <v>0</v>
      </c>
      <c r="Y102" s="284">
        <v>0</v>
      </c>
      <c r="Z102" s="284">
        <v>0.1</v>
      </c>
      <c r="AA102" s="284">
        <v>0.1</v>
      </c>
      <c r="AB102" s="284">
        <v>0.1</v>
      </c>
      <c r="AC102" s="284">
        <v>0.15</v>
      </c>
      <c r="AD102" s="284">
        <v>0.1</v>
      </c>
      <c r="AE102" s="284">
        <v>0.1</v>
      </c>
      <c r="AF102" s="284">
        <v>0.05</v>
      </c>
      <c r="AG102" s="276"/>
      <c r="AH102" s="276"/>
      <c r="AI102" s="276"/>
      <c r="AJ102" s="277"/>
      <c r="AK102" s="276"/>
      <c r="AL102" s="276"/>
      <c r="AM102" s="276"/>
      <c r="AN102" s="276"/>
      <c r="AO102" s="276"/>
      <c r="AP102" s="276"/>
      <c r="AQ102" s="276"/>
      <c r="AR102" s="276"/>
    </row>
    <row r="103" spans="1:44" ht="31.5">
      <c r="A103" s="268" t="s">
        <v>3540</v>
      </c>
      <c r="B103" s="269" t="s">
        <v>954</v>
      </c>
      <c r="C103" s="269" t="s">
        <v>2224</v>
      </c>
      <c r="D103" s="269" t="s">
        <v>3541</v>
      </c>
      <c r="E103" s="268" t="s">
        <v>3542</v>
      </c>
      <c r="F103" s="269" t="s">
        <v>3515</v>
      </c>
      <c r="G103" s="267">
        <v>3</v>
      </c>
      <c r="H103" s="270" t="s">
        <v>3516</v>
      </c>
      <c r="I103" s="270" t="s">
        <v>3517</v>
      </c>
      <c r="J103" s="266" t="s">
        <v>94</v>
      </c>
      <c r="K103" s="266" t="s">
        <v>75</v>
      </c>
      <c r="L103" s="266" t="s">
        <v>76</v>
      </c>
      <c r="M103" s="270" t="s">
        <v>3377</v>
      </c>
      <c r="N103" s="270" t="s">
        <v>3509</v>
      </c>
      <c r="O103" s="266" t="s">
        <v>3510</v>
      </c>
      <c r="P103" s="266" t="s">
        <v>3511</v>
      </c>
      <c r="Q103" s="270" t="s">
        <v>407</v>
      </c>
      <c r="R103" s="271" t="s">
        <v>200</v>
      </c>
      <c r="S103" s="272">
        <v>41114443.979999997</v>
      </c>
      <c r="T103" s="273" t="s">
        <v>408</v>
      </c>
      <c r="U103" s="283">
        <v>0</v>
      </c>
      <c r="V103" s="284">
        <v>0</v>
      </c>
      <c r="W103" s="284">
        <v>0</v>
      </c>
      <c r="X103" s="284">
        <v>0</v>
      </c>
      <c r="Y103" s="284">
        <v>0</v>
      </c>
      <c r="Z103" s="284">
        <v>0.1</v>
      </c>
      <c r="AA103" s="284">
        <v>0.1</v>
      </c>
      <c r="AB103" s="284">
        <v>0.1</v>
      </c>
      <c r="AC103" s="284">
        <v>0.15</v>
      </c>
      <c r="AD103" s="284">
        <v>0.1</v>
      </c>
      <c r="AE103" s="284">
        <v>0.1</v>
      </c>
      <c r="AF103" s="284">
        <v>0.05</v>
      </c>
      <c r="AG103" s="276"/>
      <c r="AH103" s="276"/>
      <c r="AI103" s="276"/>
      <c r="AJ103" s="276"/>
      <c r="AK103" s="276"/>
      <c r="AL103" s="276"/>
      <c r="AM103" s="276"/>
      <c r="AN103" s="276"/>
      <c r="AO103" s="276"/>
      <c r="AP103" s="276"/>
      <c r="AQ103" s="276"/>
      <c r="AR103" s="276"/>
    </row>
    <row r="104" spans="1:44" ht="31.5">
      <c r="A104" s="268" t="s">
        <v>3543</v>
      </c>
      <c r="B104" s="269" t="s">
        <v>954</v>
      </c>
      <c r="C104" s="269" t="s">
        <v>2224</v>
      </c>
      <c r="D104" s="269" t="s">
        <v>3544</v>
      </c>
      <c r="E104" s="268" t="s">
        <v>3545</v>
      </c>
      <c r="F104" s="269" t="s">
        <v>3515</v>
      </c>
      <c r="G104" s="267">
        <v>3</v>
      </c>
      <c r="H104" s="270" t="s">
        <v>3516</v>
      </c>
      <c r="I104" s="270" t="s">
        <v>3517</v>
      </c>
      <c r="J104" s="266" t="s">
        <v>94</v>
      </c>
      <c r="K104" s="266" t="s">
        <v>75</v>
      </c>
      <c r="L104" s="266" t="s">
        <v>76</v>
      </c>
      <c r="M104" s="270" t="s">
        <v>3377</v>
      </c>
      <c r="N104" s="270" t="s">
        <v>3509</v>
      </c>
      <c r="O104" s="266" t="s">
        <v>3510</v>
      </c>
      <c r="P104" s="266" t="s">
        <v>3511</v>
      </c>
      <c r="Q104" s="270" t="s">
        <v>407</v>
      </c>
      <c r="R104" s="271" t="s">
        <v>200</v>
      </c>
      <c r="S104" s="272">
        <v>42953337</v>
      </c>
      <c r="T104" s="273" t="s">
        <v>408</v>
      </c>
      <c r="U104" s="283">
        <v>0</v>
      </c>
      <c r="V104" s="284">
        <v>0</v>
      </c>
      <c r="W104" s="284">
        <v>0</v>
      </c>
      <c r="X104" s="284">
        <v>0</v>
      </c>
      <c r="Y104" s="284">
        <v>0</v>
      </c>
      <c r="Z104" s="284">
        <v>0.1</v>
      </c>
      <c r="AA104" s="284">
        <v>0.1</v>
      </c>
      <c r="AB104" s="284">
        <v>0.1</v>
      </c>
      <c r="AC104" s="284">
        <v>0.15</v>
      </c>
      <c r="AD104" s="284">
        <v>0.1</v>
      </c>
      <c r="AE104" s="284">
        <v>0.1</v>
      </c>
      <c r="AF104" s="284">
        <v>0.05</v>
      </c>
      <c r="AG104" s="276"/>
      <c r="AH104" s="276"/>
      <c r="AI104" s="276"/>
      <c r="AJ104" s="276"/>
      <c r="AK104" s="276"/>
      <c r="AL104" s="276"/>
      <c r="AM104" s="276"/>
      <c r="AN104" s="276"/>
      <c r="AO104" s="276"/>
      <c r="AP104" s="276"/>
      <c r="AQ104" s="276"/>
      <c r="AR104" s="276"/>
    </row>
    <row r="105" spans="1:44" ht="31.5">
      <c r="A105" s="268" t="s">
        <v>3546</v>
      </c>
      <c r="B105" s="269" t="s">
        <v>954</v>
      </c>
      <c r="C105" s="269" t="s">
        <v>2224</v>
      </c>
      <c r="D105" s="269" t="s">
        <v>3547</v>
      </c>
      <c r="E105" s="268" t="s">
        <v>3548</v>
      </c>
      <c r="F105" s="269" t="s">
        <v>3515</v>
      </c>
      <c r="G105" s="267">
        <v>3</v>
      </c>
      <c r="H105" s="270" t="s">
        <v>3516</v>
      </c>
      <c r="I105" s="270" t="s">
        <v>3517</v>
      </c>
      <c r="J105" s="266" t="s">
        <v>94</v>
      </c>
      <c r="K105" s="266" t="s">
        <v>75</v>
      </c>
      <c r="L105" s="266" t="s">
        <v>76</v>
      </c>
      <c r="M105" s="270" t="s">
        <v>3377</v>
      </c>
      <c r="N105" s="270" t="s">
        <v>3509</v>
      </c>
      <c r="O105" s="266" t="s">
        <v>3510</v>
      </c>
      <c r="P105" s="266" t="s">
        <v>3511</v>
      </c>
      <c r="Q105" s="270" t="s">
        <v>407</v>
      </c>
      <c r="R105" s="271" t="s">
        <v>200</v>
      </c>
      <c r="S105" s="272">
        <v>28911839.010000002</v>
      </c>
      <c r="T105" s="273" t="s">
        <v>408</v>
      </c>
      <c r="U105" s="283">
        <v>0</v>
      </c>
      <c r="V105" s="284">
        <v>0</v>
      </c>
      <c r="W105" s="284">
        <v>0</v>
      </c>
      <c r="X105" s="284">
        <v>0</v>
      </c>
      <c r="Y105" s="284">
        <v>0</v>
      </c>
      <c r="Z105" s="284">
        <v>0.1</v>
      </c>
      <c r="AA105" s="284">
        <v>0.1</v>
      </c>
      <c r="AB105" s="284">
        <v>0.1</v>
      </c>
      <c r="AC105" s="284">
        <v>0.15</v>
      </c>
      <c r="AD105" s="284">
        <v>0.1</v>
      </c>
      <c r="AE105" s="284">
        <v>0.1</v>
      </c>
      <c r="AF105" s="284">
        <v>0.05</v>
      </c>
      <c r="AG105" s="276"/>
      <c r="AH105" s="276"/>
      <c r="AI105" s="276"/>
      <c r="AJ105" s="276"/>
      <c r="AK105" s="276"/>
      <c r="AL105" s="276"/>
      <c r="AM105" s="276"/>
      <c r="AN105" s="276"/>
      <c r="AO105" s="276"/>
      <c r="AP105" s="276"/>
      <c r="AQ105" s="276"/>
      <c r="AR105" s="276"/>
    </row>
    <row r="106" spans="1:44" ht="31.5">
      <c r="A106" s="268" t="s">
        <v>3549</v>
      </c>
      <c r="B106" s="269" t="s">
        <v>954</v>
      </c>
      <c r="C106" s="269" t="s">
        <v>2224</v>
      </c>
      <c r="D106" s="269" t="s">
        <v>3550</v>
      </c>
      <c r="E106" s="268" t="s">
        <v>3551</v>
      </c>
      <c r="F106" s="269" t="s">
        <v>3515</v>
      </c>
      <c r="G106" s="267">
        <v>3</v>
      </c>
      <c r="H106" s="270" t="s">
        <v>3516</v>
      </c>
      <c r="I106" s="270" t="s">
        <v>3517</v>
      </c>
      <c r="J106" s="266" t="s">
        <v>94</v>
      </c>
      <c r="K106" s="266" t="s">
        <v>75</v>
      </c>
      <c r="L106" s="266" t="s">
        <v>76</v>
      </c>
      <c r="M106" s="270" t="s">
        <v>3377</v>
      </c>
      <c r="N106" s="270" t="s">
        <v>3509</v>
      </c>
      <c r="O106" s="266" t="s">
        <v>3510</v>
      </c>
      <c r="P106" s="266" t="s">
        <v>3511</v>
      </c>
      <c r="Q106" s="270" t="s">
        <v>407</v>
      </c>
      <c r="R106" s="271" t="s">
        <v>200</v>
      </c>
      <c r="S106" s="272">
        <v>32876857.68</v>
      </c>
      <c r="T106" s="273" t="s">
        <v>408</v>
      </c>
      <c r="U106" s="283">
        <v>0</v>
      </c>
      <c r="V106" s="284">
        <v>0</v>
      </c>
      <c r="W106" s="284">
        <v>0</v>
      </c>
      <c r="X106" s="284">
        <v>0</v>
      </c>
      <c r="Y106" s="284">
        <v>0</v>
      </c>
      <c r="Z106" s="284">
        <v>0.1</v>
      </c>
      <c r="AA106" s="284">
        <v>0.1</v>
      </c>
      <c r="AB106" s="284">
        <v>0.1</v>
      </c>
      <c r="AC106" s="284">
        <v>0.15</v>
      </c>
      <c r="AD106" s="284">
        <v>0.1</v>
      </c>
      <c r="AE106" s="284">
        <v>0.1</v>
      </c>
      <c r="AF106" s="284">
        <v>0.05</v>
      </c>
      <c r="AG106" s="276"/>
      <c r="AH106" s="276"/>
      <c r="AI106" s="276"/>
      <c r="AJ106" s="276"/>
      <c r="AK106" s="276"/>
      <c r="AL106" s="276"/>
      <c r="AM106" s="276"/>
      <c r="AN106" s="276"/>
      <c r="AO106" s="276"/>
      <c r="AP106" s="276"/>
      <c r="AQ106" s="276"/>
      <c r="AR106" s="276"/>
    </row>
    <row r="107" spans="1:44" ht="31.5">
      <c r="A107" s="268" t="s">
        <v>3552</v>
      </c>
      <c r="B107" s="269" t="s">
        <v>954</v>
      </c>
      <c r="C107" s="269" t="s">
        <v>2224</v>
      </c>
      <c r="D107" s="269" t="s">
        <v>3553</v>
      </c>
      <c r="E107" s="268" t="s">
        <v>3554</v>
      </c>
      <c r="F107" s="269" t="s">
        <v>3515</v>
      </c>
      <c r="G107" s="267">
        <v>3</v>
      </c>
      <c r="H107" s="270" t="s">
        <v>3516</v>
      </c>
      <c r="I107" s="270" t="s">
        <v>3517</v>
      </c>
      <c r="J107" s="266" t="s">
        <v>94</v>
      </c>
      <c r="K107" s="266" t="s">
        <v>75</v>
      </c>
      <c r="L107" s="266" t="s">
        <v>76</v>
      </c>
      <c r="M107" s="270" t="s">
        <v>3377</v>
      </c>
      <c r="N107" s="270" t="s">
        <v>3509</v>
      </c>
      <c r="O107" s="266" t="s">
        <v>3510</v>
      </c>
      <c r="P107" s="266" t="s">
        <v>3511</v>
      </c>
      <c r="Q107" s="270" t="s">
        <v>407</v>
      </c>
      <c r="R107" s="271" t="s">
        <v>200</v>
      </c>
      <c r="S107" s="272">
        <v>41617232.079999998</v>
      </c>
      <c r="T107" s="273" t="s">
        <v>408</v>
      </c>
      <c r="U107" s="287">
        <v>0</v>
      </c>
      <c r="V107" s="288">
        <v>0</v>
      </c>
      <c r="W107" s="288">
        <v>0</v>
      </c>
      <c r="X107" s="288">
        <v>0</v>
      </c>
      <c r="Y107" s="288">
        <v>0</v>
      </c>
      <c r="Z107" s="288">
        <v>0.1</v>
      </c>
      <c r="AA107" s="288">
        <v>0.1</v>
      </c>
      <c r="AB107" s="288">
        <v>0.1</v>
      </c>
      <c r="AC107" s="288">
        <v>0.15</v>
      </c>
      <c r="AD107" s="288">
        <v>0.1</v>
      </c>
      <c r="AE107" s="288">
        <v>0.1</v>
      </c>
      <c r="AF107" s="288">
        <v>0.05</v>
      </c>
      <c r="AG107" s="280"/>
      <c r="AH107" s="281"/>
      <c r="AI107" s="281"/>
      <c r="AJ107" s="281"/>
      <c r="AK107" s="281"/>
      <c r="AL107" s="281"/>
      <c r="AM107" s="281"/>
      <c r="AN107" s="281"/>
      <c r="AO107" s="281"/>
      <c r="AP107" s="281"/>
      <c r="AQ107" s="281"/>
      <c r="AR107" s="281"/>
    </row>
    <row r="108" spans="1:44" ht="31.5">
      <c r="A108" s="268" t="s">
        <v>3555</v>
      </c>
      <c r="B108" s="269" t="s">
        <v>954</v>
      </c>
      <c r="C108" s="269" t="s">
        <v>2224</v>
      </c>
      <c r="D108" s="269" t="s">
        <v>3556</v>
      </c>
      <c r="E108" s="268" t="s">
        <v>3557</v>
      </c>
      <c r="F108" s="269" t="s">
        <v>3515</v>
      </c>
      <c r="G108" s="267">
        <v>3</v>
      </c>
      <c r="H108" s="270" t="s">
        <v>3516</v>
      </c>
      <c r="I108" s="270" t="s">
        <v>3517</v>
      </c>
      <c r="J108" s="266" t="s">
        <v>94</v>
      </c>
      <c r="K108" s="266" t="s">
        <v>75</v>
      </c>
      <c r="L108" s="266" t="s">
        <v>76</v>
      </c>
      <c r="M108" s="270" t="s">
        <v>3377</v>
      </c>
      <c r="N108" s="270" t="s">
        <v>3509</v>
      </c>
      <c r="O108" s="266" t="s">
        <v>3510</v>
      </c>
      <c r="P108" s="266" t="s">
        <v>3511</v>
      </c>
      <c r="Q108" s="270" t="s">
        <v>407</v>
      </c>
      <c r="R108" s="271" t="s">
        <v>200</v>
      </c>
      <c r="S108" s="272">
        <v>36587406.030000001</v>
      </c>
      <c r="T108" s="273" t="s">
        <v>408</v>
      </c>
      <c r="U108" s="287">
        <v>0</v>
      </c>
      <c r="V108" s="288">
        <v>0</v>
      </c>
      <c r="W108" s="288">
        <v>0</v>
      </c>
      <c r="X108" s="288">
        <v>0</v>
      </c>
      <c r="Y108" s="288">
        <v>0</v>
      </c>
      <c r="Z108" s="288">
        <v>0.1</v>
      </c>
      <c r="AA108" s="288">
        <v>0.1</v>
      </c>
      <c r="AB108" s="288">
        <v>0.1</v>
      </c>
      <c r="AC108" s="288">
        <v>0.15</v>
      </c>
      <c r="AD108" s="288">
        <v>0.1</v>
      </c>
      <c r="AE108" s="288">
        <v>0.1</v>
      </c>
      <c r="AF108" s="288">
        <v>0.05</v>
      </c>
      <c r="AG108" s="280"/>
      <c r="AH108" s="281"/>
      <c r="AI108" s="281"/>
      <c r="AJ108" s="281"/>
      <c r="AK108" s="281"/>
      <c r="AL108" s="281"/>
      <c r="AM108" s="281"/>
      <c r="AN108" s="281"/>
      <c r="AO108" s="281"/>
      <c r="AP108" s="281"/>
      <c r="AQ108" s="281"/>
      <c r="AR108" s="281"/>
    </row>
    <row r="109" spans="1:44" ht="31.5">
      <c r="A109" s="268" t="s">
        <v>3558</v>
      </c>
      <c r="B109" s="269" t="s">
        <v>954</v>
      </c>
      <c r="C109" s="269" t="s">
        <v>2224</v>
      </c>
      <c r="D109" s="269" t="s">
        <v>3559</v>
      </c>
      <c r="E109" s="268" t="s">
        <v>3560</v>
      </c>
      <c r="F109" s="269" t="s">
        <v>3515</v>
      </c>
      <c r="G109" s="267">
        <v>3</v>
      </c>
      <c r="H109" s="270" t="s">
        <v>3516</v>
      </c>
      <c r="I109" s="270" t="s">
        <v>3517</v>
      </c>
      <c r="J109" s="266" t="s">
        <v>94</v>
      </c>
      <c r="K109" s="266" t="s">
        <v>75</v>
      </c>
      <c r="L109" s="266" t="s">
        <v>76</v>
      </c>
      <c r="M109" s="270" t="s">
        <v>3377</v>
      </c>
      <c r="N109" s="270" t="s">
        <v>3509</v>
      </c>
      <c r="O109" s="266" t="s">
        <v>3510</v>
      </c>
      <c r="P109" s="266" t="s">
        <v>3511</v>
      </c>
      <c r="Q109" s="270" t="s">
        <v>407</v>
      </c>
      <c r="R109" s="271" t="s">
        <v>200</v>
      </c>
      <c r="S109" s="272">
        <v>43962030.219999999</v>
      </c>
      <c r="T109" s="273" t="s">
        <v>408</v>
      </c>
      <c r="U109" s="283">
        <v>0</v>
      </c>
      <c r="V109" s="284">
        <v>0</v>
      </c>
      <c r="W109" s="284">
        <v>0</v>
      </c>
      <c r="X109" s="284">
        <v>0</v>
      </c>
      <c r="Y109" s="284">
        <v>0</v>
      </c>
      <c r="Z109" s="284">
        <v>0.1</v>
      </c>
      <c r="AA109" s="284">
        <v>0.1</v>
      </c>
      <c r="AB109" s="284">
        <v>0.1</v>
      </c>
      <c r="AC109" s="284">
        <v>0.15</v>
      </c>
      <c r="AD109" s="284">
        <v>0.1</v>
      </c>
      <c r="AE109" s="284">
        <v>0.1</v>
      </c>
      <c r="AF109" s="284">
        <v>0.05</v>
      </c>
      <c r="AG109" s="276"/>
      <c r="AH109" s="276"/>
      <c r="AI109" s="276"/>
      <c r="AJ109" s="276"/>
      <c r="AK109" s="276"/>
      <c r="AL109" s="276"/>
      <c r="AM109" s="276"/>
      <c r="AN109" s="276"/>
      <c r="AO109" s="276"/>
      <c r="AP109" s="276"/>
      <c r="AQ109" s="276"/>
      <c r="AR109" s="276"/>
    </row>
    <row r="110" spans="1:44" ht="31.5">
      <c r="A110" s="268" t="s">
        <v>3561</v>
      </c>
      <c r="B110" s="269" t="s">
        <v>954</v>
      </c>
      <c r="C110" s="269" t="s">
        <v>2224</v>
      </c>
      <c r="D110" s="269" t="s">
        <v>3562</v>
      </c>
      <c r="E110" s="268" t="s">
        <v>3563</v>
      </c>
      <c r="F110" s="269" t="s">
        <v>3515</v>
      </c>
      <c r="G110" s="267">
        <v>3</v>
      </c>
      <c r="H110" s="270" t="s">
        <v>3516</v>
      </c>
      <c r="I110" s="270" t="s">
        <v>3517</v>
      </c>
      <c r="J110" s="266" t="s">
        <v>94</v>
      </c>
      <c r="K110" s="266" t="s">
        <v>75</v>
      </c>
      <c r="L110" s="266" t="s">
        <v>76</v>
      </c>
      <c r="M110" s="270" t="s">
        <v>3377</v>
      </c>
      <c r="N110" s="270" t="s">
        <v>3509</v>
      </c>
      <c r="O110" s="266" t="s">
        <v>3510</v>
      </c>
      <c r="P110" s="266" t="s">
        <v>3511</v>
      </c>
      <c r="Q110" s="270" t="s">
        <v>407</v>
      </c>
      <c r="R110" s="271" t="s">
        <v>200</v>
      </c>
      <c r="S110" s="272">
        <v>16692411.630000001</v>
      </c>
      <c r="T110" s="273" t="s">
        <v>408</v>
      </c>
      <c r="U110" s="287">
        <v>0</v>
      </c>
      <c r="V110" s="288">
        <v>0</v>
      </c>
      <c r="W110" s="288">
        <v>0</v>
      </c>
      <c r="X110" s="288">
        <v>0</v>
      </c>
      <c r="Y110" s="288">
        <v>0</v>
      </c>
      <c r="Z110" s="288">
        <v>0.1</v>
      </c>
      <c r="AA110" s="288">
        <v>0.1</v>
      </c>
      <c r="AB110" s="288">
        <v>0.1</v>
      </c>
      <c r="AC110" s="288">
        <v>0.15</v>
      </c>
      <c r="AD110" s="288">
        <v>0.1</v>
      </c>
      <c r="AE110" s="288">
        <v>0.1</v>
      </c>
      <c r="AF110" s="288">
        <v>0.05</v>
      </c>
      <c r="AG110" s="280"/>
      <c r="AH110" s="281"/>
      <c r="AI110" s="281"/>
      <c r="AJ110" s="281"/>
      <c r="AK110" s="281"/>
      <c r="AL110" s="281"/>
      <c r="AM110" s="281"/>
      <c r="AN110" s="281"/>
      <c r="AO110" s="281"/>
      <c r="AP110" s="281"/>
      <c r="AQ110" s="281"/>
      <c r="AR110" s="281"/>
    </row>
    <row r="111" spans="1:44" ht="31.5">
      <c r="A111" s="268" t="s">
        <v>3564</v>
      </c>
      <c r="B111" s="269" t="s">
        <v>954</v>
      </c>
      <c r="C111" s="269" t="s">
        <v>2224</v>
      </c>
      <c r="D111" s="269" t="s">
        <v>3565</v>
      </c>
      <c r="E111" s="268" t="s">
        <v>3566</v>
      </c>
      <c r="F111" s="269" t="s">
        <v>3515</v>
      </c>
      <c r="G111" s="267">
        <v>3</v>
      </c>
      <c r="H111" s="270" t="s">
        <v>3516</v>
      </c>
      <c r="I111" s="270" t="s">
        <v>3517</v>
      </c>
      <c r="J111" s="266" t="s">
        <v>94</v>
      </c>
      <c r="K111" s="266" t="s">
        <v>75</v>
      </c>
      <c r="L111" s="266" t="s">
        <v>76</v>
      </c>
      <c r="M111" s="270" t="s">
        <v>3377</v>
      </c>
      <c r="N111" s="270" t="s">
        <v>3509</v>
      </c>
      <c r="O111" s="266" t="s">
        <v>3510</v>
      </c>
      <c r="P111" s="266" t="s">
        <v>3511</v>
      </c>
      <c r="Q111" s="270" t="s">
        <v>407</v>
      </c>
      <c r="R111" s="271" t="s">
        <v>200</v>
      </c>
      <c r="S111" s="272">
        <v>17127797.039999999</v>
      </c>
      <c r="T111" s="273" t="s">
        <v>408</v>
      </c>
      <c r="U111" s="283">
        <v>0</v>
      </c>
      <c r="V111" s="284">
        <v>0</v>
      </c>
      <c r="W111" s="284">
        <v>0</v>
      </c>
      <c r="X111" s="284">
        <v>0</v>
      </c>
      <c r="Y111" s="284">
        <v>0</v>
      </c>
      <c r="Z111" s="284">
        <v>0.1</v>
      </c>
      <c r="AA111" s="284">
        <v>0.1</v>
      </c>
      <c r="AB111" s="284">
        <v>0.1</v>
      </c>
      <c r="AC111" s="284">
        <v>0.15</v>
      </c>
      <c r="AD111" s="284">
        <v>0.1</v>
      </c>
      <c r="AE111" s="284">
        <v>0.1</v>
      </c>
      <c r="AF111" s="284">
        <v>0.05</v>
      </c>
      <c r="AG111" s="276"/>
      <c r="AH111" s="276"/>
      <c r="AI111" s="276"/>
      <c r="AJ111" s="277"/>
      <c r="AK111" s="276"/>
      <c r="AL111" s="276"/>
      <c r="AM111" s="276"/>
      <c r="AN111" s="276"/>
      <c r="AO111" s="276"/>
      <c r="AP111" s="276"/>
      <c r="AQ111" s="276"/>
      <c r="AR111" s="276"/>
    </row>
    <row r="112" spans="1:44" ht="31.5">
      <c r="A112" s="268" t="s">
        <v>3567</v>
      </c>
      <c r="B112" s="269" t="s">
        <v>954</v>
      </c>
      <c r="C112" s="269" t="s">
        <v>2224</v>
      </c>
      <c r="D112" s="269" t="s">
        <v>3568</v>
      </c>
      <c r="E112" s="268" t="s">
        <v>3569</v>
      </c>
      <c r="F112" s="269" t="s">
        <v>3515</v>
      </c>
      <c r="G112" s="267">
        <v>3</v>
      </c>
      <c r="H112" s="270" t="s">
        <v>3516</v>
      </c>
      <c r="I112" s="270" t="s">
        <v>3517</v>
      </c>
      <c r="J112" s="266" t="s">
        <v>94</v>
      </c>
      <c r="K112" s="266" t="s">
        <v>75</v>
      </c>
      <c r="L112" s="266" t="s">
        <v>76</v>
      </c>
      <c r="M112" s="270" t="s">
        <v>3377</v>
      </c>
      <c r="N112" s="270" t="s">
        <v>3509</v>
      </c>
      <c r="O112" s="266" t="s">
        <v>3510</v>
      </c>
      <c r="P112" s="266" t="s">
        <v>3511</v>
      </c>
      <c r="Q112" s="270" t="s">
        <v>407</v>
      </c>
      <c r="R112" s="271" t="s">
        <v>200</v>
      </c>
      <c r="S112" s="272">
        <v>33280147.149999999</v>
      </c>
      <c r="T112" s="273" t="s">
        <v>408</v>
      </c>
      <c r="U112" s="287">
        <v>0</v>
      </c>
      <c r="V112" s="288">
        <v>0</v>
      </c>
      <c r="W112" s="288">
        <v>0</v>
      </c>
      <c r="X112" s="288">
        <v>0</v>
      </c>
      <c r="Y112" s="288">
        <v>0</v>
      </c>
      <c r="Z112" s="288">
        <v>0.1</v>
      </c>
      <c r="AA112" s="288">
        <v>0.1</v>
      </c>
      <c r="AB112" s="288">
        <v>0.1</v>
      </c>
      <c r="AC112" s="288">
        <v>0.15</v>
      </c>
      <c r="AD112" s="288">
        <v>0.1</v>
      </c>
      <c r="AE112" s="288">
        <v>0.1</v>
      </c>
      <c r="AF112" s="288">
        <v>0.05</v>
      </c>
      <c r="AG112" s="280"/>
      <c r="AH112" s="281"/>
      <c r="AI112" s="281"/>
      <c r="AJ112" s="281"/>
      <c r="AK112" s="281"/>
      <c r="AL112" s="281"/>
      <c r="AM112" s="281"/>
      <c r="AN112" s="281"/>
      <c r="AO112" s="281"/>
      <c r="AP112" s="281"/>
      <c r="AQ112" s="281"/>
      <c r="AR112" s="281"/>
    </row>
    <row r="113" spans="1:44" ht="31.5">
      <c r="A113" s="268" t="s">
        <v>3570</v>
      </c>
      <c r="B113" s="269" t="s">
        <v>954</v>
      </c>
      <c r="C113" s="269" t="s">
        <v>2224</v>
      </c>
      <c r="D113" s="269" t="s">
        <v>3571</v>
      </c>
      <c r="E113" s="268" t="s">
        <v>3572</v>
      </c>
      <c r="F113" s="269" t="s">
        <v>3515</v>
      </c>
      <c r="G113" s="267">
        <v>3</v>
      </c>
      <c r="H113" s="270" t="s">
        <v>3516</v>
      </c>
      <c r="I113" s="270" t="s">
        <v>3517</v>
      </c>
      <c r="J113" s="266" t="s">
        <v>94</v>
      </c>
      <c r="K113" s="266" t="s">
        <v>75</v>
      </c>
      <c r="L113" s="266" t="s">
        <v>76</v>
      </c>
      <c r="M113" s="270" t="s">
        <v>3377</v>
      </c>
      <c r="N113" s="270" t="s">
        <v>3509</v>
      </c>
      <c r="O113" s="266" t="s">
        <v>3510</v>
      </c>
      <c r="P113" s="266" t="s">
        <v>3511</v>
      </c>
      <c r="Q113" s="270" t="s">
        <v>407</v>
      </c>
      <c r="R113" s="271" t="s">
        <v>200</v>
      </c>
      <c r="S113" s="272">
        <v>37437888.979999997</v>
      </c>
      <c r="T113" s="273" t="s">
        <v>408</v>
      </c>
      <c r="U113" s="283">
        <v>0</v>
      </c>
      <c r="V113" s="284">
        <v>0</v>
      </c>
      <c r="W113" s="284">
        <v>0</v>
      </c>
      <c r="X113" s="284">
        <v>0</v>
      </c>
      <c r="Y113" s="284">
        <v>0</v>
      </c>
      <c r="Z113" s="284">
        <v>0.1</v>
      </c>
      <c r="AA113" s="284">
        <v>0.1</v>
      </c>
      <c r="AB113" s="284">
        <v>0.1</v>
      </c>
      <c r="AC113" s="284">
        <v>0.15</v>
      </c>
      <c r="AD113" s="284">
        <v>0.1</v>
      </c>
      <c r="AE113" s="284">
        <v>0.1</v>
      </c>
      <c r="AF113" s="284">
        <v>0.05</v>
      </c>
      <c r="AG113" s="276"/>
      <c r="AH113" s="276"/>
      <c r="AI113" s="276"/>
      <c r="AJ113" s="277"/>
      <c r="AK113" s="276"/>
      <c r="AL113" s="276"/>
      <c r="AM113" s="276"/>
      <c r="AN113" s="276"/>
      <c r="AO113" s="276"/>
      <c r="AP113" s="276"/>
      <c r="AQ113" s="276"/>
      <c r="AR113" s="276"/>
    </row>
    <row r="114" spans="1:44" ht="31.5">
      <c r="A114" s="268" t="s">
        <v>3573</v>
      </c>
      <c r="B114" s="269" t="s">
        <v>954</v>
      </c>
      <c r="C114" s="269" t="s">
        <v>2224</v>
      </c>
      <c r="D114" s="269" t="s">
        <v>3574</v>
      </c>
      <c r="E114" s="268" t="s">
        <v>3575</v>
      </c>
      <c r="F114" s="269" t="s">
        <v>3515</v>
      </c>
      <c r="G114" s="267">
        <v>3</v>
      </c>
      <c r="H114" s="270" t="s">
        <v>3516</v>
      </c>
      <c r="I114" s="270" t="s">
        <v>3517</v>
      </c>
      <c r="J114" s="266" t="s">
        <v>94</v>
      </c>
      <c r="K114" s="266" t="s">
        <v>75</v>
      </c>
      <c r="L114" s="266" t="s">
        <v>76</v>
      </c>
      <c r="M114" s="270" t="s">
        <v>3377</v>
      </c>
      <c r="N114" s="270" t="s">
        <v>3509</v>
      </c>
      <c r="O114" s="266" t="s">
        <v>3510</v>
      </c>
      <c r="P114" s="266" t="s">
        <v>3511</v>
      </c>
      <c r="Q114" s="270" t="s">
        <v>407</v>
      </c>
      <c r="R114" s="271" t="s">
        <v>200</v>
      </c>
      <c r="S114" s="272">
        <v>50509496.229999997</v>
      </c>
      <c r="T114" s="273" t="s">
        <v>408</v>
      </c>
      <c r="U114" s="283">
        <v>0</v>
      </c>
      <c r="V114" s="284">
        <v>0</v>
      </c>
      <c r="W114" s="284">
        <v>0</v>
      </c>
      <c r="X114" s="284">
        <v>0</v>
      </c>
      <c r="Y114" s="284">
        <v>0</v>
      </c>
      <c r="Z114" s="284">
        <v>0.1</v>
      </c>
      <c r="AA114" s="284">
        <v>0.1</v>
      </c>
      <c r="AB114" s="284">
        <v>0.1</v>
      </c>
      <c r="AC114" s="284">
        <v>0.15</v>
      </c>
      <c r="AD114" s="284">
        <v>0.1</v>
      </c>
      <c r="AE114" s="284">
        <v>0.1</v>
      </c>
      <c r="AF114" s="284">
        <v>0.05</v>
      </c>
      <c r="AG114" s="276"/>
      <c r="AH114" s="276"/>
      <c r="AI114" s="276"/>
      <c r="AJ114" s="277"/>
      <c r="AK114" s="276"/>
      <c r="AL114" s="276"/>
      <c r="AM114" s="276"/>
      <c r="AN114" s="276"/>
      <c r="AO114" s="276"/>
      <c r="AP114" s="276"/>
      <c r="AQ114" s="276"/>
      <c r="AR114" s="276"/>
    </row>
    <row r="115" spans="1:44" ht="31.5">
      <c r="A115" s="268" t="s">
        <v>3576</v>
      </c>
      <c r="B115" s="269" t="s">
        <v>954</v>
      </c>
      <c r="C115" s="269" t="s">
        <v>2224</v>
      </c>
      <c r="D115" s="269" t="s">
        <v>3577</v>
      </c>
      <c r="E115" s="268" t="s">
        <v>3578</v>
      </c>
      <c r="F115" s="269" t="s">
        <v>3515</v>
      </c>
      <c r="G115" s="267">
        <v>3</v>
      </c>
      <c r="H115" s="270" t="s">
        <v>3516</v>
      </c>
      <c r="I115" s="270" t="s">
        <v>3517</v>
      </c>
      <c r="J115" s="266" t="s">
        <v>94</v>
      </c>
      <c r="K115" s="266" t="s">
        <v>75</v>
      </c>
      <c r="L115" s="266" t="s">
        <v>76</v>
      </c>
      <c r="M115" s="270" t="s">
        <v>3377</v>
      </c>
      <c r="N115" s="270" t="s">
        <v>3509</v>
      </c>
      <c r="O115" s="266" t="s">
        <v>3510</v>
      </c>
      <c r="P115" s="266" t="s">
        <v>3511</v>
      </c>
      <c r="Q115" s="270" t="s">
        <v>407</v>
      </c>
      <c r="R115" s="271" t="s">
        <v>200</v>
      </c>
      <c r="S115" s="272">
        <v>37252274.189999998</v>
      </c>
      <c r="T115" s="273" t="s">
        <v>408</v>
      </c>
      <c r="U115" s="283">
        <v>0</v>
      </c>
      <c r="V115" s="284">
        <v>0</v>
      </c>
      <c r="W115" s="284">
        <v>0</v>
      </c>
      <c r="X115" s="284">
        <v>0</v>
      </c>
      <c r="Y115" s="284">
        <v>0</v>
      </c>
      <c r="Z115" s="284">
        <v>0.1</v>
      </c>
      <c r="AA115" s="284">
        <v>0.1</v>
      </c>
      <c r="AB115" s="284">
        <v>0.1</v>
      </c>
      <c r="AC115" s="284">
        <v>0.15</v>
      </c>
      <c r="AD115" s="284">
        <v>0.1</v>
      </c>
      <c r="AE115" s="284">
        <v>0.1</v>
      </c>
      <c r="AF115" s="284">
        <v>0.05</v>
      </c>
      <c r="AG115" s="276"/>
      <c r="AH115" s="276"/>
      <c r="AI115" s="276"/>
      <c r="AJ115" s="277"/>
      <c r="AK115" s="276"/>
      <c r="AL115" s="276"/>
      <c r="AM115" s="276"/>
      <c r="AN115" s="276"/>
      <c r="AO115" s="276"/>
      <c r="AP115" s="276"/>
      <c r="AQ115" s="276"/>
      <c r="AR115" s="276"/>
    </row>
    <row r="116" spans="1:44" ht="31.5">
      <c r="A116" s="268" t="s">
        <v>3579</v>
      </c>
      <c r="B116" s="269" t="s">
        <v>954</v>
      </c>
      <c r="C116" s="269" t="s">
        <v>2224</v>
      </c>
      <c r="D116" s="269" t="s">
        <v>3580</v>
      </c>
      <c r="E116" s="268" t="s">
        <v>3581</v>
      </c>
      <c r="F116" s="269" t="s">
        <v>3515</v>
      </c>
      <c r="G116" s="267">
        <v>3</v>
      </c>
      <c r="H116" s="270" t="s">
        <v>3516</v>
      </c>
      <c r="I116" s="270" t="s">
        <v>3517</v>
      </c>
      <c r="J116" s="266" t="s">
        <v>94</v>
      </c>
      <c r="K116" s="266" t="s">
        <v>75</v>
      </c>
      <c r="L116" s="266" t="s">
        <v>76</v>
      </c>
      <c r="M116" s="270" t="s">
        <v>3377</v>
      </c>
      <c r="N116" s="270" t="s">
        <v>3509</v>
      </c>
      <c r="O116" s="266" t="s">
        <v>3510</v>
      </c>
      <c r="P116" s="266" t="s">
        <v>3511</v>
      </c>
      <c r="Q116" s="270" t="s">
        <v>407</v>
      </c>
      <c r="R116" s="271" t="s">
        <v>200</v>
      </c>
      <c r="S116" s="272">
        <v>42941137.18</v>
      </c>
      <c r="T116" s="273" t="s">
        <v>408</v>
      </c>
      <c r="U116" s="283">
        <v>0</v>
      </c>
      <c r="V116" s="284">
        <v>0</v>
      </c>
      <c r="W116" s="284">
        <v>0</v>
      </c>
      <c r="X116" s="284">
        <v>0</v>
      </c>
      <c r="Y116" s="284">
        <v>0</v>
      </c>
      <c r="Z116" s="284">
        <v>0.1</v>
      </c>
      <c r="AA116" s="284">
        <v>0.1</v>
      </c>
      <c r="AB116" s="284">
        <v>0.1</v>
      </c>
      <c r="AC116" s="284">
        <v>0.15</v>
      </c>
      <c r="AD116" s="284">
        <v>0.1</v>
      </c>
      <c r="AE116" s="284">
        <v>0.1</v>
      </c>
      <c r="AF116" s="284">
        <v>0.05</v>
      </c>
      <c r="AG116" s="276"/>
      <c r="AH116" s="276"/>
      <c r="AI116" s="276"/>
      <c r="AJ116" s="277"/>
      <c r="AK116" s="276"/>
      <c r="AL116" s="276"/>
      <c r="AM116" s="276"/>
      <c r="AN116" s="276"/>
      <c r="AO116" s="276"/>
      <c r="AP116" s="276"/>
      <c r="AQ116" s="276"/>
      <c r="AR116" s="276"/>
    </row>
    <row r="117" spans="1:44" ht="31.5">
      <c r="A117" s="268" t="s">
        <v>3582</v>
      </c>
      <c r="B117" s="269" t="s">
        <v>954</v>
      </c>
      <c r="C117" s="269" t="s">
        <v>2224</v>
      </c>
      <c r="D117" s="269" t="s">
        <v>3583</v>
      </c>
      <c r="E117" s="268" t="s">
        <v>3584</v>
      </c>
      <c r="F117" s="269" t="s">
        <v>3515</v>
      </c>
      <c r="G117" s="267">
        <v>3</v>
      </c>
      <c r="H117" s="270" t="s">
        <v>3516</v>
      </c>
      <c r="I117" s="270" t="s">
        <v>3517</v>
      </c>
      <c r="J117" s="266" t="s">
        <v>94</v>
      </c>
      <c r="K117" s="266" t="s">
        <v>75</v>
      </c>
      <c r="L117" s="266" t="s">
        <v>76</v>
      </c>
      <c r="M117" s="270" t="s">
        <v>3377</v>
      </c>
      <c r="N117" s="270" t="s">
        <v>3509</v>
      </c>
      <c r="O117" s="266" t="s">
        <v>3510</v>
      </c>
      <c r="P117" s="266" t="s">
        <v>3511</v>
      </c>
      <c r="Q117" s="270" t="s">
        <v>407</v>
      </c>
      <c r="R117" s="271" t="s">
        <v>200</v>
      </c>
      <c r="S117" s="272">
        <v>56432607.859999999</v>
      </c>
      <c r="T117" s="273" t="s">
        <v>408</v>
      </c>
      <c r="U117" s="287">
        <v>0</v>
      </c>
      <c r="V117" s="288">
        <v>0</v>
      </c>
      <c r="W117" s="288">
        <v>0</v>
      </c>
      <c r="X117" s="288">
        <v>0</v>
      </c>
      <c r="Y117" s="288">
        <v>0</v>
      </c>
      <c r="Z117" s="288">
        <v>0.1</v>
      </c>
      <c r="AA117" s="288">
        <v>0.1</v>
      </c>
      <c r="AB117" s="288">
        <v>0.1</v>
      </c>
      <c r="AC117" s="288">
        <v>0.15</v>
      </c>
      <c r="AD117" s="288">
        <v>0.1</v>
      </c>
      <c r="AE117" s="288">
        <v>0.1</v>
      </c>
      <c r="AF117" s="288">
        <v>0.05</v>
      </c>
      <c r="AG117" s="280"/>
      <c r="AH117" s="281"/>
      <c r="AI117" s="281"/>
      <c r="AJ117" s="281"/>
      <c r="AK117" s="281"/>
      <c r="AL117" s="281"/>
      <c r="AM117" s="281"/>
      <c r="AN117" s="281"/>
      <c r="AO117" s="281"/>
      <c r="AP117" s="281"/>
      <c r="AQ117" s="281"/>
      <c r="AR117" s="281"/>
    </row>
    <row r="118" spans="1:44" ht="31.5">
      <c r="A118" s="268" t="s">
        <v>3585</v>
      </c>
      <c r="B118" s="269" t="s">
        <v>954</v>
      </c>
      <c r="C118" s="269" t="s">
        <v>2224</v>
      </c>
      <c r="D118" s="269" t="s">
        <v>3586</v>
      </c>
      <c r="E118" s="268" t="s">
        <v>3587</v>
      </c>
      <c r="F118" s="269" t="s">
        <v>3515</v>
      </c>
      <c r="G118" s="267">
        <v>3</v>
      </c>
      <c r="H118" s="270" t="s">
        <v>3516</v>
      </c>
      <c r="I118" s="270" t="s">
        <v>3517</v>
      </c>
      <c r="J118" s="266" t="s">
        <v>94</v>
      </c>
      <c r="K118" s="266" t="s">
        <v>75</v>
      </c>
      <c r="L118" s="266" t="s">
        <v>76</v>
      </c>
      <c r="M118" s="270" t="s">
        <v>3377</v>
      </c>
      <c r="N118" s="270" t="s">
        <v>3509</v>
      </c>
      <c r="O118" s="266" t="s">
        <v>3510</v>
      </c>
      <c r="P118" s="266" t="s">
        <v>3511</v>
      </c>
      <c r="Q118" s="270" t="s">
        <v>407</v>
      </c>
      <c r="R118" s="271" t="s">
        <v>200</v>
      </c>
      <c r="S118" s="272">
        <v>50184824.700000003</v>
      </c>
      <c r="T118" s="273" t="s">
        <v>408</v>
      </c>
      <c r="U118" s="283">
        <v>0</v>
      </c>
      <c r="V118" s="284">
        <v>0</v>
      </c>
      <c r="W118" s="284">
        <v>0</v>
      </c>
      <c r="X118" s="284">
        <v>0</v>
      </c>
      <c r="Y118" s="284">
        <v>0</v>
      </c>
      <c r="Z118" s="284">
        <v>0.1</v>
      </c>
      <c r="AA118" s="284">
        <v>0.1</v>
      </c>
      <c r="AB118" s="284">
        <v>0.1</v>
      </c>
      <c r="AC118" s="284">
        <v>0.15</v>
      </c>
      <c r="AD118" s="284">
        <v>0.1</v>
      </c>
      <c r="AE118" s="284">
        <v>0.1</v>
      </c>
      <c r="AF118" s="284">
        <v>0.05</v>
      </c>
      <c r="AG118" s="276"/>
      <c r="AH118" s="276"/>
      <c r="AI118" s="276"/>
      <c r="AJ118" s="276"/>
      <c r="AK118" s="276"/>
      <c r="AL118" s="276"/>
      <c r="AM118" s="276"/>
      <c r="AN118" s="276"/>
      <c r="AO118" s="276"/>
      <c r="AP118" s="276"/>
      <c r="AQ118" s="276"/>
      <c r="AR118" s="276"/>
    </row>
    <row r="119" spans="1:44" ht="31.5">
      <c r="A119" s="268" t="s">
        <v>3588</v>
      </c>
      <c r="B119" s="269" t="s">
        <v>954</v>
      </c>
      <c r="C119" s="269" t="s">
        <v>2224</v>
      </c>
      <c r="D119" s="269" t="s">
        <v>3589</v>
      </c>
      <c r="E119" s="268" t="s">
        <v>3590</v>
      </c>
      <c r="F119" s="269" t="s">
        <v>3515</v>
      </c>
      <c r="G119" s="267">
        <v>3</v>
      </c>
      <c r="H119" s="270" t="s">
        <v>3516</v>
      </c>
      <c r="I119" s="270" t="s">
        <v>3517</v>
      </c>
      <c r="J119" s="266" t="s">
        <v>94</v>
      </c>
      <c r="K119" s="266" t="s">
        <v>75</v>
      </c>
      <c r="L119" s="266" t="s">
        <v>76</v>
      </c>
      <c r="M119" s="270" t="s">
        <v>3377</v>
      </c>
      <c r="N119" s="270" t="s">
        <v>3509</v>
      </c>
      <c r="O119" s="266" t="s">
        <v>3510</v>
      </c>
      <c r="P119" s="266" t="s">
        <v>3511</v>
      </c>
      <c r="Q119" s="270" t="s">
        <v>407</v>
      </c>
      <c r="R119" s="271" t="s">
        <v>200</v>
      </c>
      <c r="S119" s="272">
        <v>28439547.600000001</v>
      </c>
      <c r="T119" s="273" t="s">
        <v>408</v>
      </c>
      <c r="U119" s="283">
        <v>0</v>
      </c>
      <c r="V119" s="284">
        <v>0</v>
      </c>
      <c r="W119" s="284">
        <v>0</v>
      </c>
      <c r="X119" s="284">
        <v>0</v>
      </c>
      <c r="Y119" s="284">
        <v>0</v>
      </c>
      <c r="Z119" s="284">
        <v>0.1</v>
      </c>
      <c r="AA119" s="284">
        <v>0.1</v>
      </c>
      <c r="AB119" s="284">
        <v>0.1</v>
      </c>
      <c r="AC119" s="284">
        <v>0.15</v>
      </c>
      <c r="AD119" s="284">
        <v>0.1</v>
      </c>
      <c r="AE119" s="284">
        <v>0.1</v>
      </c>
      <c r="AF119" s="284">
        <v>0.05</v>
      </c>
      <c r="AG119" s="276"/>
      <c r="AH119" s="276"/>
      <c r="AI119" s="276"/>
      <c r="AJ119" s="276"/>
      <c r="AK119" s="276"/>
      <c r="AL119" s="276"/>
      <c r="AM119" s="276"/>
      <c r="AN119" s="276"/>
      <c r="AO119" s="276"/>
      <c r="AP119" s="276"/>
      <c r="AQ119" s="276"/>
      <c r="AR119" s="276"/>
    </row>
    <row r="120" spans="1:44" ht="31.5">
      <c r="A120" s="268" t="s">
        <v>3591</v>
      </c>
      <c r="B120" s="269" t="s">
        <v>954</v>
      </c>
      <c r="C120" s="269" t="s">
        <v>2224</v>
      </c>
      <c r="D120" s="269" t="s">
        <v>3592</v>
      </c>
      <c r="E120" s="268" t="s">
        <v>3593</v>
      </c>
      <c r="F120" s="269" t="s">
        <v>3515</v>
      </c>
      <c r="G120" s="267">
        <v>3</v>
      </c>
      <c r="H120" s="270" t="s">
        <v>3516</v>
      </c>
      <c r="I120" s="270" t="s">
        <v>3517</v>
      </c>
      <c r="J120" s="266" t="s">
        <v>94</v>
      </c>
      <c r="K120" s="266" t="s">
        <v>75</v>
      </c>
      <c r="L120" s="266" t="s">
        <v>76</v>
      </c>
      <c r="M120" s="270" t="s">
        <v>3377</v>
      </c>
      <c r="N120" s="270" t="s">
        <v>3509</v>
      </c>
      <c r="O120" s="266" t="s">
        <v>3510</v>
      </c>
      <c r="P120" s="266" t="s">
        <v>3511</v>
      </c>
      <c r="Q120" s="270" t="s">
        <v>407</v>
      </c>
      <c r="R120" s="271" t="s">
        <v>200</v>
      </c>
      <c r="S120" s="272">
        <v>32149383.960000001</v>
      </c>
      <c r="T120" s="273" t="s">
        <v>408</v>
      </c>
      <c r="U120" s="283">
        <v>0</v>
      </c>
      <c r="V120" s="284">
        <v>0</v>
      </c>
      <c r="W120" s="284">
        <v>0</v>
      </c>
      <c r="X120" s="284">
        <v>0</v>
      </c>
      <c r="Y120" s="284">
        <v>0</v>
      </c>
      <c r="Z120" s="284">
        <v>0.1</v>
      </c>
      <c r="AA120" s="284">
        <v>0.1</v>
      </c>
      <c r="AB120" s="284">
        <v>0.1</v>
      </c>
      <c r="AC120" s="284">
        <v>0.15</v>
      </c>
      <c r="AD120" s="284">
        <v>0.1</v>
      </c>
      <c r="AE120" s="284">
        <v>0.1</v>
      </c>
      <c r="AF120" s="284">
        <v>0.05</v>
      </c>
      <c r="AG120" s="276"/>
      <c r="AH120" s="276"/>
      <c r="AI120" s="276"/>
      <c r="AJ120" s="276"/>
      <c r="AK120" s="276"/>
      <c r="AL120" s="276"/>
      <c r="AM120" s="276"/>
      <c r="AN120" s="276"/>
      <c r="AO120" s="276"/>
      <c r="AP120" s="276"/>
      <c r="AQ120" s="276"/>
      <c r="AR120" s="276"/>
    </row>
    <row r="121" spans="1:44" ht="31.5">
      <c r="A121" s="268" t="s">
        <v>3594</v>
      </c>
      <c r="B121" s="269" t="s">
        <v>954</v>
      </c>
      <c r="C121" s="269" t="s">
        <v>2224</v>
      </c>
      <c r="D121" s="269" t="s">
        <v>3595</v>
      </c>
      <c r="E121" s="268" t="s">
        <v>3596</v>
      </c>
      <c r="F121" s="269" t="s">
        <v>3515</v>
      </c>
      <c r="G121" s="267">
        <v>3</v>
      </c>
      <c r="H121" s="270" t="s">
        <v>3516</v>
      </c>
      <c r="I121" s="270" t="s">
        <v>3517</v>
      </c>
      <c r="J121" s="266" t="s">
        <v>94</v>
      </c>
      <c r="K121" s="266" t="s">
        <v>75</v>
      </c>
      <c r="L121" s="266" t="s">
        <v>76</v>
      </c>
      <c r="M121" s="270" t="s">
        <v>3377</v>
      </c>
      <c r="N121" s="270" t="s">
        <v>3509</v>
      </c>
      <c r="O121" s="266" t="s">
        <v>3510</v>
      </c>
      <c r="P121" s="266" t="s">
        <v>3511</v>
      </c>
      <c r="Q121" s="270" t="s">
        <v>407</v>
      </c>
      <c r="R121" s="271" t="s">
        <v>200</v>
      </c>
      <c r="S121" s="272">
        <v>30165998.68</v>
      </c>
      <c r="T121" s="273" t="s">
        <v>408</v>
      </c>
      <c r="U121" s="283">
        <v>0</v>
      </c>
      <c r="V121" s="284">
        <v>0</v>
      </c>
      <c r="W121" s="284">
        <v>0</v>
      </c>
      <c r="X121" s="284">
        <v>0</v>
      </c>
      <c r="Y121" s="284">
        <v>0</v>
      </c>
      <c r="Z121" s="284">
        <v>0.1</v>
      </c>
      <c r="AA121" s="284">
        <v>0.1</v>
      </c>
      <c r="AB121" s="284">
        <v>0.1</v>
      </c>
      <c r="AC121" s="284">
        <v>0.15</v>
      </c>
      <c r="AD121" s="284">
        <v>0.1</v>
      </c>
      <c r="AE121" s="284">
        <v>0.1</v>
      </c>
      <c r="AF121" s="284">
        <v>0.05</v>
      </c>
      <c r="AG121" s="276"/>
      <c r="AH121" s="276"/>
      <c r="AI121" s="276"/>
      <c r="AJ121" s="276"/>
      <c r="AK121" s="276"/>
      <c r="AL121" s="276"/>
      <c r="AM121" s="276"/>
      <c r="AN121" s="276"/>
      <c r="AO121" s="276"/>
      <c r="AP121" s="276"/>
      <c r="AQ121" s="276"/>
      <c r="AR121" s="276"/>
    </row>
    <row r="122" spans="1:44" ht="31.5">
      <c r="A122" s="268" t="s">
        <v>3597</v>
      </c>
      <c r="B122" s="269" t="s">
        <v>954</v>
      </c>
      <c r="C122" s="269" t="s">
        <v>2224</v>
      </c>
      <c r="D122" s="269" t="s">
        <v>3598</v>
      </c>
      <c r="E122" s="268" t="s">
        <v>3599</v>
      </c>
      <c r="F122" s="269" t="s">
        <v>3515</v>
      </c>
      <c r="G122" s="267">
        <v>3</v>
      </c>
      <c r="H122" s="270" t="s">
        <v>3516</v>
      </c>
      <c r="I122" s="270" t="s">
        <v>3517</v>
      </c>
      <c r="J122" s="266" t="s">
        <v>94</v>
      </c>
      <c r="K122" s="266" t="s">
        <v>75</v>
      </c>
      <c r="L122" s="266" t="s">
        <v>76</v>
      </c>
      <c r="M122" s="270" t="s">
        <v>3377</v>
      </c>
      <c r="N122" s="270" t="s">
        <v>3509</v>
      </c>
      <c r="O122" s="266" t="s">
        <v>3510</v>
      </c>
      <c r="P122" s="266" t="s">
        <v>3511</v>
      </c>
      <c r="Q122" s="270" t="s">
        <v>407</v>
      </c>
      <c r="R122" s="271" t="s">
        <v>200</v>
      </c>
      <c r="S122" s="272">
        <v>9954982.5299999993</v>
      </c>
      <c r="T122" s="273" t="s">
        <v>408</v>
      </c>
      <c r="U122" s="287">
        <v>0</v>
      </c>
      <c r="V122" s="288">
        <v>0</v>
      </c>
      <c r="W122" s="288">
        <v>0</v>
      </c>
      <c r="X122" s="288">
        <v>0</v>
      </c>
      <c r="Y122" s="288">
        <v>0</v>
      </c>
      <c r="Z122" s="288">
        <v>0.1</v>
      </c>
      <c r="AA122" s="288">
        <v>0.1</v>
      </c>
      <c r="AB122" s="288">
        <v>0.1</v>
      </c>
      <c r="AC122" s="288">
        <v>0.15</v>
      </c>
      <c r="AD122" s="288">
        <v>0.1</v>
      </c>
      <c r="AE122" s="288">
        <v>0.1</v>
      </c>
      <c r="AF122" s="288">
        <v>0.05</v>
      </c>
      <c r="AG122" s="280"/>
      <c r="AH122" s="281"/>
      <c r="AI122" s="281"/>
      <c r="AJ122" s="281"/>
      <c r="AK122" s="281"/>
      <c r="AL122" s="281"/>
      <c r="AM122" s="281"/>
      <c r="AN122" s="281"/>
      <c r="AO122" s="281"/>
      <c r="AP122" s="281"/>
      <c r="AQ122" s="281"/>
      <c r="AR122" s="281"/>
    </row>
    <row r="123" spans="1:44" ht="31.5">
      <c r="A123" s="268" t="s">
        <v>3600</v>
      </c>
      <c r="B123" s="269" t="s">
        <v>954</v>
      </c>
      <c r="C123" s="269" t="s">
        <v>2224</v>
      </c>
      <c r="D123" s="269" t="s">
        <v>3601</v>
      </c>
      <c r="E123" s="268" t="s">
        <v>3602</v>
      </c>
      <c r="F123" s="269" t="s">
        <v>3515</v>
      </c>
      <c r="G123" s="267">
        <v>3</v>
      </c>
      <c r="H123" s="270" t="s">
        <v>3516</v>
      </c>
      <c r="I123" s="270" t="s">
        <v>3517</v>
      </c>
      <c r="J123" s="266" t="s">
        <v>94</v>
      </c>
      <c r="K123" s="266" t="s">
        <v>75</v>
      </c>
      <c r="L123" s="266" t="s">
        <v>76</v>
      </c>
      <c r="M123" s="270" t="s">
        <v>3377</v>
      </c>
      <c r="N123" s="270" t="s">
        <v>3509</v>
      </c>
      <c r="O123" s="266" t="s">
        <v>3510</v>
      </c>
      <c r="P123" s="266" t="s">
        <v>3511</v>
      </c>
      <c r="Q123" s="270" t="s">
        <v>407</v>
      </c>
      <c r="R123" s="271" t="s">
        <v>200</v>
      </c>
      <c r="S123" s="272">
        <v>8916300.3300000001</v>
      </c>
      <c r="T123" s="273" t="s">
        <v>408</v>
      </c>
      <c r="U123" s="287">
        <v>0</v>
      </c>
      <c r="V123" s="288">
        <v>0</v>
      </c>
      <c r="W123" s="288">
        <v>0</v>
      </c>
      <c r="X123" s="288">
        <v>0</v>
      </c>
      <c r="Y123" s="288">
        <v>0</v>
      </c>
      <c r="Z123" s="288">
        <v>0.1</v>
      </c>
      <c r="AA123" s="288">
        <v>0.1</v>
      </c>
      <c r="AB123" s="288">
        <v>0.1</v>
      </c>
      <c r="AC123" s="288">
        <v>0.15</v>
      </c>
      <c r="AD123" s="288">
        <v>0.1</v>
      </c>
      <c r="AE123" s="288">
        <v>0.1</v>
      </c>
      <c r="AF123" s="288">
        <v>0.05</v>
      </c>
      <c r="AG123" s="280"/>
      <c r="AH123" s="281"/>
      <c r="AI123" s="281"/>
      <c r="AJ123" s="281"/>
      <c r="AK123" s="281"/>
      <c r="AL123" s="281"/>
      <c r="AM123" s="281"/>
      <c r="AN123" s="281"/>
      <c r="AO123" s="281"/>
      <c r="AP123" s="281"/>
      <c r="AQ123" s="281"/>
      <c r="AR123" s="281"/>
    </row>
    <row r="124" spans="1:44" ht="63">
      <c r="A124" s="268" t="s">
        <v>3603</v>
      </c>
      <c r="B124" s="269" t="s">
        <v>954</v>
      </c>
      <c r="C124" s="269" t="s">
        <v>2224</v>
      </c>
      <c r="D124" s="269" t="s">
        <v>3604</v>
      </c>
      <c r="E124" s="268" t="s">
        <v>3605</v>
      </c>
      <c r="F124" s="269" t="s">
        <v>3515</v>
      </c>
      <c r="G124" s="267">
        <v>3</v>
      </c>
      <c r="H124" s="270" t="s">
        <v>3516</v>
      </c>
      <c r="I124" s="270" t="s">
        <v>3517</v>
      </c>
      <c r="J124" s="266" t="s">
        <v>94</v>
      </c>
      <c r="K124" s="266" t="s">
        <v>75</v>
      </c>
      <c r="L124" s="266" t="s">
        <v>76</v>
      </c>
      <c r="M124" s="270" t="s">
        <v>3377</v>
      </c>
      <c r="N124" s="270" t="s">
        <v>3509</v>
      </c>
      <c r="O124" s="266" t="s">
        <v>3510</v>
      </c>
      <c r="P124" s="266" t="s">
        <v>3511</v>
      </c>
      <c r="Q124" s="270" t="s">
        <v>407</v>
      </c>
      <c r="R124" s="271" t="s">
        <v>200</v>
      </c>
      <c r="S124" s="272">
        <v>53361862.75</v>
      </c>
      <c r="T124" s="273" t="s">
        <v>408</v>
      </c>
      <c r="U124" s="283">
        <v>0</v>
      </c>
      <c r="V124" s="284">
        <v>0</v>
      </c>
      <c r="W124" s="284">
        <v>0</v>
      </c>
      <c r="X124" s="284">
        <v>0</v>
      </c>
      <c r="Y124" s="284">
        <v>0</v>
      </c>
      <c r="Z124" s="284">
        <v>0.1</v>
      </c>
      <c r="AA124" s="284">
        <v>0.1</v>
      </c>
      <c r="AB124" s="284">
        <v>0.1</v>
      </c>
      <c r="AC124" s="284">
        <v>0.15</v>
      </c>
      <c r="AD124" s="284">
        <v>0.1</v>
      </c>
      <c r="AE124" s="284">
        <v>0.1</v>
      </c>
      <c r="AF124" s="284">
        <v>0.05</v>
      </c>
      <c r="AG124" s="276"/>
      <c r="AH124" s="276"/>
      <c r="AI124" s="276"/>
      <c r="AJ124" s="276"/>
      <c r="AK124" s="276"/>
      <c r="AL124" s="276"/>
      <c r="AM124" s="276"/>
      <c r="AN124" s="276"/>
      <c r="AO124" s="276"/>
      <c r="AP124" s="276"/>
      <c r="AQ124" s="276"/>
      <c r="AR124" s="276"/>
    </row>
    <row r="125" spans="1:44" ht="31.5">
      <c r="A125" s="268" t="s">
        <v>3606</v>
      </c>
      <c r="B125" s="269" t="s">
        <v>954</v>
      </c>
      <c r="C125" s="269" t="s">
        <v>2224</v>
      </c>
      <c r="D125" s="269" t="s">
        <v>3607</v>
      </c>
      <c r="E125" s="268" t="s">
        <v>3608</v>
      </c>
      <c r="F125" s="269" t="s">
        <v>3515</v>
      </c>
      <c r="G125" s="267">
        <v>3</v>
      </c>
      <c r="H125" s="270" t="s">
        <v>3516</v>
      </c>
      <c r="I125" s="270" t="s">
        <v>3517</v>
      </c>
      <c r="J125" s="266" t="s">
        <v>94</v>
      </c>
      <c r="K125" s="266" t="s">
        <v>75</v>
      </c>
      <c r="L125" s="266" t="s">
        <v>76</v>
      </c>
      <c r="M125" s="270" t="s">
        <v>3377</v>
      </c>
      <c r="N125" s="270" t="s">
        <v>3509</v>
      </c>
      <c r="O125" s="266" t="s">
        <v>3510</v>
      </c>
      <c r="P125" s="266" t="s">
        <v>3511</v>
      </c>
      <c r="Q125" s="270" t="s">
        <v>407</v>
      </c>
      <c r="R125" s="271" t="s">
        <v>200</v>
      </c>
      <c r="S125" s="272">
        <v>51180306.240000002</v>
      </c>
      <c r="T125" s="273" t="s">
        <v>408</v>
      </c>
      <c r="U125" s="287">
        <v>0</v>
      </c>
      <c r="V125" s="288">
        <v>0</v>
      </c>
      <c r="W125" s="288">
        <v>0</v>
      </c>
      <c r="X125" s="288">
        <v>0</v>
      </c>
      <c r="Y125" s="288">
        <v>0</v>
      </c>
      <c r="Z125" s="288">
        <v>0.1</v>
      </c>
      <c r="AA125" s="288">
        <v>0.1</v>
      </c>
      <c r="AB125" s="288">
        <v>0.1</v>
      </c>
      <c r="AC125" s="288">
        <v>0.15</v>
      </c>
      <c r="AD125" s="288">
        <v>0.1</v>
      </c>
      <c r="AE125" s="288">
        <v>0.1</v>
      </c>
      <c r="AF125" s="288">
        <v>0.05</v>
      </c>
      <c r="AG125" s="280"/>
      <c r="AH125" s="281"/>
      <c r="AI125" s="281"/>
      <c r="AJ125" s="281"/>
      <c r="AK125" s="281"/>
      <c r="AL125" s="281"/>
      <c r="AM125" s="281"/>
      <c r="AN125" s="281"/>
      <c r="AO125" s="281"/>
      <c r="AP125" s="281"/>
      <c r="AQ125" s="281"/>
      <c r="AR125" s="281"/>
    </row>
    <row r="126" spans="1:44" ht="31.5">
      <c r="A126" s="268" t="s">
        <v>3609</v>
      </c>
      <c r="B126" s="269" t="s">
        <v>954</v>
      </c>
      <c r="C126" s="269" t="s">
        <v>2224</v>
      </c>
      <c r="D126" s="269" t="s">
        <v>3610</v>
      </c>
      <c r="E126" s="268" t="s">
        <v>3611</v>
      </c>
      <c r="F126" s="269" t="s">
        <v>3515</v>
      </c>
      <c r="G126" s="267">
        <v>3</v>
      </c>
      <c r="H126" s="270" t="s">
        <v>3516</v>
      </c>
      <c r="I126" s="270" t="s">
        <v>3517</v>
      </c>
      <c r="J126" s="266" t="s">
        <v>94</v>
      </c>
      <c r="K126" s="266" t="s">
        <v>75</v>
      </c>
      <c r="L126" s="266" t="s">
        <v>76</v>
      </c>
      <c r="M126" s="270" t="s">
        <v>3377</v>
      </c>
      <c r="N126" s="270" t="s">
        <v>3509</v>
      </c>
      <c r="O126" s="266" t="s">
        <v>3510</v>
      </c>
      <c r="P126" s="266" t="s">
        <v>3511</v>
      </c>
      <c r="Q126" s="270" t="s">
        <v>407</v>
      </c>
      <c r="R126" s="271" t="s">
        <v>200</v>
      </c>
      <c r="S126" s="272">
        <v>31021687.510000002</v>
      </c>
      <c r="T126" s="273" t="s">
        <v>408</v>
      </c>
      <c r="U126" s="283">
        <v>0</v>
      </c>
      <c r="V126" s="284">
        <v>0</v>
      </c>
      <c r="W126" s="284">
        <v>0</v>
      </c>
      <c r="X126" s="284">
        <v>0</v>
      </c>
      <c r="Y126" s="284">
        <v>0</v>
      </c>
      <c r="Z126" s="284">
        <v>0.1</v>
      </c>
      <c r="AA126" s="284">
        <v>0.1</v>
      </c>
      <c r="AB126" s="284">
        <v>0.1</v>
      </c>
      <c r="AC126" s="284">
        <v>0.15</v>
      </c>
      <c r="AD126" s="284">
        <v>0.1</v>
      </c>
      <c r="AE126" s="284">
        <v>0.1</v>
      </c>
      <c r="AF126" s="284">
        <v>0.05</v>
      </c>
      <c r="AG126" s="276"/>
      <c r="AH126" s="276"/>
      <c r="AI126" s="276"/>
      <c r="AJ126" s="277"/>
      <c r="AK126" s="276"/>
      <c r="AL126" s="276"/>
      <c r="AM126" s="276"/>
      <c r="AN126" s="276"/>
      <c r="AO126" s="276"/>
      <c r="AP126" s="276"/>
      <c r="AQ126" s="276"/>
      <c r="AR126" s="276"/>
    </row>
    <row r="127" spans="1:44" ht="31.5">
      <c r="A127" s="268" t="s">
        <v>3612</v>
      </c>
      <c r="B127" s="269" t="s">
        <v>954</v>
      </c>
      <c r="C127" s="269" t="s">
        <v>955</v>
      </c>
      <c r="D127" s="269"/>
      <c r="E127" s="268" t="s">
        <v>3613</v>
      </c>
      <c r="F127" s="269" t="s">
        <v>3614</v>
      </c>
      <c r="G127" s="267">
        <v>2</v>
      </c>
      <c r="H127" s="270" t="s">
        <v>2904</v>
      </c>
      <c r="I127" s="270" t="s">
        <v>3615</v>
      </c>
      <c r="J127" s="266" t="s">
        <v>74</v>
      </c>
      <c r="K127" s="266" t="s">
        <v>75</v>
      </c>
      <c r="L127" s="266" t="s">
        <v>76</v>
      </c>
      <c r="M127" s="270" t="s">
        <v>3616</v>
      </c>
      <c r="N127" s="270" t="s">
        <v>3617</v>
      </c>
      <c r="O127" s="266" t="s">
        <v>3618</v>
      </c>
      <c r="P127" s="266" t="s">
        <v>3619</v>
      </c>
      <c r="Q127" s="270" t="s">
        <v>3620</v>
      </c>
      <c r="R127" s="271" t="s">
        <v>445</v>
      </c>
      <c r="S127" s="272"/>
      <c r="T127" s="273" t="s">
        <v>408</v>
      </c>
      <c r="U127" s="278">
        <v>0</v>
      </c>
      <c r="V127" s="279">
        <v>0</v>
      </c>
      <c r="W127" s="279">
        <v>2</v>
      </c>
      <c r="X127" s="279">
        <v>0</v>
      </c>
      <c r="Y127" s="279">
        <v>0</v>
      </c>
      <c r="Z127" s="279">
        <v>2</v>
      </c>
      <c r="AA127" s="279">
        <v>0</v>
      </c>
      <c r="AB127" s="279">
        <v>0</v>
      </c>
      <c r="AC127" s="279">
        <v>2</v>
      </c>
      <c r="AD127" s="279">
        <v>0</v>
      </c>
      <c r="AE127" s="279">
        <v>0</v>
      </c>
      <c r="AF127" s="279">
        <v>2</v>
      </c>
      <c r="AG127" s="276"/>
      <c r="AH127" s="276"/>
      <c r="AI127" s="276"/>
      <c r="AJ127" s="276"/>
      <c r="AK127" s="276"/>
      <c r="AL127" s="276"/>
      <c r="AM127" s="276"/>
      <c r="AN127" s="276"/>
      <c r="AO127" s="276"/>
      <c r="AP127" s="276"/>
      <c r="AQ127" s="276"/>
      <c r="AR127" s="276"/>
    </row>
    <row r="128" spans="1:44" ht="27" customHeight="1">
      <c r="A128" s="268" t="s">
        <v>3621</v>
      </c>
      <c r="B128" s="269" t="s">
        <v>68</v>
      </c>
      <c r="C128" s="269" t="s">
        <v>84</v>
      </c>
      <c r="D128" s="269"/>
      <c r="E128" s="268" t="s">
        <v>3622</v>
      </c>
      <c r="F128" s="269" t="s">
        <v>3623</v>
      </c>
      <c r="G128" s="267">
        <v>2</v>
      </c>
      <c r="H128" s="270" t="s">
        <v>2892</v>
      </c>
      <c r="I128" s="270" t="s">
        <v>3615</v>
      </c>
      <c r="J128" s="266" t="s">
        <v>74</v>
      </c>
      <c r="K128" s="266" t="s">
        <v>75</v>
      </c>
      <c r="L128" s="266" t="s">
        <v>95</v>
      </c>
      <c r="M128" s="270" t="s">
        <v>3616</v>
      </c>
      <c r="N128" s="270" t="s">
        <v>3617</v>
      </c>
      <c r="O128" s="266" t="s">
        <v>3618</v>
      </c>
      <c r="P128" s="266" t="s">
        <v>3619</v>
      </c>
      <c r="Q128" s="270" t="s">
        <v>445</v>
      </c>
      <c r="R128" s="271" t="s">
        <v>445</v>
      </c>
      <c r="S128" s="272"/>
      <c r="T128" s="273" t="s">
        <v>408</v>
      </c>
      <c r="U128" s="278">
        <v>0</v>
      </c>
      <c r="V128" s="279">
        <v>0</v>
      </c>
      <c r="W128" s="279">
        <v>0</v>
      </c>
      <c r="X128" s="279">
        <v>1</v>
      </c>
      <c r="Y128" s="279">
        <v>0</v>
      </c>
      <c r="Z128" s="279">
        <v>0</v>
      </c>
      <c r="AA128" s="279">
        <v>0</v>
      </c>
      <c r="AB128" s="279">
        <v>1</v>
      </c>
      <c r="AC128" s="279">
        <v>0</v>
      </c>
      <c r="AD128" s="279">
        <v>0</v>
      </c>
      <c r="AE128" s="279">
        <v>0</v>
      </c>
      <c r="AF128" s="279">
        <v>1</v>
      </c>
      <c r="AG128" s="276"/>
      <c r="AH128" s="276"/>
      <c r="AI128" s="276"/>
      <c r="AJ128" s="276"/>
      <c r="AK128" s="276"/>
      <c r="AL128" s="276"/>
      <c r="AM128" s="276"/>
      <c r="AN128" s="276"/>
      <c r="AO128" s="276"/>
      <c r="AP128" s="276"/>
      <c r="AQ128" s="276"/>
      <c r="AR128" s="276"/>
    </row>
    <row r="129" spans="1:44" ht="31.5">
      <c r="A129" s="268" t="s">
        <v>3624</v>
      </c>
      <c r="B129" s="269" t="s">
        <v>954</v>
      </c>
      <c r="C129" s="269" t="s">
        <v>955</v>
      </c>
      <c r="D129" s="269"/>
      <c r="E129" s="268" t="s">
        <v>3625</v>
      </c>
      <c r="F129" s="269" t="s">
        <v>3626</v>
      </c>
      <c r="G129" s="267">
        <v>2</v>
      </c>
      <c r="H129" s="270" t="s">
        <v>3016</v>
      </c>
      <c r="I129" s="270" t="s">
        <v>3615</v>
      </c>
      <c r="J129" s="266" t="s">
        <v>74</v>
      </c>
      <c r="K129" s="266" t="s">
        <v>75</v>
      </c>
      <c r="L129" s="266" t="s">
        <v>76</v>
      </c>
      <c r="M129" s="270" t="s">
        <v>3616</v>
      </c>
      <c r="N129" s="270" t="s">
        <v>3617</v>
      </c>
      <c r="O129" s="266" t="s">
        <v>3618</v>
      </c>
      <c r="P129" s="266" t="s">
        <v>3619</v>
      </c>
      <c r="Q129" s="270" t="s">
        <v>445</v>
      </c>
      <c r="R129" s="271" t="s">
        <v>445</v>
      </c>
      <c r="S129" s="272"/>
      <c r="T129" s="273" t="s">
        <v>408</v>
      </c>
      <c r="U129" s="278">
        <v>0</v>
      </c>
      <c r="V129" s="279">
        <v>0</v>
      </c>
      <c r="W129" s="279">
        <v>0</v>
      </c>
      <c r="X129" s="279">
        <v>0</v>
      </c>
      <c r="Y129" s="279">
        <v>0</v>
      </c>
      <c r="Z129" s="279">
        <v>2</v>
      </c>
      <c r="AA129" s="279">
        <v>0</v>
      </c>
      <c r="AB129" s="279">
        <v>0</v>
      </c>
      <c r="AC129" s="279">
        <v>0</v>
      </c>
      <c r="AD129" s="279">
        <v>0</v>
      </c>
      <c r="AE129" s="279">
        <v>0</v>
      </c>
      <c r="AF129" s="279">
        <v>1</v>
      </c>
      <c r="AG129" s="276"/>
      <c r="AH129" s="276"/>
      <c r="AI129" s="276"/>
      <c r="AJ129" s="276"/>
      <c r="AK129" s="276"/>
      <c r="AL129" s="276"/>
      <c r="AM129" s="276"/>
      <c r="AN129" s="276"/>
      <c r="AO129" s="276"/>
      <c r="AP129" s="276"/>
      <c r="AQ129" s="276"/>
      <c r="AR129" s="276"/>
    </row>
    <row r="130" spans="1:44" ht="47.25">
      <c r="A130" s="268" t="s">
        <v>3627</v>
      </c>
      <c r="B130" s="269" t="s">
        <v>954</v>
      </c>
      <c r="C130" s="269" t="s">
        <v>224</v>
      </c>
      <c r="D130" s="269"/>
      <c r="E130" s="268" t="s">
        <v>3628</v>
      </c>
      <c r="F130" s="269" t="s">
        <v>3629</v>
      </c>
      <c r="G130" s="267">
        <v>2</v>
      </c>
      <c r="H130" s="270" t="s">
        <v>3016</v>
      </c>
      <c r="I130" s="270" t="s">
        <v>3630</v>
      </c>
      <c r="J130" s="266" t="s">
        <v>74</v>
      </c>
      <c r="K130" s="266" t="s">
        <v>228</v>
      </c>
      <c r="L130" s="266" t="s">
        <v>95</v>
      </c>
      <c r="M130" s="270" t="s">
        <v>3616</v>
      </c>
      <c r="N130" s="270" t="s">
        <v>3617</v>
      </c>
      <c r="O130" s="266" t="s">
        <v>3618</v>
      </c>
      <c r="P130" s="266" t="s">
        <v>3619</v>
      </c>
      <c r="Q130" s="270" t="s">
        <v>445</v>
      </c>
      <c r="R130" s="271" t="s">
        <v>445</v>
      </c>
      <c r="S130" s="272"/>
      <c r="T130" s="273" t="s">
        <v>408</v>
      </c>
      <c r="U130" s="278">
        <v>7</v>
      </c>
      <c r="V130" s="279">
        <v>7</v>
      </c>
      <c r="W130" s="279">
        <v>7</v>
      </c>
      <c r="X130" s="279">
        <v>7</v>
      </c>
      <c r="Y130" s="279">
        <v>7</v>
      </c>
      <c r="Z130" s="279">
        <v>7</v>
      </c>
      <c r="AA130" s="279">
        <v>7</v>
      </c>
      <c r="AB130" s="279">
        <v>7</v>
      </c>
      <c r="AC130" s="279">
        <v>7</v>
      </c>
      <c r="AD130" s="279">
        <v>7</v>
      </c>
      <c r="AE130" s="279">
        <v>7</v>
      </c>
      <c r="AF130" s="279">
        <v>7</v>
      </c>
      <c r="AG130" s="276"/>
      <c r="AH130" s="276"/>
      <c r="AI130" s="276"/>
      <c r="AJ130" s="276"/>
      <c r="AK130" s="276"/>
      <c r="AL130" s="276"/>
      <c r="AM130" s="276"/>
      <c r="AN130" s="276"/>
      <c r="AO130" s="276"/>
      <c r="AP130" s="276"/>
      <c r="AQ130" s="276"/>
      <c r="AR130" s="276"/>
    </row>
    <row r="131" spans="1:44" ht="31.5">
      <c r="A131" s="268" t="s">
        <v>3631</v>
      </c>
      <c r="B131" s="269" t="s">
        <v>158</v>
      </c>
      <c r="C131" s="269" t="s">
        <v>159</v>
      </c>
      <c r="D131" s="269"/>
      <c r="E131" s="268" t="s">
        <v>3632</v>
      </c>
      <c r="F131" s="269" t="s">
        <v>3633</v>
      </c>
      <c r="G131" s="267">
        <v>2</v>
      </c>
      <c r="H131" s="270" t="s">
        <v>2904</v>
      </c>
      <c r="I131" s="270" t="s">
        <v>3634</v>
      </c>
      <c r="J131" s="266" t="s">
        <v>74</v>
      </c>
      <c r="K131" s="266" t="s">
        <v>228</v>
      </c>
      <c r="L131" s="266" t="s">
        <v>95</v>
      </c>
      <c r="M131" s="270" t="s">
        <v>3635</v>
      </c>
      <c r="N131" s="270" t="s">
        <v>3617</v>
      </c>
      <c r="O131" s="266" t="s">
        <v>3618</v>
      </c>
      <c r="P131" s="266" t="s">
        <v>3619</v>
      </c>
      <c r="Q131" s="270" t="s">
        <v>445</v>
      </c>
      <c r="R131" s="271" t="s">
        <v>445</v>
      </c>
      <c r="S131" s="272"/>
      <c r="T131" s="273" t="s">
        <v>408</v>
      </c>
      <c r="U131" s="278">
        <v>2</v>
      </c>
      <c r="V131" s="279">
        <v>2</v>
      </c>
      <c r="W131" s="279">
        <v>2</v>
      </c>
      <c r="X131" s="279">
        <v>2</v>
      </c>
      <c r="Y131" s="279">
        <v>2</v>
      </c>
      <c r="Z131" s="279">
        <v>2</v>
      </c>
      <c r="AA131" s="279">
        <v>2</v>
      </c>
      <c r="AB131" s="279">
        <v>2</v>
      </c>
      <c r="AC131" s="279">
        <v>2</v>
      </c>
      <c r="AD131" s="279">
        <v>2</v>
      </c>
      <c r="AE131" s="279">
        <v>2</v>
      </c>
      <c r="AF131" s="279">
        <v>2</v>
      </c>
      <c r="AG131" s="276"/>
      <c r="AH131" s="276"/>
      <c r="AI131" s="276"/>
      <c r="AJ131" s="276"/>
      <c r="AK131" s="276"/>
      <c r="AL131" s="276"/>
      <c r="AM131" s="276"/>
      <c r="AN131" s="276"/>
      <c r="AO131" s="276"/>
      <c r="AP131" s="276"/>
      <c r="AQ131" s="276"/>
      <c r="AR131" s="276"/>
    </row>
    <row r="132" spans="1:44" ht="31.5">
      <c r="A132" s="268" t="s">
        <v>3636</v>
      </c>
      <c r="B132" s="269" t="s">
        <v>954</v>
      </c>
      <c r="C132" s="269" t="s">
        <v>3262</v>
      </c>
      <c r="D132" s="269"/>
      <c r="E132" s="268" t="s">
        <v>3637</v>
      </c>
      <c r="F132" s="269" t="s">
        <v>3638</v>
      </c>
      <c r="G132" s="267">
        <v>1</v>
      </c>
      <c r="H132" s="270" t="s">
        <v>3016</v>
      </c>
      <c r="I132" s="270" t="s">
        <v>3630</v>
      </c>
      <c r="J132" s="266" t="s">
        <v>74</v>
      </c>
      <c r="K132" s="266" t="s">
        <v>228</v>
      </c>
      <c r="L132" s="266" t="s">
        <v>95</v>
      </c>
      <c r="M132" s="270" t="s">
        <v>3639</v>
      </c>
      <c r="N132" s="270" t="s">
        <v>3617</v>
      </c>
      <c r="O132" s="266" t="s">
        <v>3618</v>
      </c>
      <c r="P132" s="266" t="s">
        <v>3619</v>
      </c>
      <c r="Q132" s="270" t="s">
        <v>445</v>
      </c>
      <c r="R132" s="271" t="s">
        <v>445</v>
      </c>
      <c r="S132" s="272"/>
      <c r="T132" s="273" t="s">
        <v>408</v>
      </c>
      <c r="U132" s="278">
        <v>2</v>
      </c>
      <c r="V132" s="279">
        <v>2</v>
      </c>
      <c r="W132" s="279">
        <v>2</v>
      </c>
      <c r="X132" s="279">
        <v>2</v>
      </c>
      <c r="Y132" s="279">
        <v>2</v>
      </c>
      <c r="Z132" s="279">
        <v>2</v>
      </c>
      <c r="AA132" s="279">
        <v>2</v>
      </c>
      <c r="AB132" s="279">
        <v>2</v>
      </c>
      <c r="AC132" s="279">
        <v>2</v>
      </c>
      <c r="AD132" s="279">
        <v>2</v>
      </c>
      <c r="AE132" s="279">
        <v>2</v>
      </c>
      <c r="AF132" s="279">
        <v>2</v>
      </c>
      <c r="AG132" s="276"/>
      <c r="AH132" s="276"/>
      <c r="AI132" s="276"/>
      <c r="AJ132" s="276"/>
      <c r="AK132" s="276"/>
      <c r="AL132" s="276"/>
      <c r="AM132" s="276"/>
      <c r="AN132" s="276"/>
      <c r="AO132" s="276"/>
      <c r="AP132" s="276"/>
      <c r="AQ132" s="276"/>
      <c r="AR132" s="276"/>
    </row>
    <row r="133" spans="1:44" ht="31.5">
      <c r="A133" s="268" t="s">
        <v>3640</v>
      </c>
      <c r="B133" s="269" t="s">
        <v>954</v>
      </c>
      <c r="C133" s="269" t="s">
        <v>2277</v>
      </c>
      <c r="D133" s="269"/>
      <c r="E133" s="268" t="s">
        <v>3641</v>
      </c>
      <c r="F133" s="269" t="s">
        <v>3642</v>
      </c>
      <c r="G133" s="267">
        <v>1</v>
      </c>
      <c r="H133" s="270" t="s">
        <v>3016</v>
      </c>
      <c r="I133" s="270" t="s">
        <v>3630</v>
      </c>
      <c r="J133" s="266" t="s">
        <v>74</v>
      </c>
      <c r="K133" s="266" t="s">
        <v>228</v>
      </c>
      <c r="L133" s="266" t="s">
        <v>95</v>
      </c>
      <c r="M133" s="270" t="s">
        <v>3639</v>
      </c>
      <c r="N133" s="270" t="s">
        <v>3617</v>
      </c>
      <c r="O133" s="266" t="s">
        <v>3618</v>
      </c>
      <c r="P133" s="266" t="s">
        <v>3619</v>
      </c>
      <c r="Q133" s="270" t="s">
        <v>445</v>
      </c>
      <c r="R133" s="271" t="s">
        <v>445</v>
      </c>
      <c r="S133" s="272"/>
      <c r="T133" s="273" t="s">
        <v>408</v>
      </c>
      <c r="U133" s="278">
        <v>11</v>
      </c>
      <c r="V133" s="279">
        <v>11</v>
      </c>
      <c r="W133" s="279">
        <v>11</v>
      </c>
      <c r="X133" s="279">
        <v>11</v>
      </c>
      <c r="Y133" s="279">
        <v>11</v>
      </c>
      <c r="Z133" s="279">
        <v>11</v>
      </c>
      <c r="AA133" s="279">
        <v>11</v>
      </c>
      <c r="AB133" s="279">
        <v>11</v>
      </c>
      <c r="AC133" s="279">
        <v>11</v>
      </c>
      <c r="AD133" s="279">
        <v>11</v>
      </c>
      <c r="AE133" s="279">
        <v>11</v>
      </c>
      <c r="AF133" s="279">
        <v>11</v>
      </c>
      <c r="AG133" s="276"/>
      <c r="AH133" s="276"/>
      <c r="AI133" s="276"/>
      <c r="AJ133" s="276"/>
      <c r="AK133" s="276"/>
      <c r="AL133" s="276"/>
      <c r="AM133" s="276"/>
      <c r="AN133" s="276"/>
      <c r="AO133" s="276"/>
      <c r="AP133" s="276"/>
      <c r="AQ133" s="276"/>
      <c r="AR133" s="276"/>
    </row>
    <row r="134" spans="1:44" ht="31.5">
      <c r="A134" s="268" t="s">
        <v>3643</v>
      </c>
      <c r="B134" s="269" t="s">
        <v>68</v>
      </c>
      <c r="C134" s="269" t="s">
        <v>84</v>
      </c>
      <c r="D134" s="269"/>
      <c r="E134" s="268" t="s">
        <v>3644</v>
      </c>
      <c r="F134" s="269" t="s">
        <v>3645</v>
      </c>
      <c r="G134" s="267">
        <v>2</v>
      </c>
      <c r="H134" s="270" t="s">
        <v>3016</v>
      </c>
      <c r="I134" s="270" t="s">
        <v>3630</v>
      </c>
      <c r="J134" s="266" t="s">
        <v>74</v>
      </c>
      <c r="K134" s="266" t="s">
        <v>228</v>
      </c>
      <c r="L134" s="266" t="s">
        <v>95</v>
      </c>
      <c r="M134" s="270" t="s">
        <v>3639</v>
      </c>
      <c r="N134" s="270" t="s">
        <v>3617</v>
      </c>
      <c r="O134" s="266" t="s">
        <v>3646</v>
      </c>
      <c r="P134" s="266" t="s">
        <v>3619</v>
      </c>
      <c r="Q134" s="270" t="s">
        <v>445</v>
      </c>
      <c r="R134" s="271" t="s">
        <v>445</v>
      </c>
      <c r="S134" s="272"/>
      <c r="T134" s="273" t="s">
        <v>408</v>
      </c>
      <c r="U134" s="278">
        <v>3.2</v>
      </c>
      <c r="V134" s="279">
        <v>3.2</v>
      </c>
      <c r="W134" s="279">
        <v>3.2</v>
      </c>
      <c r="X134" s="279">
        <v>3.2</v>
      </c>
      <c r="Y134" s="279">
        <v>3.2</v>
      </c>
      <c r="Z134" s="279">
        <v>3.2</v>
      </c>
      <c r="AA134" s="279">
        <v>3.2</v>
      </c>
      <c r="AB134" s="279">
        <v>3.2</v>
      </c>
      <c r="AC134" s="279">
        <v>3.2</v>
      </c>
      <c r="AD134" s="279">
        <v>3.2</v>
      </c>
      <c r="AE134" s="279">
        <v>3.2</v>
      </c>
      <c r="AF134" s="279">
        <v>3.2</v>
      </c>
      <c r="AG134" s="276"/>
      <c r="AH134" s="276"/>
      <c r="AI134" s="276"/>
      <c r="AJ134" s="276"/>
      <c r="AK134" s="276"/>
      <c r="AL134" s="276"/>
      <c r="AM134" s="276"/>
      <c r="AN134" s="276"/>
      <c r="AO134" s="276"/>
      <c r="AP134" s="276"/>
      <c r="AQ134" s="276"/>
      <c r="AR134" s="276"/>
    </row>
    <row r="135" spans="1:44" ht="31.5">
      <c r="A135" s="268" t="s">
        <v>3647</v>
      </c>
      <c r="B135" s="269" t="s">
        <v>68</v>
      </c>
      <c r="C135" s="269" t="s">
        <v>84</v>
      </c>
      <c r="D135" s="269"/>
      <c r="E135" s="268" t="s">
        <v>3648</v>
      </c>
      <c r="F135" s="269" t="s">
        <v>3649</v>
      </c>
      <c r="G135" s="267">
        <v>3</v>
      </c>
      <c r="H135" s="270" t="s">
        <v>3016</v>
      </c>
      <c r="I135" s="270" t="s">
        <v>3630</v>
      </c>
      <c r="J135" s="266" t="s">
        <v>74</v>
      </c>
      <c r="K135" s="266" t="s">
        <v>228</v>
      </c>
      <c r="L135" s="266" t="s">
        <v>95</v>
      </c>
      <c r="M135" s="270" t="s">
        <v>3639</v>
      </c>
      <c r="N135" s="270" t="s">
        <v>3617</v>
      </c>
      <c r="O135" s="266" t="s">
        <v>3646</v>
      </c>
      <c r="P135" s="266" t="s">
        <v>3619</v>
      </c>
      <c r="Q135" s="270" t="s">
        <v>445</v>
      </c>
      <c r="R135" s="271" t="s">
        <v>445</v>
      </c>
      <c r="S135" s="272"/>
      <c r="T135" s="273" t="s">
        <v>408</v>
      </c>
      <c r="U135" s="278">
        <v>12</v>
      </c>
      <c r="V135" s="279">
        <v>12</v>
      </c>
      <c r="W135" s="279">
        <v>12</v>
      </c>
      <c r="X135" s="279">
        <v>12</v>
      </c>
      <c r="Y135" s="279">
        <v>12</v>
      </c>
      <c r="Z135" s="279">
        <v>12</v>
      </c>
      <c r="AA135" s="279">
        <v>12</v>
      </c>
      <c r="AB135" s="279">
        <v>12</v>
      </c>
      <c r="AC135" s="279">
        <v>12</v>
      </c>
      <c r="AD135" s="279">
        <v>12</v>
      </c>
      <c r="AE135" s="279">
        <v>12</v>
      </c>
      <c r="AF135" s="279">
        <v>12</v>
      </c>
      <c r="AG135" s="276"/>
      <c r="AH135" s="276"/>
      <c r="AI135" s="276"/>
      <c r="AJ135" s="276"/>
      <c r="AK135" s="276"/>
      <c r="AL135" s="276"/>
      <c r="AM135" s="276"/>
      <c r="AN135" s="276"/>
      <c r="AO135" s="276"/>
      <c r="AP135" s="276"/>
      <c r="AQ135" s="276"/>
      <c r="AR135" s="276"/>
    </row>
    <row r="136" spans="1:44">
      <c r="A136" s="268" t="s">
        <v>3650</v>
      </c>
      <c r="B136" s="269" t="s">
        <v>68</v>
      </c>
      <c r="C136" s="269" t="s">
        <v>84</v>
      </c>
      <c r="D136" s="269"/>
      <c r="E136" s="268" t="s">
        <v>3651</v>
      </c>
      <c r="F136" s="269" t="s">
        <v>3652</v>
      </c>
      <c r="G136" s="267">
        <v>1</v>
      </c>
      <c r="H136" s="270" t="s">
        <v>2904</v>
      </c>
      <c r="I136" s="270" t="s">
        <v>3630</v>
      </c>
      <c r="J136" s="266" t="s">
        <v>74</v>
      </c>
      <c r="K136" s="266" t="s">
        <v>228</v>
      </c>
      <c r="L136" s="266" t="s">
        <v>95</v>
      </c>
      <c r="M136" s="270" t="s">
        <v>3639</v>
      </c>
      <c r="N136" s="270" t="s">
        <v>3617</v>
      </c>
      <c r="O136" s="266" t="s">
        <v>3646</v>
      </c>
      <c r="P136" s="266" t="s">
        <v>3619</v>
      </c>
      <c r="Q136" s="270" t="s">
        <v>445</v>
      </c>
      <c r="R136" s="271" t="s">
        <v>445</v>
      </c>
      <c r="S136" s="272"/>
      <c r="T136" s="273" t="s">
        <v>408</v>
      </c>
      <c r="U136" s="278">
        <v>3.2</v>
      </c>
      <c r="V136" s="279">
        <v>3.2</v>
      </c>
      <c r="W136" s="279">
        <v>3.2</v>
      </c>
      <c r="X136" s="279">
        <v>3.2</v>
      </c>
      <c r="Y136" s="279">
        <v>3.2</v>
      </c>
      <c r="Z136" s="279">
        <v>3.2</v>
      </c>
      <c r="AA136" s="279">
        <v>3.2</v>
      </c>
      <c r="AB136" s="279">
        <v>3.2</v>
      </c>
      <c r="AC136" s="279">
        <v>3.2</v>
      </c>
      <c r="AD136" s="279">
        <v>3.2</v>
      </c>
      <c r="AE136" s="279">
        <v>3.2</v>
      </c>
      <c r="AF136" s="279">
        <v>3.2</v>
      </c>
      <c r="AG136" s="276"/>
      <c r="AH136" s="276"/>
      <c r="AI136" s="276"/>
      <c r="AJ136" s="276"/>
      <c r="AK136" s="276"/>
      <c r="AL136" s="276"/>
      <c r="AM136" s="276"/>
      <c r="AN136" s="276"/>
      <c r="AO136" s="276"/>
      <c r="AP136" s="276"/>
      <c r="AQ136" s="276"/>
      <c r="AR136" s="276"/>
    </row>
    <row r="137" spans="1:44">
      <c r="A137" s="268" t="s">
        <v>3653</v>
      </c>
      <c r="B137" s="269" t="s">
        <v>68</v>
      </c>
      <c r="C137" s="269" t="s">
        <v>84</v>
      </c>
      <c r="D137" s="269"/>
      <c r="E137" s="268" t="s">
        <v>3654</v>
      </c>
      <c r="F137" s="269" t="s">
        <v>3655</v>
      </c>
      <c r="G137" s="267">
        <v>2</v>
      </c>
      <c r="H137" s="270" t="s">
        <v>2904</v>
      </c>
      <c r="I137" s="270" t="s">
        <v>3630</v>
      </c>
      <c r="J137" s="266" t="s">
        <v>74</v>
      </c>
      <c r="K137" s="266" t="s">
        <v>228</v>
      </c>
      <c r="L137" s="266" t="s">
        <v>95</v>
      </c>
      <c r="M137" s="270" t="s">
        <v>3639</v>
      </c>
      <c r="N137" s="270" t="s">
        <v>3617</v>
      </c>
      <c r="O137" s="266" t="s">
        <v>3646</v>
      </c>
      <c r="P137" s="266" t="s">
        <v>3619</v>
      </c>
      <c r="Q137" s="270" t="s">
        <v>445</v>
      </c>
      <c r="R137" s="271" t="s">
        <v>445</v>
      </c>
      <c r="S137" s="272"/>
      <c r="T137" s="273" t="s">
        <v>408</v>
      </c>
      <c r="U137" s="278">
        <v>2.5</v>
      </c>
      <c r="V137" s="279">
        <v>2.5</v>
      </c>
      <c r="W137" s="279">
        <v>2.5</v>
      </c>
      <c r="X137" s="279">
        <v>2.5</v>
      </c>
      <c r="Y137" s="279">
        <v>2.5</v>
      </c>
      <c r="Z137" s="279">
        <v>2.5</v>
      </c>
      <c r="AA137" s="279">
        <v>2.5</v>
      </c>
      <c r="AB137" s="279">
        <v>2.5</v>
      </c>
      <c r="AC137" s="279">
        <v>2.5</v>
      </c>
      <c r="AD137" s="279">
        <v>2.5</v>
      </c>
      <c r="AE137" s="279">
        <v>2.5</v>
      </c>
      <c r="AF137" s="279">
        <v>2.5</v>
      </c>
      <c r="AG137" s="276"/>
      <c r="AH137" s="276"/>
      <c r="AI137" s="276"/>
      <c r="AJ137" s="276"/>
      <c r="AK137" s="276"/>
      <c r="AL137" s="276"/>
      <c r="AM137" s="276"/>
      <c r="AN137" s="276"/>
      <c r="AO137" s="276"/>
      <c r="AP137" s="276"/>
      <c r="AQ137" s="276"/>
      <c r="AR137" s="276"/>
    </row>
    <row r="138" spans="1:44">
      <c r="A138" s="268" t="s">
        <v>3656</v>
      </c>
      <c r="B138" s="269" t="s">
        <v>68</v>
      </c>
      <c r="C138" s="269" t="s">
        <v>84</v>
      </c>
      <c r="D138" s="269"/>
      <c r="E138" s="268" t="s">
        <v>3657</v>
      </c>
      <c r="F138" s="269" t="s">
        <v>3658</v>
      </c>
      <c r="G138" s="267">
        <v>2</v>
      </c>
      <c r="H138" s="270" t="s">
        <v>2904</v>
      </c>
      <c r="I138" s="270" t="s">
        <v>3630</v>
      </c>
      <c r="J138" s="266" t="s">
        <v>74</v>
      </c>
      <c r="K138" s="266" t="s">
        <v>228</v>
      </c>
      <c r="L138" s="266" t="s">
        <v>95</v>
      </c>
      <c r="M138" s="270" t="s">
        <v>3639</v>
      </c>
      <c r="N138" s="270" t="s">
        <v>3617</v>
      </c>
      <c r="O138" s="266" t="s">
        <v>3646</v>
      </c>
      <c r="P138" s="266" t="s">
        <v>3619</v>
      </c>
      <c r="Q138" s="270" t="s">
        <v>445</v>
      </c>
      <c r="R138" s="271" t="s">
        <v>445</v>
      </c>
      <c r="S138" s="272"/>
      <c r="T138" s="273" t="s">
        <v>408</v>
      </c>
      <c r="U138" s="278">
        <v>3</v>
      </c>
      <c r="V138" s="279">
        <v>3</v>
      </c>
      <c r="W138" s="279">
        <v>3</v>
      </c>
      <c r="X138" s="279">
        <v>3</v>
      </c>
      <c r="Y138" s="279">
        <v>3</v>
      </c>
      <c r="Z138" s="279">
        <v>3</v>
      </c>
      <c r="AA138" s="279">
        <v>3</v>
      </c>
      <c r="AB138" s="279">
        <v>3</v>
      </c>
      <c r="AC138" s="279">
        <v>3</v>
      </c>
      <c r="AD138" s="279">
        <v>3</v>
      </c>
      <c r="AE138" s="279">
        <v>3</v>
      </c>
      <c r="AF138" s="279">
        <v>3</v>
      </c>
      <c r="AG138" s="276"/>
      <c r="AH138" s="276"/>
      <c r="AI138" s="276"/>
      <c r="AJ138" s="276"/>
      <c r="AK138" s="276"/>
      <c r="AL138" s="276"/>
      <c r="AM138" s="276"/>
      <c r="AN138" s="276"/>
      <c r="AO138" s="276"/>
      <c r="AP138" s="276"/>
      <c r="AQ138" s="276"/>
      <c r="AR138" s="276"/>
    </row>
    <row r="139" spans="1:44" ht="31.5">
      <c r="A139" s="268" t="s">
        <v>3659</v>
      </c>
      <c r="B139" s="269" t="s">
        <v>68</v>
      </c>
      <c r="C139" s="269" t="s">
        <v>84</v>
      </c>
      <c r="D139" s="269"/>
      <c r="E139" s="268" t="s">
        <v>3660</v>
      </c>
      <c r="F139" s="269" t="s">
        <v>3661</v>
      </c>
      <c r="G139" s="267">
        <v>2</v>
      </c>
      <c r="H139" s="270" t="s">
        <v>2904</v>
      </c>
      <c r="I139" s="270" t="s">
        <v>3149</v>
      </c>
      <c r="J139" s="266" t="s">
        <v>74</v>
      </c>
      <c r="K139" s="266" t="s">
        <v>75</v>
      </c>
      <c r="L139" s="266" t="s">
        <v>76</v>
      </c>
      <c r="M139" s="270" t="s">
        <v>3639</v>
      </c>
      <c r="N139" s="270" t="s">
        <v>3617</v>
      </c>
      <c r="O139" s="266" t="s">
        <v>3646</v>
      </c>
      <c r="P139" s="266" t="s">
        <v>3619</v>
      </c>
      <c r="Q139" s="270" t="s">
        <v>445</v>
      </c>
      <c r="R139" s="271" t="s">
        <v>445</v>
      </c>
      <c r="S139" s="272"/>
      <c r="T139" s="273" t="s">
        <v>408</v>
      </c>
      <c r="U139" s="278">
        <v>30</v>
      </c>
      <c r="V139" s="279">
        <v>30</v>
      </c>
      <c r="W139" s="279">
        <v>30</v>
      </c>
      <c r="X139" s="279">
        <v>30</v>
      </c>
      <c r="Y139" s="279">
        <v>30</v>
      </c>
      <c r="Z139" s="279">
        <v>50</v>
      </c>
      <c r="AA139" s="279">
        <v>50</v>
      </c>
      <c r="AB139" s="279">
        <v>50</v>
      </c>
      <c r="AC139" s="279">
        <v>50</v>
      </c>
      <c r="AD139" s="279">
        <v>50</v>
      </c>
      <c r="AE139" s="279">
        <v>50</v>
      </c>
      <c r="AF139" s="279">
        <v>50</v>
      </c>
      <c r="AG139" s="276"/>
      <c r="AH139" s="276"/>
      <c r="AI139" s="276"/>
      <c r="AJ139" s="276"/>
      <c r="AK139" s="276"/>
      <c r="AL139" s="276"/>
      <c r="AM139" s="276"/>
      <c r="AN139" s="276"/>
      <c r="AO139" s="276"/>
      <c r="AP139" s="276"/>
      <c r="AQ139" s="276"/>
      <c r="AR139" s="276"/>
    </row>
    <row r="140" spans="1:44">
      <c r="A140" s="268" t="s">
        <v>3662</v>
      </c>
      <c r="B140" s="269" t="s">
        <v>68</v>
      </c>
      <c r="C140" s="269" t="s">
        <v>84</v>
      </c>
      <c r="D140" s="269"/>
      <c r="E140" s="268" t="s">
        <v>3663</v>
      </c>
      <c r="F140" s="269" t="s">
        <v>3664</v>
      </c>
      <c r="G140" s="267">
        <v>2</v>
      </c>
      <c r="H140" s="270" t="s">
        <v>2904</v>
      </c>
      <c r="I140" s="270" t="s">
        <v>3630</v>
      </c>
      <c r="J140" s="266" t="s">
        <v>74</v>
      </c>
      <c r="K140" s="266" t="s">
        <v>228</v>
      </c>
      <c r="L140" s="266" t="s">
        <v>95</v>
      </c>
      <c r="M140" s="270" t="s">
        <v>3639</v>
      </c>
      <c r="N140" s="270" t="s">
        <v>3617</v>
      </c>
      <c r="O140" s="266" t="s">
        <v>3646</v>
      </c>
      <c r="P140" s="266" t="s">
        <v>3619</v>
      </c>
      <c r="Q140" s="270" t="s">
        <v>445</v>
      </c>
      <c r="R140" s="271" t="s">
        <v>445</v>
      </c>
      <c r="S140" s="272"/>
      <c r="T140" s="273" t="s">
        <v>408</v>
      </c>
      <c r="U140" s="278">
        <v>1.8</v>
      </c>
      <c r="V140" s="279">
        <v>1.8</v>
      </c>
      <c r="W140" s="279">
        <v>1.8</v>
      </c>
      <c r="X140" s="279">
        <v>1.8</v>
      </c>
      <c r="Y140" s="279">
        <v>1.8</v>
      </c>
      <c r="Z140" s="279">
        <v>1.8</v>
      </c>
      <c r="AA140" s="279">
        <v>1.8</v>
      </c>
      <c r="AB140" s="279">
        <v>1.8</v>
      </c>
      <c r="AC140" s="279">
        <v>1.8</v>
      </c>
      <c r="AD140" s="279">
        <v>1.8</v>
      </c>
      <c r="AE140" s="279">
        <v>1.8</v>
      </c>
      <c r="AF140" s="279">
        <v>1.8</v>
      </c>
      <c r="AG140" s="276"/>
      <c r="AH140" s="276"/>
      <c r="AI140" s="276"/>
      <c r="AJ140" s="276"/>
      <c r="AK140" s="276"/>
      <c r="AL140" s="276"/>
      <c r="AM140" s="276"/>
      <c r="AN140" s="276"/>
      <c r="AO140" s="276"/>
      <c r="AP140" s="276"/>
      <c r="AQ140" s="276"/>
      <c r="AR140" s="276"/>
    </row>
    <row r="141" spans="1:44" ht="31.5">
      <c r="A141" s="268" t="s">
        <v>3665</v>
      </c>
      <c r="B141" s="269" t="s">
        <v>68</v>
      </c>
      <c r="C141" s="269" t="s">
        <v>633</v>
      </c>
      <c r="D141" s="269"/>
      <c r="E141" s="268" t="s">
        <v>3666</v>
      </c>
      <c r="F141" s="269" t="s">
        <v>3667</v>
      </c>
      <c r="G141" s="267">
        <v>2</v>
      </c>
      <c r="H141" s="270" t="s">
        <v>2904</v>
      </c>
      <c r="I141" s="270" t="s">
        <v>3668</v>
      </c>
      <c r="J141" s="266" t="s">
        <v>74</v>
      </c>
      <c r="K141" s="266" t="s">
        <v>228</v>
      </c>
      <c r="L141" s="266" t="s">
        <v>76</v>
      </c>
      <c r="M141" s="270" t="s">
        <v>3639</v>
      </c>
      <c r="N141" s="270" t="s">
        <v>3617</v>
      </c>
      <c r="O141" s="266" t="s">
        <v>3669</v>
      </c>
      <c r="P141" s="266" t="s">
        <v>3619</v>
      </c>
      <c r="Q141" s="270" t="s">
        <v>445</v>
      </c>
      <c r="R141" s="271" t="s">
        <v>445</v>
      </c>
      <c r="S141" s="272"/>
      <c r="T141" s="273" t="s">
        <v>408</v>
      </c>
      <c r="U141" s="278">
        <v>1.9</v>
      </c>
      <c r="V141" s="279">
        <v>1.9</v>
      </c>
      <c r="W141" s="279">
        <v>1.9</v>
      </c>
      <c r="X141" s="279">
        <v>1.9</v>
      </c>
      <c r="Y141" s="279">
        <v>1.9</v>
      </c>
      <c r="Z141" s="279">
        <v>1.9</v>
      </c>
      <c r="AA141" s="279">
        <v>1.9</v>
      </c>
      <c r="AB141" s="279">
        <v>1.9</v>
      </c>
      <c r="AC141" s="279">
        <v>1.9</v>
      </c>
      <c r="AD141" s="279">
        <v>1.9</v>
      </c>
      <c r="AE141" s="279">
        <v>1.9</v>
      </c>
      <c r="AF141" s="279">
        <v>1.9</v>
      </c>
      <c r="AG141" s="276"/>
      <c r="AH141" s="276"/>
      <c r="AI141" s="276"/>
      <c r="AJ141" s="276"/>
      <c r="AK141" s="276"/>
      <c r="AL141" s="276"/>
      <c r="AM141" s="276"/>
      <c r="AN141" s="276"/>
      <c r="AO141" s="276"/>
      <c r="AP141" s="276"/>
      <c r="AQ141" s="276"/>
      <c r="AR141" s="276"/>
    </row>
    <row r="142" spans="1:44" ht="23.25" customHeight="1">
      <c r="A142" s="268" t="s">
        <v>3670</v>
      </c>
      <c r="B142" s="269" t="s">
        <v>158</v>
      </c>
      <c r="C142" s="269" t="s">
        <v>159</v>
      </c>
      <c r="D142" s="269" t="s">
        <v>734</v>
      </c>
      <c r="E142" s="268" t="s">
        <v>3671</v>
      </c>
      <c r="F142" s="269" t="s">
        <v>3672</v>
      </c>
      <c r="G142" s="267">
        <v>2</v>
      </c>
      <c r="H142" s="270" t="s">
        <v>2953</v>
      </c>
      <c r="I142" s="270" t="s">
        <v>3673</v>
      </c>
      <c r="J142" s="266" t="s">
        <v>74</v>
      </c>
      <c r="K142" s="266" t="s">
        <v>228</v>
      </c>
      <c r="L142" s="266" t="s">
        <v>95</v>
      </c>
      <c r="M142" s="270" t="s">
        <v>3635</v>
      </c>
      <c r="N142" s="270" t="s">
        <v>3674</v>
      </c>
      <c r="O142" s="266" t="s">
        <v>3675</v>
      </c>
      <c r="P142" s="266" t="s">
        <v>3676</v>
      </c>
      <c r="Q142" s="270"/>
      <c r="R142" s="271" t="s">
        <v>82</v>
      </c>
      <c r="S142" s="272"/>
      <c r="T142" s="273" t="s">
        <v>408</v>
      </c>
      <c r="U142" s="278">
        <v>1.5</v>
      </c>
      <c r="V142" s="279">
        <v>1.5</v>
      </c>
      <c r="W142" s="279">
        <v>1.5</v>
      </c>
      <c r="X142" s="279">
        <v>1.5</v>
      </c>
      <c r="Y142" s="279">
        <v>1.5</v>
      </c>
      <c r="Z142" s="279">
        <v>1.5</v>
      </c>
      <c r="AA142" s="279">
        <v>1.5</v>
      </c>
      <c r="AB142" s="279">
        <v>1.5</v>
      </c>
      <c r="AC142" s="279">
        <v>1.5</v>
      </c>
      <c r="AD142" s="279">
        <v>1.5</v>
      </c>
      <c r="AE142" s="279">
        <v>1.5</v>
      </c>
      <c r="AF142" s="279">
        <v>1.5</v>
      </c>
      <c r="AG142" s="276"/>
      <c r="AH142" s="276"/>
      <c r="AI142" s="276"/>
      <c r="AJ142" s="276"/>
      <c r="AK142" s="276"/>
      <c r="AL142" s="276"/>
      <c r="AM142" s="276"/>
      <c r="AN142" s="276"/>
      <c r="AO142" s="276"/>
      <c r="AP142" s="276"/>
      <c r="AQ142" s="276"/>
      <c r="AR142" s="276"/>
    </row>
    <row r="143" spans="1:44" ht="24" customHeight="1">
      <c r="A143" s="268" t="s">
        <v>3677</v>
      </c>
      <c r="B143" s="269" t="s">
        <v>158</v>
      </c>
      <c r="C143" s="269" t="s">
        <v>159</v>
      </c>
      <c r="D143" s="269" t="s">
        <v>734</v>
      </c>
      <c r="E143" s="268" t="s">
        <v>3678</v>
      </c>
      <c r="F143" s="269" t="s">
        <v>3679</v>
      </c>
      <c r="G143" s="267">
        <v>2</v>
      </c>
      <c r="H143" s="270" t="s">
        <v>2953</v>
      </c>
      <c r="I143" s="270" t="s">
        <v>3680</v>
      </c>
      <c r="J143" s="266" t="s">
        <v>74</v>
      </c>
      <c r="K143" s="266" t="s">
        <v>228</v>
      </c>
      <c r="L143" s="266" t="s">
        <v>95</v>
      </c>
      <c r="M143" s="270" t="s">
        <v>3635</v>
      </c>
      <c r="N143" s="270" t="s">
        <v>3674</v>
      </c>
      <c r="O143" s="266" t="s">
        <v>3675</v>
      </c>
      <c r="P143" s="266" t="s">
        <v>3676</v>
      </c>
      <c r="Q143" s="270"/>
      <c r="R143" s="271" t="s">
        <v>82</v>
      </c>
      <c r="S143" s="272"/>
      <c r="T143" s="273" t="s">
        <v>408</v>
      </c>
      <c r="U143" s="278">
        <v>9</v>
      </c>
      <c r="V143" s="279">
        <v>9</v>
      </c>
      <c r="W143" s="279">
        <v>9</v>
      </c>
      <c r="X143" s="279">
        <v>9</v>
      </c>
      <c r="Y143" s="279">
        <v>9</v>
      </c>
      <c r="Z143" s="279">
        <v>9</v>
      </c>
      <c r="AA143" s="279">
        <v>9</v>
      </c>
      <c r="AB143" s="279">
        <v>9</v>
      </c>
      <c r="AC143" s="279">
        <v>9</v>
      </c>
      <c r="AD143" s="279">
        <v>9</v>
      </c>
      <c r="AE143" s="279">
        <v>9</v>
      </c>
      <c r="AF143" s="279">
        <v>9</v>
      </c>
      <c r="AG143" s="276"/>
      <c r="AH143" s="276"/>
      <c r="AI143" s="276"/>
      <c r="AJ143" s="276"/>
      <c r="AK143" s="276"/>
      <c r="AL143" s="276"/>
      <c r="AM143" s="276"/>
      <c r="AN143" s="276"/>
      <c r="AO143" s="276"/>
      <c r="AP143" s="276"/>
      <c r="AQ143" s="276"/>
      <c r="AR143" s="276"/>
    </row>
    <row r="144" spans="1:44" ht="31.5">
      <c r="A144" s="268" t="s">
        <v>3681</v>
      </c>
      <c r="B144" s="269" t="s">
        <v>158</v>
      </c>
      <c r="C144" s="269" t="s">
        <v>159</v>
      </c>
      <c r="D144" s="269" t="s">
        <v>734</v>
      </c>
      <c r="E144" s="268" t="s">
        <v>3682</v>
      </c>
      <c r="F144" s="269" t="s">
        <v>3683</v>
      </c>
      <c r="G144" s="267">
        <v>2</v>
      </c>
      <c r="H144" s="270" t="s">
        <v>2953</v>
      </c>
      <c r="I144" s="270" t="s">
        <v>3680</v>
      </c>
      <c r="J144" s="266" t="s">
        <v>74</v>
      </c>
      <c r="K144" s="266" t="s">
        <v>228</v>
      </c>
      <c r="L144" s="266" t="s">
        <v>95</v>
      </c>
      <c r="M144" s="270" t="s">
        <v>3635</v>
      </c>
      <c r="N144" s="270" t="s">
        <v>3674</v>
      </c>
      <c r="O144" s="266" t="s">
        <v>3684</v>
      </c>
      <c r="P144" s="266" t="s">
        <v>3676</v>
      </c>
      <c r="Q144" s="270"/>
      <c r="R144" s="271" t="s">
        <v>82</v>
      </c>
      <c r="S144" s="272"/>
      <c r="T144" s="273" t="s">
        <v>408</v>
      </c>
      <c r="U144" s="278">
        <v>6</v>
      </c>
      <c r="V144" s="279">
        <v>6</v>
      </c>
      <c r="W144" s="279">
        <v>6</v>
      </c>
      <c r="X144" s="279">
        <v>6</v>
      </c>
      <c r="Y144" s="279">
        <v>6</v>
      </c>
      <c r="Z144" s="279">
        <v>6</v>
      </c>
      <c r="AA144" s="279">
        <v>6</v>
      </c>
      <c r="AB144" s="279">
        <v>6</v>
      </c>
      <c r="AC144" s="279">
        <v>6</v>
      </c>
      <c r="AD144" s="279">
        <v>6</v>
      </c>
      <c r="AE144" s="279">
        <v>6</v>
      </c>
      <c r="AF144" s="279">
        <v>6</v>
      </c>
      <c r="AG144" s="276"/>
      <c r="AH144" s="276"/>
      <c r="AI144" s="276"/>
      <c r="AJ144" s="276"/>
      <c r="AK144" s="276"/>
      <c r="AL144" s="276"/>
      <c r="AM144" s="276"/>
      <c r="AN144" s="276"/>
      <c r="AO144" s="276"/>
      <c r="AP144" s="276"/>
      <c r="AQ144" s="276"/>
      <c r="AR144" s="276"/>
    </row>
    <row r="145" spans="1:44" ht="31.5">
      <c r="A145" s="268" t="s">
        <v>3685</v>
      </c>
      <c r="B145" s="269" t="s">
        <v>158</v>
      </c>
      <c r="C145" s="269" t="s">
        <v>159</v>
      </c>
      <c r="D145" s="269" t="s">
        <v>734</v>
      </c>
      <c r="E145" s="268" t="s">
        <v>3686</v>
      </c>
      <c r="F145" s="269" t="s">
        <v>3687</v>
      </c>
      <c r="G145" s="267">
        <v>2</v>
      </c>
      <c r="H145" s="270" t="s">
        <v>2953</v>
      </c>
      <c r="I145" s="270" t="s">
        <v>3680</v>
      </c>
      <c r="J145" s="266" t="s">
        <v>74</v>
      </c>
      <c r="K145" s="266" t="s">
        <v>228</v>
      </c>
      <c r="L145" s="266" t="s">
        <v>95</v>
      </c>
      <c r="M145" s="270" t="s">
        <v>3635</v>
      </c>
      <c r="N145" s="270" t="s">
        <v>3674</v>
      </c>
      <c r="O145" s="266" t="s">
        <v>3684</v>
      </c>
      <c r="P145" s="266" t="s">
        <v>3676</v>
      </c>
      <c r="Q145" s="270"/>
      <c r="R145" s="271" t="s">
        <v>82</v>
      </c>
      <c r="S145" s="272"/>
      <c r="T145" s="273" t="s">
        <v>408</v>
      </c>
      <c r="U145" s="278">
        <v>8</v>
      </c>
      <c r="V145" s="279">
        <v>8</v>
      </c>
      <c r="W145" s="279">
        <v>8</v>
      </c>
      <c r="X145" s="279">
        <v>8</v>
      </c>
      <c r="Y145" s="279">
        <v>8</v>
      </c>
      <c r="Z145" s="279">
        <v>8</v>
      </c>
      <c r="AA145" s="279">
        <v>8</v>
      </c>
      <c r="AB145" s="279">
        <v>8</v>
      </c>
      <c r="AC145" s="279">
        <v>8</v>
      </c>
      <c r="AD145" s="279">
        <v>8</v>
      </c>
      <c r="AE145" s="279">
        <v>8</v>
      </c>
      <c r="AF145" s="279">
        <v>8</v>
      </c>
      <c r="AG145" s="276"/>
      <c r="AH145" s="276"/>
      <c r="AI145" s="276"/>
      <c r="AJ145" s="276"/>
      <c r="AK145" s="276"/>
      <c r="AL145" s="276"/>
      <c r="AM145" s="276"/>
      <c r="AN145" s="276"/>
      <c r="AO145" s="276"/>
      <c r="AP145" s="276"/>
      <c r="AQ145" s="276"/>
      <c r="AR145" s="276"/>
    </row>
    <row r="146" spans="1:44" ht="31.5">
      <c r="A146" s="268" t="s">
        <v>3688</v>
      </c>
      <c r="B146" s="269" t="s">
        <v>158</v>
      </c>
      <c r="C146" s="269" t="s">
        <v>159</v>
      </c>
      <c r="D146" s="269" t="s">
        <v>734</v>
      </c>
      <c r="E146" s="268" t="s">
        <v>3689</v>
      </c>
      <c r="F146" s="269" t="s">
        <v>3690</v>
      </c>
      <c r="G146" s="267">
        <v>1</v>
      </c>
      <c r="H146" s="270" t="s">
        <v>2953</v>
      </c>
      <c r="I146" s="270" t="s">
        <v>3680</v>
      </c>
      <c r="J146" s="266" t="s">
        <v>74</v>
      </c>
      <c r="K146" s="266" t="s">
        <v>228</v>
      </c>
      <c r="L146" s="266" t="s">
        <v>95</v>
      </c>
      <c r="M146" s="270" t="s">
        <v>3635</v>
      </c>
      <c r="N146" s="270" t="s">
        <v>3674</v>
      </c>
      <c r="O146" s="266" t="s">
        <v>3684</v>
      </c>
      <c r="P146" s="266" t="s">
        <v>3676</v>
      </c>
      <c r="Q146" s="270"/>
      <c r="R146" s="271" t="s">
        <v>82</v>
      </c>
      <c r="S146" s="272"/>
      <c r="T146" s="273" t="s">
        <v>408</v>
      </c>
      <c r="U146" s="278">
        <v>1.5</v>
      </c>
      <c r="V146" s="279">
        <v>1.5</v>
      </c>
      <c r="W146" s="279">
        <v>1.5</v>
      </c>
      <c r="X146" s="279">
        <v>1.5</v>
      </c>
      <c r="Y146" s="279">
        <v>1.5</v>
      </c>
      <c r="Z146" s="279">
        <v>1.5</v>
      </c>
      <c r="AA146" s="279">
        <v>1.5</v>
      </c>
      <c r="AB146" s="279">
        <v>1.5</v>
      </c>
      <c r="AC146" s="279">
        <v>1.5</v>
      </c>
      <c r="AD146" s="279">
        <v>1.5</v>
      </c>
      <c r="AE146" s="279">
        <v>1.5</v>
      </c>
      <c r="AF146" s="279">
        <v>1.5</v>
      </c>
      <c r="AG146" s="276"/>
      <c r="AH146" s="276"/>
      <c r="AI146" s="276"/>
      <c r="AJ146" s="276"/>
      <c r="AK146" s="276"/>
      <c r="AL146" s="276"/>
      <c r="AM146" s="276"/>
      <c r="AN146" s="276"/>
      <c r="AO146" s="276"/>
      <c r="AP146" s="276"/>
      <c r="AQ146" s="276"/>
      <c r="AR146" s="276"/>
    </row>
    <row r="147" spans="1:44" ht="31.5">
      <c r="A147" s="268" t="s">
        <v>3691</v>
      </c>
      <c r="B147" s="269" t="s">
        <v>68</v>
      </c>
      <c r="C147" s="269" t="s">
        <v>254</v>
      </c>
      <c r="D147" s="269" t="s">
        <v>734</v>
      </c>
      <c r="E147" s="268" t="s">
        <v>3692</v>
      </c>
      <c r="F147" s="269" t="s">
        <v>3693</v>
      </c>
      <c r="G147" s="267">
        <v>1</v>
      </c>
      <c r="H147" s="270" t="s">
        <v>2953</v>
      </c>
      <c r="I147" s="270" t="s">
        <v>3694</v>
      </c>
      <c r="J147" s="266" t="s">
        <v>74</v>
      </c>
      <c r="K147" s="266" t="s">
        <v>75</v>
      </c>
      <c r="L147" s="266" t="s">
        <v>95</v>
      </c>
      <c r="M147" s="270" t="s">
        <v>3695</v>
      </c>
      <c r="N147" s="270" t="s">
        <v>3674</v>
      </c>
      <c r="O147" s="266" t="s">
        <v>3696</v>
      </c>
      <c r="P147" s="266" t="s">
        <v>3676</v>
      </c>
      <c r="Q147" s="270"/>
      <c r="R147" s="271" t="s">
        <v>82</v>
      </c>
      <c r="S147" s="272"/>
      <c r="T147" s="273" t="s">
        <v>408</v>
      </c>
      <c r="U147" s="278">
        <v>20</v>
      </c>
      <c r="V147" s="279">
        <v>20</v>
      </c>
      <c r="W147" s="279">
        <v>20</v>
      </c>
      <c r="X147" s="279">
        <v>20</v>
      </c>
      <c r="Y147" s="279">
        <v>20</v>
      </c>
      <c r="Z147" s="279">
        <v>20</v>
      </c>
      <c r="AA147" s="279">
        <v>20</v>
      </c>
      <c r="AB147" s="279">
        <v>20</v>
      </c>
      <c r="AC147" s="279">
        <v>20</v>
      </c>
      <c r="AD147" s="279">
        <v>20</v>
      </c>
      <c r="AE147" s="279">
        <v>20</v>
      </c>
      <c r="AF147" s="279">
        <v>20</v>
      </c>
      <c r="AG147" s="276"/>
      <c r="AH147" s="276"/>
      <c r="AI147" s="276"/>
      <c r="AJ147" s="276"/>
      <c r="AK147" s="276"/>
      <c r="AL147" s="276"/>
      <c r="AM147" s="276"/>
      <c r="AN147" s="276"/>
      <c r="AO147" s="276"/>
      <c r="AP147" s="276"/>
      <c r="AQ147" s="276"/>
      <c r="AR147" s="276"/>
    </row>
    <row r="148" spans="1:44" ht="24.75" customHeight="1">
      <c r="A148" s="268" t="s">
        <v>3697</v>
      </c>
      <c r="B148" s="269" t="s">
        <v>68</v>
      </c>
      <c r="C148" s="269" t="s">
        <v>254</v>
      </c>
      <c r="D148" s="269" t="s">
        <v>734</v>
      </c>
      <c r="E148" s="268" t="s">
        <v>3698</v>
      </c>
      <c r="F148" s="269" t="s">
        <v>3699</v>
      </c>
      <c r="G148" s="267">
        <v>3</v>
      </c>
      <c r="H148" s="270" t="s">
        <v>2953</v>
      </c>
      <c r="I148" s="270" t="s">
        <v>3680</v>
      </c>
      <c r="J148" s="266" t="s">
        <v>74</v>
      </c>
      <c r="K148" s="266" t="s">
        <v>228</v>
      </c>
      <c r="L148" s="266" t="s">
        <v>95</v>
      </c>
      <c r="M148" s="270" t="s">
        <v>3695</v>
      </c>
      <c r="N148" s="270" t="s">
        <v>3674</v>
      </c>
      <c r="O148" s="266" t="s">
        <v>3696</v>
      </c>
      <c r="P148" s="266" t="s">
        <v>3676</v>
      </c>
      <c r="Q148" s="270"/>
      <c r="R148" s="271" t="s">
        <v>82</v>
      </c>
      <c r="S148" s="272"/>
      <c r="T148" s="273" t="s">
        <v>408</v>
      </c>
      <c r="U148" s="278">
        <v>2</v>
      </c>
      <c r="V148" s="279">
        <v>2</v>
      </c>
      <c r="W148" s="279">
        <v>2</v>
      </c>
      <c r="X148" s="279">
        <v>2</v>
      </c>
      <c r="Y148" s="279">
        <v>2</v>
      </c>
      <c r="Z148" s="279">
        <v>2</v>
      </c>
      <c r="AA148" s="279">
        <v>2</v>
      </c>
      <c r="AB148" s="279">
        <v>2</v>
      </c>
      <c r="AC148" s="279">
        <v>2</v>
      </c>
      <c r="AD148" s="279">
        <v>2</v>
      </c>
      <c r="AE148" s="279">
        <v>2</v>
      </c>
      <c r="AF148" s="279">
        <v>2</v>
      </c>
      <c r="AG148" s="276"/>
      <c r="AH148" s="276"/>
      <c r="AI148" s="276"/>
      <c r="AJ148" s="276"/>
      <c r="AK148" s="276"/>
      <c r="AL148" s="276"/>
      <c r="AM148" s="276"/>
      <c r="AN148" s="276"/>
      <c r="AO148" s="276"/>
      <c r="AP148" s="276"/>
      <c r="AQ148" s="276"/>
      <c r="AR148" s="276"/>
    </row>
    <row r="149" spans="1:44" ht="31.5">
      <c r="A149" s="268" t="s">
        <v>3700</v>
      </c>
      <c r="B149" s="269" t="s">
        <v>68</v>
      </c>
      <c r="C149" s="269" t="s">
        <v>254</v>
      </c>
      <c r="D149" s="269" t="s">
        <v>734</v>
      </c>
      <c r="E149" s="268" t="s">
        <v>3701</v>
      </c>
      <c r="F149" s="269" t="s">
        <v>3702</v>
      </c>
      <c r="G149" s="267">
        <v>1</v>
      </c>
      <c r="H149" s="270" t="s">
        <v>2953</v>
      </c>
      <c r="I149" s="270" t="s">
        <v>3703</v>
      </c>
      <c r="J149" s="266" t="s">
        <v>74</v>
      </c>
      <c r="K149" s="266" t="s">
        <v>75</v>
      </c>
      <c r="L149" s="266" t="s">
        <v>95</v>
      </c>
      <c r="M149" s="270" t="s">
        <v>171</v>
      </c>
      <c r="N149" s="270" t="s">
        <v>3674</v>
      </c>
      <c r="O149" s="266" t="s">
        <v>3696</v>
      </c>
      <c r="P149" s="266" t="s">
        <v>3676</v>
      </c>
      <c r="Q149" s="270"/>
      <c r="R149" s="271" t="s">
        <v>82</v>
      </c>
      <c r="S149" s="272"/>
      <c r="T149" s="273" t="s">
        <v>408</v>
      </c>
      <c r="U149" s="278">
        <v>25</v>
      </c>
      <c r="V149" s="279">
        <v>25</v>
      </c>
      <c r="W149" s="279">
        <v>25</v>
      </c>
      <c r="X149" s="279">
        <v>25</v>
      </c>
      <c r="Y149" s="279">
        <v>25</v>
      </c>
      <c r="Z149" s="279">
        <v>25</v>
      </c>
      <c r="AA149" s="279">
        <v>25</v>
      </c>
      <c r="AB149" s="279">
        <v>25</v>
      </c>
      <c r="AC149" s="279">
        <v>25</v>
      </c>
      <c r="AD149" s="279">
        <v>25</v>
      </c>
      <c r="AE149" s="279">
        <v>25</v>
      </c>
      <c r="AF149" s="279">
        <v>25</v>
      </c>
      <c r="AG149" s="276"/>
      <c r="AH149" s="276"/>
      <c r="AI149" s="276"/>
      <c r="AJ149" s="276"/>
      <c r="AK149" s="276"/>
      <c r="AL149" s="276"/>
      <c r="AM149" s="276"/>
      <c r="AN149" s="276"/>
      <c r="AO149" s="276"/>
      <c r="AP149" s="276"/>
      <c r="AQ149" s="276"/>
      <c r="AR149" s="276"/>
    </row>
    <row r="150" spans="1:44" ht="25.5" customHeight="1">
      <c r="A150" s="268" t="s">
        <v>3704</v>
      </c>
      <c r="B150" s="269" t="s">
        <v>68</v>
      </c>
      <c r="C150" s="269" t="s">
        <v>254</v>
      </c>
      <c r="D150" s="269" t="s">
        <v>734</v>
      </c>
      <c r="E150" s="268" t="s">
        <v>3705</v>
      </c>
      <c r="F150" s="269" t="s">
        <v>3706</v>
      </c>
      <c r="G150" s="267">
        <v>1</v>
      </c>
      <c r="H150" s="270" t="s">
        <v>2953</v>
      </c>
      <c r="I150" s="270" t="s">
        <v>3680</v>
      </c>
      <c r="J150" s="266" t="s">
        <v>74</v>
      </c>
      <c r="K150" s="266" t="s">
        <v>228</v>
      </c>
      <c r="L150" s="266" t="s">
        <v>95</v>
      </c>
      <c r="M150" s="270" t="s">
        <v>3707</v>
      </c>
      <c r="N150" s="270" t="s">
        <v>3674</v>
      </c>
      <c r="O150" s="266" t="s">
        <v>3696</v>
      </c>
      <c r="P150" s="266" t="s">
        <v>3676</v>
      </c>
      <c r="Q150" s="270"/>
      <c r="R150" s="271" t="s">
        <v>82</v>
      </c>
      <c r="S150" s="272"/>
      <c r="T150" s="273" t="s">
        <v>408</v>
      </c>
      <c r="U150" s="278">
        <v>3</v>
      </c>
      <c r="V150" s="279">
        <v>3</v>
      </c>
      <c r="W150" s="279">
        <v>3</v>
      </c>
      <c r="X150" s="279">
        <v>3</v>
      </c>
      <c r="Y150" s="279">
        <v>3</v>
      </c>
      <c r="Z150" s="279">
        <v>3</v>
      </c>
      <c r="AA150" s="279">
        <v>3</v>
      </c>
      <c r="AB150" s="279">
        <v>3</v>
      </c>
      <c r="AC150" s="279">
        <v>3</v>
      </c>
      <c r="AD150" s="279">
        <v>3</v>
      </c>
      <c r="AE150" s="279">
        <v>3</v>
      </c>
      <c r="AF150" s="279">
        <v>3</v>
      </c>
      <c r="AG150" s="276"/>
      <c r="AH150" s="276"/>
      <c r="AI150" s="276"/>
      <c r="AJ150" s="276"/>
      <c r="AK150" s="276"/>
      <c r="AL150" s="276"/>
      <c r="AM150" s="276"/>
      <c r="AN150" s="276"/>
      <c r="AO150" s="276"/>
      <c r="AP150" s="276"/>
      <c r="AQ150" s="276"/>
      <c r="AR150" s="276"/>
    </row>
    <row r="151" spans="1:44" ht="31.5">
      <c r="A151" s="268" t="s">
        <v>3708</v>
      </c>
      <c r="B151" s="269" t="s">
        <v>954</v>
      </c>
      <c r="C151" s="269" t="s">
        <v>955</v>
      </c>
      <c r="D151" s="269" t="s">
        <v>734</v>
      </c>
      <c r="E151" s="268" t="s">
        <v>3366</v>
      </c>
      <c r="F151" s="269" t="s">
        <v>3367</v>
      </c>
      <c r="G151" s="267">
        <v>1</v>
      </c>
      <c r="H151" s="270" t="s">
        <v>2953</v>
      </c>
      <c r="I151" s="270" t="s">
        <v>3368</v>
      </c>
      <c r="J151" s="266" t="s">
        <v>94</v>
      </c>
      <c r="K151" s="266" t="s">
        <v>75</v>
      </c>
      <c r="L151" s="266" t="s">
        <v>95</v>
      </c>
      <c r="M151" s="270" t="s">
        <v>3709</v>
      </c>
      <c r="N151" s="270" t="s">
        <v>3674</v>
      </c>
      <c r="O151" s="266" t="s">
        <v>3684</v>
      </c>
      <c r="P151" s="266" t="s">
        <v>3676</v>
      </c>
      <c r="Q151" s="270" t="s">
        <v>3710</v>
      </c>
      <c r="R151" s="271" t="s">
        <v>82</v>
      </c>
      <c r="S151" s="272"/>
      <c r="T151" s="273" t="s">
        <v>408</v>
      </c>
      <c r="U151" s="287">
        <v>0.8</v>
      </c>
      <c r="V151" s="288">
        <v>0.8</v>
      </c>
      <c r="W151" s="288">
        <v>0.8</v>
      </c>
      <c r="X151" s="288">
        <v>0.8</v>
      </c>
      <c r="Y151" s="288">
        <v>0.8</v>
      </c>
      <c r="Z151" s="288">
        <v>0.8</v>
      </c>
      <c r="AA151" s="288">
        <v>0.8</v>
      </c>
      <c r="AB151" s="288">
        <v>0.8</v>
      </c>
      <c r="AC151" s="288">
        <v>0.8</v>
      </c>
      <c r="AD151" s="288">
        <v>0.8</v>
      </c>
      <c r="AE151" s="288">
        <v>0.8</v>
      </c>
      <c r="AF151" s="288">
        <v>0.8</v>
      </c>
      <c r="AG151" s="276"/>
      <c r="AH151" s="276"/>
      <c r="AI151" s="276"/>
      <c r="AJ151" s="276"/>
      <c r="AK151" s="276"/>
      <c r="AL151" s="276"/>
      <c r="AM151" s="276"/>
      <c r="AN151" s="276"/>
      <c r="AO151" s="276"/>
      <c r="AP151" s="276"/>
      <c r="AQ151" s="276"/>
      <c r="AR151" s="276"/>
    </row>
    <row r="152" spans="1:44" ht="31.5">
      <c r="A152" s="268" t="s">
        <v>3711</v>
      </c>
      <c r="B152" s="269" t="s">
        <v>954</v>
      </c>
      <c r="C152" s="269" t="s">
        <v>955</v>
      </c>
      <c r="D152" s="269" t="s">
        <v>734</v>
      </c>
      <c r="E152" s="268" t="s">
        <v>3371</v>
      </c>
      <c r="F152" s="269" t="s">
        <v>3372</v>
      </c>
      <c r="G152" s="267">
        <v>1</v>
      </c>
      <c r="H152" s="270" t="s">
        <v>2953</v>
      </c>
      <c r="I152" s="270" t="s">
        <v>3368</v>
      </c>
      <c r="J152" s="266" t="s">
        <v>94</v>
      </c>
      <c r="K152" s="266" t="s">
        <v>75</v>
      </c>
      <c r="L152" s="266" t="s">
        <v>95</v>
      </c>
      <c r="M152" s="270" t="s">
        <v>3709</v>
      </c>
      <c r="N152" s="270" t="s">
        <v>3674</v>
      </c>
      <c r="O152" s="266" t="s">
        <v>3684</v>
      </c>
      <c r="P152" s="266" t="s">
        <v>3676</v>
      </c>
      <c r="Q152" s="270" t="s">
        <v>3710</v>
      </c>
      <c r="R152" s="271" t="s">
        <v>82</v>
      </c>
      <c r="S152" s="272"/>
      <c r="T152" s="273" t="s">
        <v>408</v>
      </c>
      <c r="U152" s="287">
        <v>0.9</v>
      </c>
      <c r="V152" s="288">
        <v>0.9</v>
      </c>
      <c r="W152" s="288">
        <v>0.9</v>
      </c>
      <c r="X152" s="288">
        <v>0.9</v>
      </c>
      <c r="Y152" s="288">
        <v>0.9</v>
      </c>
      <c r="Z152" s="288">
        <v>0.9</v>
      </c>
      <c r="AA152" s="288">
        <v>0.9</v>
      </c>
      <c r="AB152" s="288">
        <v>0.9</v>
      </c>
      <c r="AC152" s="288">
        <v>0.9</v>
      </c>
      <c r="AD152" s="288">
        <v>0.9</v>
      </c>
      <c r="AE152" s="288">
        <v>0.9</v>
      </c>
      <c r="AF152" s="288">
        <v>0.9</v>
      </c>
      <c r="AG152" s="276"/>
      <c r="AH152" s="276"/>
      <c r="AI152" s="276"/>
      <c r="AJ152" s="276"/>
      <c r="AK152" s="276"/>
      <c r="AL152" s="276"/>
      <c r="AM152" s="276"/>
      <c r="AN152" s="276"/>
      <c r="AO152" s="276"/>
      <c r="AP152" s="276"/>
      <c r="AQ152" s="276"/>
      <c r="AR152" s="276"/>
    </row>
    <row r="153" spans="1:44" ht="31.5">
      <c r="A153" s="268" t="s">
        <v>3712</v>
      </c>
      <c r="B153" s="269" t="s">
        <v>68</v>
      </c>
      <c r="C153" s="269" t="s">
        <v>254</v>
      </c>
      <c r="D153" s="269"/>
      <c r="E153" s="268" t="s">
        <v>3389</v>
      </c>
      <c r="F153" s="269" t="s">
        <v>3390</v>
      </c>
      <c r="G153" s="267">
        <v>1</v>
      </c>
      <c r="H153" s="270" t="s">
        <v>2904</v>
      </c>
      <c r="I153" s="270" t="s">
        <v>3391</v>
      </c>
      <c r="J153" s="266" t="s">
        <v>94</v>
      </c>
      <c r="K153" s="266" t="s">
        <v>228</v>
      </c>
      <c r="L153" s="266" t="s">
        <v>95</v>
      </c>
      <c r="M153" s="270" t="s">
        <v>3392</v>
      </c>
      <c r="N153" s="270" t="s">
        <v>3438</v>
      </c>
      <c r="O153" s="266" t="s">
        <v>3439</v>
      </c>
      <c r="P153" s="266" t="s">
        <v>3440</v>
      </c>
      <c r="Q153" s="270" t="s">
        <v>3710</v>
      </c>
      <c r="R153" s="271" t="s">
        <v>82</v>
      </c>
      <c r="S153" s="272"/>
      <c r="T153" s="273" t="s">
        <v>408</v>
      </c>
      <c r="U153" s="287">
        <v>0.75</v>
      </c>
      <c r="V153" s="288">
        <v>0.75</v>
      </c>
      <c r="W153" s="288">
        <v>0.75</v>
      </c>
      <c r="X153" s="288">
        <v>0.75</v>
      </c>
      <c r="Y153" s="288">
        <v>0.75</v>
      </c>
      <c r="Z153" s="288">
        <v>0.75</v>
      </c>
      <c r="AA153" s="288">
        <v>0.75</v>
      </c>
      <c r="AB153" s="288">
        <v>0.75</v>
      </c>
      <c r="AC153" s="288">
        <v>0.75</v>
      </c>
      <c r="AD153" s="288">
        <v>0.75</v>
      </c>
      <c r="AE153" s="288">
        <v>0.75</v>
      </c>
      <c r="AF153" s="288">
        <v>0.75</v>
      </c>
      <c r="AG153" s="276"/>
      <c r="AH153" s="276"/>
      <c r="AI153" s="276"/>
      <c r="AJ153" s="276"/>
      <c r="AK153" s="276"/>
      <c r="AL153" s="276"/>
      <c r="AM153" s="276"/>
      <c r="AN153" s="276"/>
      <c r="AO153" s="276"/>
      <c r="AP153" s="276"/>
      <c r="AQ153" s="276"/>
      <c r="AR153" s="276"/>
    </row>
    <row r="154" spans="1:44" ht="47.25">
      <c r="A154" s="268" t="s">
        <v>3713</v>
      </c>
      <c r="B154" s="269" t="s">
        <v>158</v>
      </c>
      <c r="C154" s="269" t="s">
        <v>1931</v>
      </c>
      <c r="D154" s="269" t="s">
        <v>734</v>
      </c>
      <c r="E154" s="268" t="s">
        <v>3714</v>
      </c>
      <c r="F154" s="269" t="s">
        <v>3715</v>
      </c>
      <c r="G154" s="267">
        <v>2</v>
      </c>
      <c r="H154" s="270" t="s">
        <v>2904</v>
      </c>
      <c r="I154" s="270" t="s">
        <v>3716</v>
      </c>
      <c r="J154" s="266" t="s">
        <v>74</v>
      </c>
      <c r="K154" s="266" t="s">
        <v>75</v>
      </c>
      <c r="L154" s="266" t="s">
        <v>76</v>
      </c>
      <c r="M154" s="270" t="s">
        <v>3377</v>
      </c>
      <c r="N154" s="270" t="s">
        <v>3717</v>
      </c>
      <c r="O154" s="266" t="s">
        <v>3718</v>
      </c>
      <c r="P154" s="266" t="s">
        <v>3719</v>
      </c>
      <c r="Q154" s="270"/>
      <c r="R154" s="271" t="s">
        <v>82</v>
      </c>
      <c r="S154" s="272"/>
      <c r="T154" s="273"/>
      <c r="U154" s="278">
        <v>35</v>
      </c>
      <c r="V154" s="279">
        <v>35</v>
      </c>
      <c r="W154" s="279">
        <v>35</v>
      </c>
      <c r="X154" s="279">
        <v>35</v>
      </c>
      <c r="Y154" s="279">
        <v>35</v>
      </c>
      <c r="Z154" s="279">
        <v>40</v>
      </c>
      <c r="AA154" s="279">
        <v>40</v>
      </c>
      <c r="AB154" s="279">
        <v>40</v>
      </c>
      <c r="AC154" s="279">
        <v>35</v>
      </c>
      <c r="AD154" s="279">
        <v>35</v>
      </c>
      <c r="AE154" s="279">
        <v>35</v>
      </c>
      <c r="AF154" s="279">
        <v>35</v>
      </c>
      <c r="AG154" s="276"/>
      <c r="AH154" s="276"/>
      <c r="AI154" s="276"/>
      <c r="AJ154" s="276"/>
      <c r="AK154" s="276"/>
      <c r="AL154" s="276"/>
      <c r="AM154" s="276"/>
      <c r="AN154" s="276"/>
      <c r="AO154" s="276"/>
      <c r="AP154" s="276"/>
      <c r="AQ154" s="276"/>
      <c r="AR154" s="276"/>
    </row>
    <row r="155" spans="1:44" ht="47.25">
      <c r="A155" s="268" t="s">
        <v>3720</v>
      </c>
      <c r="B155" s="269" t="s">
        <v>954</v>
      </c>
      <c r="C155" s="269" t="s">
        <v>1102</v>
      </c>
      <c r="D155" s="269"/>
      <c r="E155" s="268" t="s">
        <v>3721</v>
      </c>
      <c r="F155" s="269" t="s">
        <v>3722</v>
      </c>
      <c r="G155" s="267">
        <v>2</v>
      </c>
      <c r="H155" s="270" t="s">
        <v>2904</v>
      </c>
      <c r="I155" s="270" t="s">
        <v>3723</v>
      </c>
      <c r="J155" s="266" t="s">
        <v>74</v>
      </c>
      <c r="K155" s="266" t="s">
        <v>75</v>
      </c>
      <c r="L155" s="266" t="s">
        <v>76</v>
      </c>
      <c r="M155" s="270" t="s">
        <v>3377</v>
      </c>
      <c r="N155" s="270" t="s">
        <v>3717</v>
      </c>
      <c r="O155" s="266" t="s">
        <v>3718</v>
      </c>
      <c r="P155" s="266" t="s">
        <v>3719</v>
      </c>
      <c r="Q155" s="270"/>
      <c r="R155" s="271" t="s">
        <v>82</v>
      </c>
      <c r="S155" s="272"/>
      <c r="T155" s="273"/>
      <c r="U155" s="278">
        <v>15</v>
      </c>
      <c r="V155" s="279">
        <v>15</v>
      </c>
      <c r="W155" s="279">
        <v>15</v>
      </c>
      <c r="X155" s="279">
        <v>15</v>
      </c>
      <c r="Y155" s="279">
        <v>15</v>
      </c>
      <c r="Z155" s="279">
        <v>15</v>
      </c>
      <c r="AA155" s="279">
        <v>15</v>
      </c>
      <c r="AB155" s="279">
        <v>15</v>
      </c>
      <c r="AC155" s="279">
        <v>15</v>
      </c>
      <c r="AD155" s="279">
        <v>15</v>
      </c>
      <c r="AE155" s="279">
        <v>15</v>
      </c>
      <c r="AF155" s="279">
        <v>15</v>
      </c>
      <c r="AG155" s="276"/>
      <c r="AH155" s="276"/>
      <c r="AI155" s="276"/>
      <c r="AJ155" s="276"/>
      <c r="AK155" s="276"/>
      <c r="AL155" s="276"/>
      <c r="AM155" s="276"/>
      <c r="AN155" s="276"/>
      <c r="AO155" s="276"/>
      <c r="AP155" s="276"/>
      <c r="AQ155" s="276"/>
      <c r="AR155" s="276"/>
    </row>
    <row r="156" spans="1:44" ht="63">
      <c r="A156" s="268" t="s">
        <v>3724</v>
      </c>
      <c r="B156" s="269" t="s">
        <v>158</v>
      </c>
      <c r="C156" s="269" t="s">
        <v>1931</v>
      </c>
      <c r="D156" s="269"/>
      <c r="E156" s="268" t="s">
        <v>3725</v>
      </c>
      <c r="F156" s="269" t="s">
        <v>3726</v>
      </c>
      <c r="G156" s="267">
        <v>2</v>
      </c>
      <c r="H156" s="270" t="s">
        <v>2904</v>
      </c>
      <c r="I156" s="270" t="s">
        <v>3727</v>
      </c>
      <c r="J156" s="266" t="s">
        <v>74</v>
      </c>
      <c r="K156" s="266" t="s">
        <v>75</v>
      </c>
      <c r="L156" s="266" t="s">
        <v>76</v>
      </c>
      <c r="M156" s="270" t="s">
        <v>3377</v>
      </c>
      <c r="N156" s="270" t="s">
        <v>3717</v>
      </c>
      <c r="O156" s="266" t="s">
        <v>3718</v>
      </c>
      <c r="P156" s="266" t="s">
        <v>3719</v>
      </c>
      <c r="Q156" s="270"/>
      <c r="R156" s="271" t="s">
        <v>82</v>
      </c>
      <c r="S156" s="272"/>
      <c r="T156" s="273"/>
      <c r="U156" s="278">
        <v>20</v>
      </c>
      <c r="V156" s="279">
        <v>20</v>
      </c>
      <c r="W156" s="279">
        <v>20</v>
      </c>
      <c r="X156" s="279">
        <v>20</v>
      </c>
      <c r="Y156" s="279">
        <v>20</v>
      </c>
      <c r="Z156" s="279">
        <v>20</v>
      </c>
      <c r="AA156" s="279">
        <v>20</v>
      </c>
      <c r="AB156" s="279">
        <v>20</v>
      </c>
      <c r="AC156" s="279">
        <v>20</v>
      </c>
      <c r="AD156" s="279">
        <v>20</v>
      </c>
      <c r="AE156" s="279">
        <v>20</v>
      </c>
      <c r="AF156" s="279">
        <v>20</v>
      </c>
      <c r="AG156" s="276"/>
      <c r="AH156" s="276"/>
      <c r="AI156" s="276"/>
      <c r="AJ156" s="276"/>
      <c r="AK156" s="276"/>
      <c r="AL156" s="276"/>
      <c r="AM156" s="276"/>
      <c r="AN156" s="276"/>
      <c r="AO156" s="276"/>
      <c r="AP156" s="276"/>
      <c r="AQ156" s="276"/>
      <c r="AR156" s="276"/>
    </row>
    <row r="157" spans="1:44" ht="31.5">
      <c r="A157" s="268" t="s">
        <v>3728</v>
      </c>
      <c r="B157" s="269" t="s">
        <v>158</v>
      </c>
      <c r="C157" s="269" t="s">
        <v>1931</v>
      </c>
      <c r="D157" s="269"/>
      <c r="E157" s="268" t="s">
        <v>3729</v>
      </c>
      <c r="F157" s="269" t="s">
        <v>3730</v>
      </c>
      <c r="G157" s="267">
        <v>3</v>
      </c>
      <c r="H157" s="270" t="s">
        <v>2904</v>
      </c>
      <c r="I157" s="270" t="s">
        <v>3723</v>
      </c>
      <c r="J157" s="266" t="s">
        <v>74</v>
      </c>
      <c r="K157" s="266" t="s">
        <v>75</v>
      </c>
      <c r="L157" s="266" t="s">
        <v>76</v>
      </c>
      <c r="M157" s="270" t="s">
        <v>3377</v>
      </c>
      <c r="N157" s="270" t="s">
        <v>3717</v>
      </c>
      <c r="O157" s="266" t="s">
        <v>3718</v>
      </c>
      <c r="P157" s="266" t="s">
        <v>3719</v>
      </c>
      <c r="Q157" s="270"/>
      <c r="R157" s="271" t="s">
        <v>82</v>
      </c>
      <c r="S157" s="272"/>
      <c r="T157" s="273"/>
      <c r="U157" s="278">
        <v>5</v>
      </c>
      <c r="V157" s="279">
        <v>5</v>
      </c>
      <c r="W157" s="279">
        <v>5</v>
      </c>
      <c r="X157" s="279">
        <v>5</v>
      </c>
      <c r="Y157" s="279">
        <v>5</v>
      </c>
      <c r="Z157" s="279">
        <v>5</v>
      </c>
      <c r="AA157" s="279">
        <v>5</v>
      </c>
      <c r="AB157" s="279">
        <v>5</v>
      </c>
      <c r="AC157" s="279">
        <v>5</v>
      </c>
      <c r="AD157" s="279">
        <v>5</v>
      </c>
      <c r="AE157" s="279">
        <v>5</v>
      </c>
      <c r="AF157" s="279">
        <v>5</v>
      </c>
      <c r="AG157" s="276"/>
      <c r="AH157" s="276"/>
      <c r="AI157" s="276"/>
      <c r="AJ157" s="276"/>
      <c r="AK157" s="276"/>
      <c r="AL157" s="276"/>
      <c r="AM157" s="276"/>
      <c r="AN157" s="276"/>
      <c r="AO157" s="276"/>
      <c r="AP157" s="276"/>
      <c r="AQ157" s="276"/>
      <c r="AR157" s="276"/>
    </row>
    <row r="158" spans="1:44" ht="31.5">
      <c r="A158" s="268" t="s">
        <v>3731</v>
      </c>
      <c r="B158" s="269" t="s">
        <v>158</v>
      </c>
      <c r="C158" s="269" t="s">
        <v>1931</v>
      </c>
      <c r="D158" s="269"/>
      <c r="E158" s="268" t="s">
        <v>3732</v>
      </c>
      <c r="F158" s="269" t="s">
        <v>3733</v>
      </c>
      <c r="G158" s="267">
        <v>3</v>
      </c>
      <c r="H158" s="270" t="s">
        <v>2904</v>
      </c>
      <c r="I158" s="270" t="s">
        <v>3723</v>
      </c>
      <c r="J158" s="266" t="s">
        <v>74</v>
      </c>
      <c r="K158" s="266" t="s">
        <v>75</v>
      </c>
      <c r="L158" s="266" t="s">
        <v>76</v>
      </c>
      <c r="M158" s="270" t="s">
        <v>3377</v>
      </c>
      <c r="N158" s="270" t="s">
        <v>3717</v>
      </c>
      <c r="O158" s="266" t="s">
        <v>3718</v>
      </c>
      <c r="P158" s="266" t="s">
        <v>3719</v>
      </c>
      <c r="Q158" s="270"/>
      <c r="R158" s="271" t="s">
        <v>82</v>
      </c>
      <c r="S158" s="272"/>
      <c r="T158" s="273"/>
      <c r="U158" s="278">
        <v>10</v>
      </c>
      <c r="V158" s="279">
        <v>10</v>
      </c>
      <c r="W158" s="279">
        <v>10</v>
      </c>
      <c r="X158" s="279">
        <v>10</v>
      </c>
      <c r="Y158" s="279">
        <v>10</v>
      </c>
      <c r="Z158" s="279">
        <v>10</v>
      </c>
      <c r="AA158" s="279">
        <v>10</v>
      </c>
      <c r="AB158" s="279">
        <v>10</v>
      </c>
      <c r="AC158" s="279">
        <v>10</v>
      </c>
      <c r="AD158" s="279">
        <v>10</v>
      </c>
      <c r="AE158" s="279">
        <v>10</v>
      </c>
      <c r="AF158" s="279">
        <v>10</v>
      </c>
      <c r="AG158" s="276"/>
      <c r="AH158" s="276"/>
      <c r="AI158" s="276"/>
      <c r="AJ158" s="276"/>
      <c r="AK158" s="276"/>
      <c r="AL158" s="276"/>
      <c r="AM158" s="276"/>
      <c r="AN158" s="276"/>
      <c r="AO158" s="276"/>
      <c r="AP158" s="276"/>
      <c r="AQ158" s="276"/>
      <c r="AR158" s="276"/>
    </row>
    <row r="159" spans="1:44" ht="47.25">
      <c r="A159" s="268" t="s">
        <v>3734</v>
      </c>
      <c r="B159" s="269" t="s">
        <v>158</v>
      </c>
      <c r="C159" s="269" t="s">
        <v>1931</v>
      </c>
      <c r="D159" s="269"/>
      <c r="E159" s="268" t="s">
        <v>3735</v>
      </c>
      <c r="F159" s="269" t="s">
        <v>3736</v>
      </c>
      <c r="G159" s="267">
        <v>2</v>
      </c>
      <c r="H159" s="270" t="s">
        <v>2904</v>
      </c>
      <c r="I159" s="270" t="s">
        <v>3727</v>
      </c>
      <c r="J159" s="266" t="s">
        <v>74</v>
      </c>
      <c r="K159" s="266" t="s">
        <v>75</v>
      </c>
      <c r="L159" s="266" t="s">
        <v>76</v>
      </c>
      <c r="M159" s="270" t="s">
        <v>3377</v>
      </c>
      <c r="N159" s="270" t="s">
        <v>3717</v>
      </c>
      <c r="O159" s="266" t="s">
        <v>3718</v>
      </c>
      <c r="P159" s="266" t="s">
        <v>3719</v>
      </c>
      <c r="Q159" s="270"/>
      <c r="R159" s="271" t="s">
        <v>82</v>
      </c>
      <c r="S159" s="272"/>
      <c r="T159" s="273"/>
      <c r="U159" s="278">
        <v>5</v>
      </c>
      <c r="V159" s="279">
        <v>5</v>
      </c>
      <c r="W159" s="279">
        <v>5</v>
      </c>
      <c r="X159" s="279">
        <v>5</v>
      </c>
      <c r="Y159" s="279">
        <v>5</v>
      </c>
      <c r="Z159" s="279">
        <v>5</v>
      </c>
      <c r="AA159" s="279">
        <v>5</v>
      </c>
      <c r="AB159" s="279">
        <v>5</v>
      </c>
      <c r="AC159" s="279">
        <v>5</v>
      </c>
      <c r="AD159" s="279">
        <v>5</v>
      </c>
      <c r="AE159" s="279">
        <v>5</v>
      </c>
      <c r="AF159" s="279">
        <v>5</v>
      </c>
      <c r="AG159" s="276"/>
      <c r="AH159" s="276"/>
      <c r="AI159" s="276"/>
      <c r="AJ159" s="276"/>
      <c r="AK159" s="276"/>
      <c r="AL159" s="276"/>
      <c r="AM159" s="276"/>
      <c r="AN159" s="276"/>
      <c r="AO159" s="276"/>
      <c r="AP159" s="276"/>
      <c r="AQ159" s="276"/>
      <c r="AR159" s="276"/>
    </row>
    <row r="160" spans="1:44" ht="31.5">
      <c r="A160" s="268" t="s">
        <v>3737</v>
      </c>
      <c r="B160" s="269" t="s">
        <v>158</v>
      </c>
      <c r="C160" s="269" t="s">
        <v>1931</v>
      </c>
      <c r="D160" s="269"/>
      <c r="E160" s="268" t="s">
        <v>3738</v>
      </c>
      <c r="F160" s="269" t="s">
        <v>3739</v>
      </c>
      <c r="G160" s="267">
        <v>3</v>
      </c>
      <c r="H160" s="270" t="s">
        <v>2904</v>
      </c>
      <c r="I160" s="270" t="s">
        <v>3740</v>
      </c>
      <c r="J160" s="266" t="s">
        <v>74</v>
      </c>
      <c r="K160" s="266" t="s">
        <v>75</v>
      </c>
      <c r="L160" s="266" t="s">
        <v>76</v>
      </c>
      <c r="M160" s="270" t="s">
        <v>3377</v>
      </c>
      <c r="N160" s="270" t="s">
        <v>3717</v>
      </c>
      <c r="O160" s="266" t="s">
        <v>3718</v>
      </c>
      <c r="P160" s="266" t="s">
        <v>3719</v>
      </c>
      <c r="Q160" s="270" t="s">
        <v>273</v>
      </c>
      <c r="R160" s="271" t="s">
        <v>82</v>
      </c>
      <c r="S160" s="272"/>
      <c r="T160" s="273"/>
      <c r="U160" s="278">
        <v>2</v>
      </c>
      <c r="V160" s="279">
        <v>2</v>
      </c>
      <c r="W160" s="279">
        <v>2</v>
      </c>
      <c r="X160" s="279">
        <v>2</v>
      </c>
      <c r="Y160" s="279">
        <v>2</v>
      </c>
      <c r="Z160" s="279">
        <v>2</v>
      </c>
      <c r="AA160" s="279">
        <v>2</v>
      </c>
      <c r="AB160" s="279">
        <v>2</v>
      </c>
      <c r="AC160" s="279">
        <v>2</v>
      </c>
      <c r="AD160" s="279">
        <v>2</v>
      </c>
      <c r="AE160" s="279">
        <v>2</v>
      </c>
      <c r="AF160" s="279">
        <v>2</v>
      </c>
      <c r="AG160" s="276"/>
      <c r="AH160" s="276"/>
      <c r="AI160" s="276"/>
      <c r="AJ160" s="276"/>
      <c r="AK160" s="276"/>
      <c r="AL160" s="276"/>
      <c r="AM160" s="276"/>
      <c r="AN160" s="276"/>
      <c r="AO160" s="276"/>
      <c r="AP160" s="276"/>
      <c r="AQ160" s="276"/>
      <c r="AR160" s="276"/>
    </row>
    <row r="161" spans="1:44" ht="31.5">
      <c r="A161" s="268" t="s">
        <v>3741</v>
      </c>
      <c r="B161" s="269" t="s">
        <v>158</v>
      </c>
      <c r="C161" s="269" t="s">
        <v>1931</v>
      </c>
      <c r="D161" s="269"/>
      <c r="E161" s="268" t="s">
        <v>3742</v>
      </c>
      <c r="F161" s="269" t="s">
        <v>3743</v>
      </c>
      <c r="G161" s="267">
        <v>2</v>
      </c>
      <c r="H161" s="270" t="s">
        <v>2904</v>
      </c>
      <c r="I161" s="270" t="s">
        <v>3744</v>
      </c>
      <c r="J161" s="266" t="s">
        <v>74</v>
      </c>
      <c r="K161" s="266" t="s">
        <v>75</v>
      </c>
      <c r="L161" s="266" t="s">
        <v>76</v>
      </c>
      <c r="M161" s="270" t="s">
        <v>3377</v>
      </c>
      <c r="N161" s="270" t="s">
        <v>3717</v>
      </c>
      <c r="O161" s="266" t="s">
        <v>3718</v>
      </c>
      <c r="P161" s="266" t="s">
        <v>3719</v>
      </c>
      <c r="Q161" s="270" t="s">
        <v>273</v>
      </c>
      <c r="R161" s="271" t="s">
        <v>82</v>
      </c>
      <c r="S161" s="272"/>
      <c r="T161" s="273"/>
      <c r="U161" s="278">
        <v>1</v>
      </c>
      <c r="V161" s="279">
        <v>1</v>
      </c>
      <c r="W161" s="279">
        <v>1</v>
      </c>
      <c r="X161" s="279">
        <v>1</v>
      </c>
      <c r="Y161" s="279">
        <v>1</v>
      </c>
      <c r="Z161" s="279">
        <v>1</v>
      </c>
      <c r="AA161" s="279">
        <v>1</v>
      </c>
      <c r="AB161" s="279">
        <v>1</v>
      </c>
      <c r="AC161" s="279">
        <v>1</v>
      </c>
      <c r="AD161" s="279">
        <v>1</v>
      </c>
      <c r="AE161" s="279">
        <v>1</v>
      </c>
      <c r="AF161" s="279">
        <v>1</v>
      </c>
      <c r="AG161" s="276"/>
      <c r="AH161" s="276"/>
      <c r="AI161" s="276"/>
      <c r="AJ161" s="276"/>
      <c r="AK161" s="276"/>
      <c r="AL161" s="276"/>
      <c r="AM161" s="276"/>
      <c r="AN161" s="276"/>
      <c r="AO161" s="276"/>
      <c r="AP161" s="276"/>
      <c r="AQ161" s="276"/>
      <c r="AR161" s="276"/>
    </row>
    <row r="162" spans="1:44" ht="31.5">
      <c r="A162" s="268" t="s">
        <v>3745</v>
      </c>
      <c r="B162" s="269" t="s">
        <v>158</v>
      </c>
      <c r="C162" s="269" t="s">
        <v>1931</v>
      </c>
      <c r="D162" s="269"/>
      <c r="E162" s="268" t="s">
        <v>3746</v>
      </c>
      <c r="F162" s="269" t="s">
        <v>3747</v>
      </c>
      <c r="G162" s="267">
        <v>3</v>
      </c>
      <c r="H162" s="270" t="s">
        <v>2904</v>
      </c>
      <c r="I162" s="270" t="s">
        <v>3744</v>
      </c>
      <c r="J162" s="266" t="s">
        <v>74</v>
      </c>
      <c r="K162" s="266" t="s">
        <v>75</v>
      </c>
      <c r="L162" s="266" t="s">
        <v>76</v>
      </c>
      <c r="M162" s="270" t="s">
        <v>3377</v>
      </c>
      <c r="N162" s="270" t="s">
        <v>3717</v>
      </c>
      <c r="O162" s="266" t="s">
        <v>3718</v>
      </c>
      <c r="P162" s="266" t="s">
        <v>3719</v>
      </c>
      <c r="Q162" s="270" t="s">
        <v>273</v>
      </c>
      <c r="R162" s="271" t="s">
        <v>82</v>
      </c>
      <c r="S162" s="272"/>
      <c r="T162" s="273"/>
      <c r="U162" s="278">
        <v>2</v>
      </c>
      <c r="V162" s="279">
        <v>2</v>
      </c>
      <c r="W162" s="279">
        <v>2</v>
      </c>
      <c r="X162" s="279">
        <v>2</v>
      </c>
      <c r="Y162" s="279">
        <v>2</v>
      </c>
      <c r="Z162" s="279">
        <v>2</v>
      </c>
      <c r="AA162" s="279">
        <v>2</v>
      </c>
      <c r="AB162" s="279">
        <v>2</v>
      </c>
      <c r="AC162" s="279">
        <v>2</v>
      </c>
      <c r="AD162" s="279">
        <v>2</v>
      </c>
      <c r="AE162" s="279">
        <v>2</v>
      </c>
      <c r="AF162" s="279">
        <v>2</v>
      </c>
      <c r="AG162" s="276"/>
      <c r="AH162" s="276"/>
      <c r="AI162" s="276"/>
      <c r="AJ162" s="276"/>
      <c r="AK162" s="276"/>
      <c r="AL162" s="276"/>
      <c r="AM162" s="276"/>
      <c r="AN162" s="276"/>
      <c r="AO162" s="276"/>
      <c r="AP162" s="276"/>
      <c r="AQ162" s="276"/>
      <c r="AR162" s="276"/>
    </row>
    <row r="163" spans="1:44" ht="31.5">
      <c r="A163" s="268" t="s">
        <v>3748</v>
      </c>
      <c r="B163" s="269" t="s">
        <v>158</v>
      </c>
      <c r="C163" s="269" t="s">
        <v>1931</v>
      </c>
      <c r="D163" s="269"/>
      <c r="E163" s="268" t="s">
        <v>3749</v>
      </c>
      <c r="F163" s="269" t="s">
        <v>3750</v>
      </c>
      <c r="G163" s="267">
        <v>3</v>
      </c>
      <c r="H163" s="270" t="s">
        <v>2904</v>
      </c>
      <c r="I163" s="270" t="s">
        <v>3751</v>
      </c>
      <c r="J163" s="266" t="s">
        <v>74</v>
      </c>
      <c r="K163" s="266" t="s">
        <v>75</v>
      </c>
      <c r="L163" s="266" t="s">
        <v>76</v>
      </c>
      <c r="M163" s="270" t="s">
        <v>3377</v>
      </c>
      <c r="N163" s="270" t="s">
        <v>3717</v>
      </c>
      <c r="O163" s="266" t="s">
        <v>3718</v>
      </c>
      <c r="P163" s="266" t="s">
        <v>3719</v>
      </c>
      <c r="Q163" s="270"/>
      <c r="R163" s="271" t="s">
        <v>82</v>
      </c>
      <c r="S163" s="272"/>
      <c r="T163" s="273"/>
      <c r="U163" s="278">
        <v>12</v>
      </c>
      <c r="V163" s="279">
        <v>12</v>
      </c>
      <c r="W163" s="279">
        <v>12</v>
      </c>
      <c r="X163" s="279">
        <v>12</v>
      </c>
      <c r="Y163" s="279">
        <v>12</v>
      </c>
      <c r="Z163" s="279">
        <v>12</v>
      </c>
      <c r="AA163" s="279">
        <v>12</v>
      </c>
      <c r="AB163" s="279">
        <v>12</v>
      </c>
      <c r="AC163" s="279">
        <v>12</v>
      </c>
      <c r="AD163" s="279">
        <v>12</v>
      </c>
      <c r="AE163" s="279">
        <v>12</v>
      </c>
      <c r="AF163" s="279">
        <v>12</v>
      </c>
      <c r="AG163" s="276"/>
      <c r="AH163" s="276"/>
      <c r="AI163" s="276"/>
      <c r="AJ163" s="276"/>
      <c r="AK163" s="276"/>
      <c r="AL163" s="276"/>
      <c r="AM163" s="276"/>
      <c r="AN163" s="276"/>
      <c r="AO163" s="276"/>
      <c r="AP163" s="276"/>
      <c r="AQ163" s="276"/>
      <c r="AR163" s="276"/>
    </row>
    <row r="164" spans="1:44" ht="31.5">
      <c r="A164" s="268" t="s">
        <v>3752</v>
      </c>
      <c r="B164" s="269" t="s">
        <v>158</v>
      </c>
      <c r="C164" s="269" t="s">
        <v>1931</v>
      </c>
      <c r="D164" s="269"/>
      <c r="E164" s="268" t="s">
        <v>3753</v>
      </c>
      <c r="F164" s="269" t="s">
        <v>3754</v>
      </c>
      <c r="G164" s="267">
        <v>2</v>
      </c>
      <c r="H164" s="270" t="s">
        <v>2904</v>
      </c>
      <c r="I164" s="270" t="s">
        <v>3751</v>
      </c>
      <c r="J164" s="266" t="s">
        <v>74</v>
      </c>
      <c r="K164" s="266" t="s">
        <v>75</v>
      </c>
      <c r="L164" s="266" t="s">
        <v>76</v>
      </c>
      <c r="M164" s="270" t="s">
        <v>3377</v>
      </c>
      <c r="N164" s="270" t="s">
        <v>3717</v>
      </c>
      <c r="O164" s="266" t="s">
        <v>3718</v>
      </c>
      <c r="P164" s="266" t="s">
        <v>3719</v>
      </c>
      <c r="Q164" s="270"/>
      <c r="R164" s="271" t="s">
        <v>82</v>
      </c>
      <c r="S164" s="272"/>
      <c r="T164" s="273"/>
      <c r="U164" s="278">
        <v>12</v>
      </c>
      <c r="V164" s="279">
        <v>12</v>
      </c>
      <c r="W164" s="279">
        <v>12</v>
      </c>
      <c r="X164" s="279">
        <v>12</v>
      </c>
      <c r="Y164" s="279">
        <v>12</v>
      </c>
      <c r="Z164" s="279">
        <v>12</v>
      </c>
      <c r="AA164" s="279">
        <v>12</v>
      </c>
      <c r="AB164" s="279">
        <v>12</v>
      </c>
      <c r="AC164" s="279">
        <v>12</v>
      </c>
      <c r="AD164" s="279">
        <v>12</v>
      </c>
      <c r="AE164" s="279">
        <v>12</v>
      </c>
      <c r="AF164" s="279">
        <v>12</v>
      </c>
      <c r="AG164" s="276"/>
      <c r="AH164" s="276"/>
      <c r="AI164" s="276"/>
      <c r="AJ164" s="276"/>
      <c r="AK164" s="276"/>
      <c r="AL164" s="276"/>
      <c r="AM164" s="276"/>
      <c r="AN164" s="276"/>
      <c r="AO164" s="276"/>
      <c r="AP164" s="276"/>
      <c r="AQ164" s="276"/>
      <c r="AR164" s="276"/>
    </row>
    <row r="165" spans="1:44" ht="31.5">
      <c r="A165" s="268" t="s">
        <v>3755</v>
      </c>
      <c r="B165" s="269" t="s">
        <v>158</v>
      </c>
      <c r="C165" s="269" t="s">
        <v>1931</v>
      </c>
      <c r="D165" s="269"/>
      <c r="E165" s="268" t="s">
        <v>3756</v>
      </c>
      <c r="F165" s="269" t="s">
        <v>3757</v>
      </c>
      <c r="G165" s="267">
        <v>2</v>
      </c>
      <c r="H165" s="270" t="s">
        <v>2904</v>
      </c>
      <c r="I165" s="270" t="s">
        <v>3758</v>
      </c>
      <c r="J165" s="266" t="s">
        <v>74</v>
      </c>
      <c r="K165" s="266" t="s">
        <v>75</v>
      </c>
      <c r="L165" s="266" t="s">
        <v>76</v>
      </c>
      <c r="M165" s="270" t="s">
        <v>3377</v>
      </c>
      <c r="N165" s="270" t="s">
        <v>3717</v>
      </c>
      <c r="O165" s="266" t="s">
        <v>3718</v>
      </c>
      <c r="P165" s="266" t="s">
        <v>3719</v>
      </c>
      <c r="Q165" s="270"/>
      <c r="R165" s="271" t="s">
        <v>82</v>
      </c>
      <c r="S165" s="272"/>
      <c r="T165" s="273"/>
      <c r="U165" s="278">
        <v>5</v>
      </c>
      <c r="V165" s="279">
        <v>5</v>
      </c>
      <c r="W165" s="279">
        <v>5</v>
      </c>
      <c r="X165" s="279">
        <v>5</v>
      </c>
      <c r="Y165" s="279">
        <v>5</v>
      </c>
      <c r="Z165" s="279">
        <v>5</v>
      </c>
      <c r="AA165" s="279">
        <v>5</v>
      </c>
      <c r="AB165" s="279">
        <v>5</v>
      </c>
      <c r="AC165" s="279">
        <v>5</v>
      </c>
      <c r="AD165" s="279">
        <v>5</v>
      </c>
      <c r="AE165" s="279">
        <v>5</v>
      </c>
      <c r="AF165" s="279">
        <v>5</v>
      </c>
      <c r="AG165" s="276"/>
      <c r="AH165" s="276"/>
      <c r="AI165" s="276"/>
      <c r="AJ165" s="276"/>
      <c r="AK165" s="276"/>
      <c r="AL165" s="276"/>
      <c r="AM165" s="276"/>
      <c r="AN165" s="276"/>
      <c r="AO165" s="276"/>
      <c r="AP165" s="276"/>
      <c r="AQ165" s="276"/>
      <c r="AR165" s="276"/>
    </row>
    <row r="166" spans="1:44" ht="31.5">
      <c r="A166" s="268" t="s">
        <v>3759</v>
      </c>
      <c r="B166" s="269" t="s">
        <v>158</v>
      </c>
      <c r="C166" s="269" t="s">
        <v>1931</v>
      </c>
      <c r="D166" s="269"/>
      <c r="E166" s="268" t="s">
        <v>3760</v>
      </c>
      <c r="F166" s="269" t="s">
        <v>3761</v>
      </c>
      <c r="G166" s="267">
        <v>3</v>
      </c>
      <c r="H166" s="270" t="s">
        <v>2904</v>
      </c>
      <c r="I166" s="270" t="s">
        <v>3762</v>
      </c>
      <c r="J166" s="266" t="s">
        <v>74</v>
      </c>
      <c r="K166" s="266" t="s">
        <v>75</v>
      </c>
      <c r="L166" s="266" t="s">
        <v>76</v>
      </c>
      <c r="M166" s="270" t="s">
        <v>3377</v>
      </c>
      <c r="N166" s="270" t="s">
        <v>3717</v>
      </c>
      <c r="O166" s="266" t="s">
        <v>3718</v>
      </c>
      <c r="P166" s="266" t="s">
        <v>3719</v>
      </c>
      <c r="Q166" s="270"/>
      <c r="R166" s="271" t="s">
        <v>82</v>
      </c>
      <c r="S166" s="272"/>
      <c r="T166" s="273"/>
      <c r="U166" s="278">
        <v>1</v>
      </c>
      <c r="V166" s="279">
        <v>1</v>
      </c>
      <c r="W166" s="279">
        <v>1</v>
      </c>
      <c r="X166" s="279">
        <v>1</v>
      </c>
      <c r="Y166" s="279">
        <v>1</v>
      </c>
      <c r="Z166" s="279">
        <v>1</v>
      </c>
      <c r="AA166" s="279">
        <v>1</v>
      </c>
      <c r="AB166" s="279">
        <v>1</v>
      </c>
      <c r="AC166" s="279">
        <v>1</v>
      </c>
      <c r="AD166" s="279">
        <v>1</v>
      </c>
      <c r="AE166" s="279">
        <v>1</v>
      </c>
      <c r="AF166" s="279">
        <v>1</v>
      </c>
      <c r="AG166" s="276"/>
      <c r="AH166" s="276"/>
      <c r="AI166" s="276"/>
      <c r="AJ166" s="276"/>
      <c r="AK166" s="276"/>
      <c r="AL166" s="276"/>
      <c r="AM166" s="276"/>
      <c r="AN166" s="276"/>
      <c r="AO166" s="276"/>
      <c r="AP166" s="276"/>
      <c r="AQ166" s="276"/>
      <c r="AR166" s="276"/>
    </row>
    <row r="167" spans="1:44" ht="31.5">
      <c r="A167" s="268" t="s">
        <v>3763</v>
      </c>
      <c r="B167" s="269" t="s">
        <v>158</v>
      </c>
      <c r="C167" s="269" t="s">
        <v>1931</v>
      </c>
      <c r="D167" s="269"/>
      <c r="E167" s="268" t="s">
        <v>3764</v>
      </c>
      <c r="F167" s="269" t="s">
        <v>3765</v>
      </c>
      <c r="G167" s="267">
        <v>2</v>
      </c>
      <c r="H167" s="270" t="s">
        <v>2904</v>
      </c>
      <c r="I167" s="270" t="s">
        <v>3762</v>
      </c>
      <c r="J167" s="266" t="s">
        <v>74</v>
      </c>
      <c r="K167" s="266" t="s">
        <v>75</v>
      </c>
      <c r="L167" s="266" t="s">
        <v>76</v>
      </c>
      <c r="M167" s="270" t="s">
        <v>3377</v>
      </c>
      <c r="N167" s="270" t="s">
        <v>3717</v>
      </c>
      <c r="O167" s="266" t="s">
        <v>3718</v>
      </c>
      <c r="P167" s="266" t="s">
        <v>3719</v>
      </c>
      <c r="Q167" s="270"/>
      <c r="R167" s="271" t="s">
        <v>82</v>
      </c>
      <c r="S167" s="272"/>
      <c r="T167" s="273"/>
      <c r="U167" s="278">
        <v>1</v>
      </c>
      <c r="V167" s="279">
        <v>1</v>
      </c>
      <c r="W167" s="279">
        <v>1</v>
      </c>
      <c r="X167" s="279">
        <v>1</v>
      </c>
      <c r="Y167" s="279">
        <v>1</v>
      </c>
      <c r="Z167" s="279">
        <v>1</v>
      </c>
      <c r="AA167" s="279">
        <v>1</v>
      </c>
      <c r="AB167" s="279">
        <v>1</v>
      </c>
      <c r="AC167" s="279">
        <v>1</v>
      </c>
      <c r="AD167" s="279">
        <v>1</v>
      </c>
      <c r="AE167" s="279">
        <v>1</v>
      </c>
      <c r="AF167" s="279">
        <v>1</v>
      </c>
      <c r="AG167" s="276"/>
      <c r="AH167" s="276"/>
      <c r="AI167" s="276"/>
      <c r="AJ167" s="276"/>
      <c r="AK167" s="276"/>
      <c r="AL167" s="276"/>
      <c r="AM167" s="276"/>
      <c r="AN167" s="276"/>
      <c r="AO167" s="276"/>
      <c r="AP167" s="276"/>
      <c r="AQ167" s="276"/>
      <c r="AR167" s="276"/>
    </row>
    <row r="168" spans="1:44" ht="31.5">
      <c r="A168" s="268" t="s">
        <v>3766</v>
      </c>
      <c r="B168" s="269" t="s">
        <v>158</v>
      </c>
      <c r="C168" s="269" t="s">
        <v>1931</v>
      </c>
      <c r="D168" s="269"/>
      <c r="E168" s="268" t="s">
        <v>3767</v>
      </c>
      <c r="F168" s="269" t="s">
        <v>3768</v>
      </c>
      <c r="G168" s="267">
        <v>2</v>
      </c>
      <c r="H168" s="270" t="s">
        <v>2904</v>
      </c>
      <c r="I168" s="270" t="s">
        <v>3762</v>
      </c>
      <c r="J168" s="266" t="s">
        <v>74</v>
      </c>
      <c r="K168" s="266" t="s">
        <v>75</v>
      </c>
      <c r="L168" s="266" t="s">
        <v>76</v>
      </c>
      <c r="M168" s="270" t="s">
        <v>3377</v>
      </c>
      <c r="N168" s="270" t="s">
        <v>3717</v>
      </c>
      <c r="O168" s="266" t="s">
        <v>3718</v>
      </c>
      <c r="P168" s="266" t="s">
        <v>3719</v>
      </c>
      <c r="Q168" s="270"/>
      <c r="R168" s="271" t="s">
        <v>82</v>
      </c>
      <c r="S168" s="272"/>
      <c r="T168" s="273"/>
      <c r="U168" s="278">
        <v>3</v>
      </c>
      <c r="V168" s="279">
        <v>3</v>
      </c>
      <c r="W168" s="279">
        <v>3</v>
      </c>
      <c r="X168" s="279">
        <v>3</v>
      </c>
      <c r="Y168" s="279">
        <v>3</v>
      </c>
      <c r="Z168" s="279">
        <v>3</v>
      </c>
      <c r="AA168" s="279">
        <v>3</v>
      </c>
      <c r="AB168" s="279">
        <v>3</v>
      </c>
      <c r="AC168" s="279">
        <v>3</v>
      </c>
      <c r="AD168" s="279">
        <v>3</v>
      </c>
      <c r="AE168" s="279">
        <v>3</v>
      </c>
      <c r="AF168" s="279">
        <v>3</v>
      </c>
      <c r="AG168" s="276"/>
      <c r="AH168" s="276"/>
      <c r="AI168" s="276"/>
      <c r="AJ168" s="276"/>
      <c r="AK168" s="276"/>
      <c r="AL168" s="276"/>
      <c r="AM168" s="276"/>
      <c r="AN168" s="276"/>
      <c r="AO168" s="276"/>
      <c r="AP168" s="276"/>
      <c r="AQ168" s="276"/>
      <c r="AR168" s="276"/>
    </row>
    <row r="169" spans="1:44" ht="31.5">
      <c r="A169" s="268" t="s">
        <v>3769</v>
      </c>
      <c r="B169" s="269" t="s">
        <v>158</v>
      </c>
      <c r="C169" s="269" t="s">
        <v>1931</v>
      </c>
      <c r="D169" s="269"/>
      <c r="E169" s="268" t="s">
        <v>3770</v>
      </c>
      <c r="F169" s="269" t="s">
        <v>3771</v>
      </c>
      <c r="G169" s="267">
        <v>1</v>
      </c>
      <c r="H169" s="270" t="s">
        <v>2904</v>
      </c>
      <c r="I169" s="270" t="s">
        <v>3762</v>
      </c>
      <c r="J169" s="266" t="s">
        <v>74</v>
      </c>
      <c r="K169" s="266" t="s">
        <v>75</v>
      </c>
      <c r="L169" s="266" t="s">
        <v>76</v>
      </c>
      <c r="M169" s="270" t="s">
        <v>3377</v>
      </c>
      <c r="N169" s="270" t="s">
        <v>3717</v>
      </c>
      <c r="O169" s="266" t="s">
        <v>3718</v>
      </c>
      <c r="P169" s="266" t="s">
        <v>3719</v>
      </c>
      <c r="Q169" s="270"/>
      <c r="R169" s="271" t="s">
        <v>82</v>
      </c>
      <c r="S169" s="272"/>
      <c r="T169" s="273"/>
      <c r="U169" s="278">
        <v>3</v>
      </c>
      <c r="V169" s="279">
        <v>3</v>
      </c>
      <c r="W169" s="279">
        <v>3</v>
      </c>
      <c r="X169" s="279">
        <v>3</v>
      </c>
      <c r="Y169" s="279">
        <v>3</v>
      </c>
      <c r="Z169" s="279">
        <v>3</v>
      </c>
      <c r="AA169" s="279">
        <v>3</v>
      </c>
      <c r="AB169" s="279">
        <v>3</v>
      </c>
      <c r="AC169" s="279">
        <v>3</v>
      </c>
      <c r="AD169" s="279">
        <v>3</v>
      </c>
      <c r="AE169" s="279">
        <v>3</v>
      </c>
      <c r="AF169" s="279">
        <v>3</v>
      </c>
      <c r="AG169" s="276"/>
      <c r="AH169" s="276"/>
      <c r="AI169" s="276"/>
      <c r="AJ169" s="276"/>
      <c r="AK169" s="276"/>
      <c r="AL169" s="276"/>
      <c r="AM169" s="276"/>
      <c r="AN169" s="276"/>
      <c r="AO169" s="276"/>
      <c r="AP169" s="276"/>
      <c r="AQ169" s="276"/>
      <c r="AR169" s="276"/>
    </row>
    <row r="170" spans="1:44" ht="31.5">
      <c r="A170" s="268" t="s">
        <v>3772</v>
      </c>
      <c r="B170" s="269" t="s">
        <v>158</v>
      </c>
      <c r="C170" s="269" t="s">
        <v>1931</v>
      </c>
      <c r="D170" s="269"/>
      <c r="E170" s="268" t="s">
        <v>3773</v>
      </c>
      <c r="F170" s="269" t="s">
        <v>3774</v>
      </c>
      <c r="G170" s="267">
        <v>2</v>
      </c>
      <c r="H170" s="270" t="s">
        <v>2904</v>
      </c>
      <c r="I170" s="270" t="s">
        <v>3762</v>
      </c>
      <c r="J170" s="266" t="s">
        <v>74</v>
      </c>
      <c r="K170" s="266" t="s">
        <v>75</v>
      </c>
      <c r="L170" s="266" t="s">
        <v>76</v>
      </c>
      <c r="M170" s="270" t="s">
        <v>3377</v>
      </c>
      <c r="N170" s="270" t="s">
        <v>3717</v>
      </c>
      <c r="O170" s="266" t="s">
        <v>3718</v>
      </c>
      <c r="P170" s="266" t="s">
        <v>3719</v>
      </c>
      <c r="Q170" s="270"/>
      <c r="R170" s="271" t="s">
        <v>82</v>
      </c>
      <c r="S170" s="272"/>
      <c r="T170" s="273"/>
      <c r="U170" s="278">
        <v>3</v>
      </c>
      <c r="V170" s="279">
        <v>3</v>
      </c>
      <c r="W170" s="279">
        <v>3</v>
      </c>
      <c r="X170" s="279">
        <v>3</v>
      </c>
      <c r="Y170" s="279">
        <v>3</v>
      </c>
      <c r="Z170" s="279">
        <v>3</v>
      </c>
      <c r="AA170" s="279">
        <v>3</v>
      </c>
      <c r="AB170" s="279">
        <v>3</v>
      </c>
      <c r="AC170" s="279">
        <v>3</v>
      </c>
      <c r="AD170" s="279">
        <v>3</v>
      </c>
      <c r="AE170" s="279">
        <v>3</v>
      </c>
      <c r="AF170" s="279">
        <v>3</v>
      </c>
      <c r="AG170" s="276"/>
      <c r="AH170" s="276"/>
      <c r="AI170" s="276"/>
      <c r="AJ170" s="276"/>
      <c r="AK170" s="276"/>
      <c r="AL170" s="276"/>
      <c r="AM170" s="276"/>
      <c r="AN170" s="276"/>
      <c r="AO170" s="276"/>
      <c r="AP170" s="276"/>
      <c r="AQ170" s="276"/>
      <c r="AR170" s="276"/>
    </row>
    <row r="171" spans="1:44" ht="31.5">
      <c r="A171" s="268" t="s">
        <v>3775</v>
      </c>
      <c r="B171" s="269" t="s">
        <v>158</v>
      </c>
      <c r="C171" s="269" t="s">
        <v>1931</v>
      </c>
      <c r="D171" s="269"/>
      <c r="E171" s="268" t="s">
        <v>3776</v>
      </c>
      <c r="F171" s="269" t="s">
        <v>3777</v>
      </c>
      <c r="G171" s="267">
        <v>2</v>
      </c>
      <c r="H171" s="270" t="s">
        <v>2904</v>
      </c>
      <c r="I171" s="270" t="s">
        <v>3762</v>
      </c>
      <c r="J171" s="266" t="s">
        <v>74</v>
      </c>
      <c r="K171" s="266" t="s">
        <v>75</v>
      </c>
      <c r="L171" s="266" t="s">
        <v>76</v>
      </c>
      <c r="M171" s="270" t="s">
        <v>3377</v>
      </c>
      <c r="N171" s="270" t="s">
        <v>3717</v>
      </c>
      <c r="O171" s="266" t="s">
        <v>3718</v>
      </c>
      <c r="P171" s="266" t="s">
        <v>3719</v>
      </c>
      <c r="Q171" s="270"/>
      <c r="R171" s="271" t="s">
        <v>82</v>
      </c>
      <c r="S171" s="272"/>
      <c r="T171" s="273"/>
      <c r="U171" s="278">
        <v>3</v>
      </c>
      <c r="V171" s="279">
        <v>3</v>
      </c>
      <c r="W171" s="279">
        <v>3</v>
      </c>
      <c r="X171" s="279">
        <v>3</v>
      </c>
      <c r="Y171" s="279">
        <v>3</v>
      </c>
      <c r="Z171" s="279">
        <v>3</v>
      </c>
      <c r="AA171" s="279">
        <v>3</v>
      </c>
      <c r="AB171" s="279">
        <v>3</v>
      </c>
      <c r="AC171" s="279">
        <v>3</v>
      </c>
      <c r="AD171" s="279">
        <v>3</v>
      </c>
      <c r="AE171" s="279">
        <v>3</v>
      </c>
      <c r="AF171" s="279">
        <v>3</v>
      </c>
      <c r="AG171" s="276"/>
      <c r="AH171" s="276"/>
      <c r="AI171" s="276"/>
      <c r="AJ171" s="276"/>
      <c r="AK171" s="276"/>
      <c r="AL171" s="276"/>
      <c r="AM171" s="276"/>
      <c r="AN171" s="276"/>
      <c r="AO171" s="276"/>
      <c r="AP171" s="276"/>
      <c r="AQ171" s="276"/>
      <c r="AR171" s="276"/>
    </row>
    <row r="172" spans="1:44" ht="31.5">
      <c r="A172" s="268" t="s">
        <v>3778</v>
      </c>
      <c r="B172" s="269" t="s">
        <v>158</v>
      </c>
      <c r="C172" s="269" t="s">
        <v>1931</v>
      </c>
      <c r="D172" s="269"/>
      <c r="E172" s="268" t="s">
        <v>3779</v>
      </c>
      <c r="F172" s="269" t="s">
        <v>3780</v>
      </c>
      <c r="G172" s="267">
        <v>3</v>
      </c>
      <c r="H172" s="270" t="s">
        <v>2904</v>
      </c>
      <c r="I172" s="270" t="s">
        <v>3727</v>
      </c>
      <c r="J172" s="266" t="s">
        <v>74</v>
      </c>
      <c r="K172" s="266" t="s">
        <v>75</v>
      </c>
      <c r="L172" s="266" t="s">
        <v>76</v>
      </c>
      <c r="M172" s="270" t="s">
        <v>3377</v>
      </c>
      <c r="N172" s="270" t="s">
        <v>3717</v>
      </c>
      <c r="O172" s="266" t="s">
        <v>3718</v>
      </c>
      <c r="P172" s="266" t="s">
        <v>3719</v>
      </c>
      <c r="Q172" s="270"/>
      <c r="R172" s="271" t="s">
        <v>82</v>
      </c>
      <c r="S172" s="272"/>
      <c r="T172" s="273"/>
      <c r="U172" s="278">
        <v>3</v>
      </c>
      <c r="V172" s="279">
        <v>3</v>
      </c>
      <c r="W172" s="279">
        <v>3</v>
      </c>
      <c r="X172" s="279">
        <v>3</v>
      </c>
      <c r="Y172" s="279">
        <v>3</v>
      </c>
      <c r="Z172" s="279">
        <v>3</v>
      </c>
      <c r="AA172" s="279">
        <v>3</v>
      </c>
      <c r="AB172" s="279">
        <v>3</v>
      </c>
      <c r="AC172" s="279">
        <v>3</v>
      </c>
      <c r="AD172" s="279">
        <v>3</v>
      </c>
      <c r="AE172" s="279">
        <v>3</v>
      </c>
      <c r="AF172" s="279">
        <v>3</v>
      </c>
      <c r="AG172" s="276"/>
      <c r="AH172" s="276"/>
      <c r="AI172" s="276"/>
      <c r="AJ172" s="276"/>
      <c r="AK172" s="276"/>
      <c r="AL172" s="276"/>
      <c r="AM172" s="276"/>
      <c r="AN172" s="276"/>
      <c r="AO172" s="276"/>
      <c r="AP172" s="276"/>
      <c r="AQ172" s="276"/>
      <c r="AR172" s="276"/>
    </row>
    <row r="173" spans="1:44" ht="31.5">
      <c r="A173" s="268" t="s">
        <v>3781</v>
      </c>
      <c r="B173" s="269" t="s">
        <v>158</v>
      </c>
      <c r="C173" s="269" t="s">
        <v>1931</v>
      </c>
      <c r="D173" s="269"/>
      <c r="E173" s="268" t="s">
        <v>3782</v>
      </c>
      <c r="F173" s="269" t="s">
        <v>3783</v>
      </c>
      <c r="G173" s="267">
        <v>3</v>
      </c>
      <c r="H173" s="270" t="s">
        <v>2904</v>
      </c>
      <c r="I173" s="270" t="s">
        <v>3727</v>
      </c>
      <c r="J173" s="266" t="s">
        <v>74</v>
      </c>
      <c r="K173" s="266" t="s">
        <v>75</v>
      </c>
      <c r="L173" s="266" t="s">
        <v>76</v>
      </c>
      <c r="M173" s="270" t="s">
        <v>3377</v>
      </c>
      <c r="N173" s="270" t="s">
        <v>3717</v>
      </c>
      <c r="O173" s="266" t="s">
        <v>3718</v>
      </c>
      <c r="P173" s="266" t="s">
        <v>3719</v>
      </c>
      <c r="Q173" s="270"/>
      <c r="R173" s="271" t="s">
        <v>82</v>
      </c>
      <c r="S173" s="272"/>
      <c r="T173" s="273"/>
      <c r="U173" s="278">
        <v>2</v>
      </c>
      <c r="V173" s="279">
        <v>2</v>
      </c>
      <c r="W173" s="279">
        <v>2</v>
      </c>
      <c r="X173" s="279">
        <v>2</v>
      </c>
      <c r="Y173" s="279">
        <v>2</v>
      </c>
      <c r="Z173" s="279">
        <v>2</v>
      </c>
      <c r="AA173" s="279">
        <v>2</v>
      </c>
      <c r="AB173" s="279">
        <v>2</v>
      </c>
      <c r="AC173" s="279">
        <v>2</v>
      </c>
      <c r="AD173" s="279">
        <v>2</v>
      </c>
      <c r="AE173" s="279">
        <v>2</v>
      </c>
      <c r="AF173" s="279">
        <v>2</v>
      </c>
      <c r="AG173" s="276"/>
      <c r="AH173" s="276"/>
      <c r="AI173" s="276"/>
      <c r="AJ173" s="276"/>
      <c r="AK173" s="276"/>
      <c r="AL173" s="276"/>
      <c r="AM173" s="276"/>
      <c r="AN173" s="276"/>
      <c r="AO173" s="276"/>
      <c r="AP173" s="276"/>
      <c r="AQ173" s="276"/>
      <c r="AR173" s="276"/>
    </row>
    <row r="174" spans="1:44" ht="31.5">
      <c r="A174" s="268" t="s">
        <v>3784</v>
      </c>
      <c r="B174" s="269" t="s">
        <v>158</v>
      </c>
      <c r="C174" s="269" t="s">
        <v>1931</v>
      </c>
      <c r="D174" s="269"/>
      <c r="E174" s="269" t="s">
        <v>3785</v>
      </c>
      <c r="F174" s="269" t="s">
        <v>3786</v>
      </c>
      <c r="G174" s="267">
        <v>1</v>
      </c>
      <c r="H174" s="270" t="s">
        <v>2904</v>
      </c>
      <c r="I174" s="270" t="s">
        <v>3727</v>
      </c>
      <c r="J174" s="266" t="s">
        <v>74</v>
      </c>
      <c r="K174" s="266" t="s">
        <v>75</v>
      </c>
      <c r="L174" s="266" t="s">
        <v>76</v>
      </c>
      <c r="M174" s="270" t="s">
        <v>3377</v>
      </c>
      <c r="N174" s="270" t="s">
        <v>3717</v>
      </c>
      <c r="O174" s="266" t="s">
        <v>3718</v>
      </c>
      <c r="P174" s="266" t="s">
        <v>3719</v>
      </c>
      <c r="Q174" s="270"/>
      <c r="R174" s="271" t="s">
        <v>82</v>
      </c>
      <c r="S174" s="272"/>
      <c r="T174" s="273"/>
      <c r="U174" s="278">
        <v>2</v>
      </c>
      <c r="V174" s="279">
        <v>2</v>
      </c>
      <c r="W174" s="279">
        <v>2</v>
      </c>
      <c r="X174" s="279">
        <v>2</v>
      </c>
      <c r="Y174" s="279">
        <v>2</v>
      </c>
      <c r="Z174" s="279">
        <v>2</v>
      </c>
      <c r="AA174" s="279">
        <v>2</v>
      </c>
      <c r="AB174" s="279">
        <v>2</v>
      </c>
      <c r="AC174" s="279">
        <v>2</v>
      </c>
      <c r="AD174" s="279">
        <v>2</v>
      </c>
      <c r="AE174" s="279">
        <v>2</v>
      </c>
      <c r="AF174" s="279">
        <v>2</v>
      </c>
      <c r="AG174" s="276"/>
      <c r="AH174" s="276"/>
      <c r="AI174" s="276"/>
      <c r="AJ174" s="276"/>
      <c r="AK174" s="276"/>
      <c r="AL174" s="276"/>
      <c r="AM174" s="276"/>
      <c r="AN174" s="276"/>
      <c r="AO174" s="276"/>
      <c r="AP174" s="276"/>
      <c r="AQ174" s="276"/>
      <c r="AR174" s="276"/>
    </row>
    <row r="175" spans="1:44" ht="31.5">
      <c r="A175" s="268" t="s">
        <v>3787</v>
      </c>
      <c r="B175" s="269" t="s">
        <v>158</v>
      </c>
      <c r="C175" s="269" t="s">
        <v>1931</v>
      </c>
      <c r="D175" s="269"/>
      <c r="E175" s="269" t="s">
        <v>3788</v>
      </c>
      <c r="F175" s="269" t="s">
        <v>3789</v>
      </c>
      <c r="G175" s="267">
        <v>2</v>
      </c>
      <c r="H175" s="270" t="s">
        <v>2904</v>
      </c>
      <c r="I175" s="270" t="s">
        <v>3727</v>
      </c>
      <c r="J175" s="266" t="s">
        <v>74</v>
      </c>
      <c r="K175" s="266" t="s">
        <v>75</v>
      </c>
      <c r="L175" s="266" t="s">
        <v>76</v>
      </c>
      <c r="M175" s="270" t="s">
        <v>3377</v>
      </c>
      <c r="N175" s="270" t="s">
        <v>3717</v>
      </c>
      <c r="O175" s="266" t="s">
        <v>3718</v>
      </c>
      <c r="P175" s="266" t="s">
        <v>3719</v>
      </c>
      <c r="Q175" s="270"/>
      <c r="R175" s="271" t="s">
        <v>82</v>
      </c>
      <c r="S175" s="272"/>
      <c r="T175" s="273"/>
      <c r="U175" s="278">
        <v>18</v>
      </c>
      <c r="V175" s="279">
        <v>18</v>
      </c>
      <c r="W175" s="279">
        <v>18</v>
      </c>
      <c r="X175" s="279">
        <v>18</v>
      </c>
      <c r="Y175" s="279">
        <v>18</v>
      </c>
      <c r="Z175" s="279">
        <v>18</v>
      </c>
      <c r="AA175" s="279">
        <v>18</v>
      </c>
      <c r="AB175" s="279">
        <v>18</v>
      </c>
      <c r="AC175" s="279">
        <v>18</v>
      </c>
      <c r="AD175" s="279">
        <v>18</v>
      </c>
      <c r="AE175" s="279">
        <v>18</v>
      </c>
      <c r="AF175" s="279">
        <v>18</v>
      </c>
      <c r="AG175" s="276"/>
      <c r="AH175" s="276"/>
      <c r="AI175" s="276"/>
      <c r="AJ175" s="276"/>
      <c r="AK175" s="276"/>
      <c r="AL175" s="276"/>
      <c r="AM175" s="276"/>
      <c r="AN175" s="276"/>
      <c r="AO175" s="276"/>
      <c r="AP175" s="276"/>
      <c r="AQ175" s="276"/>
      <c r="AR175" s="276"/>
    </row>
    <row r="176" spans="1:44" ht="31.5">
      <c r="A176" s="268" t="s">
        <v>3790</v>
      </c>
      <c r="B176" s="269" t="s">
        <v>158</v>
      </c>
      <c r="C176" s="269" t="s">
        <v>1931</v>
      </c>
      <c r="D176" s="269"/>
      <c r="E176" s="269" t="s">
        <v>3791</v>
      </c>
      <c r="F176" s="269" t="s">
        <v>3792</v>
      </c>
      <c r="G176" s="267">
        <v>2</v>
      </c>
      <c r="H176" s="270" t="s">
        <v>2904</v>
      </c>
      <c r="I176" s="270" t="s">
        <v>3727</v>
      </c>
      <c r="J176" s="266" t="s">
        <v>74</v>
      </c>
      <c r="K176" s="266" t="s">
        <v>75</v>
      </c>
      <c r="L176" s="266" t="s">
        <v>76</v>
      </c>
      <c r="M176" s="270" t="s">
        <v>3377</v>
      </c>
      <c r="N176" s="270" t="s">
        <v>3717</v>
      </c>
      <c r="O176" s="266" t="s">
        <v>3718</v>
      </c>
      <c r="P176" s="266" t="s">
        <v>3719</v>
      </c>
      <c r="Q176" s="270"/>
      <c r="R176" s="271" t="s">
        <v>82</v>
      </c>
      <c r="S176" s="272"/>
      <c r="T176" s="273"/>
      <c r="U176" s="278">
        <v>15</v>
      </c>
      <c r="V176" s="279">
        <v>15</v>
      </c>
      <c r="W176" s="279">
        <v>15</v>
      </c>
      <c r="X176" s="279">
        <v>15</v>
      </c>
      <c r="Y176" s="279">
        <v>15</v>
      </c>
      <c r="Z176" s="279">
        <v>15</v>
      </c>
      <c r="AA176" s="279">
        <v>15</v>
      </c>
      <c r="AB176" s="279">
        <v>15</v>
      </c>
      <c r="AC176" s="279">
        <v>15</v>
      </c>
      <c r="AD176" s="279">
        <v>15</v>
      </c>
      <c r="AE176" s="279">
        <v>15</v>
      </c>
      <c r="AF176" s="279">
        <v>15</v>
      </c>
      <c r="AG176" s="276"/>
      <c r="AH176" s="276"/>
      <c r="AI176" s="276"/>
      <c r="AJ176" s="276"/>
      <c r="AK176" s="276"/>
      <c r="AL176" s="276"/>
      <c r="AM176" s="276"/>
      <c r="AN176" s="276"/>
      <c r="AO176" s="276"/>
      <c r="AP176" s="276"/>
      <c r="AQ176" s="276"/>
      <c r="AR176" s="276"/>
    </row>
    <row r="177" spans="1:44" ht="31.5">
      <c r="A177" s="268" t="s">
        <v>3793</v>
      </c>
      <c r="B177" s="269" t="s">
        <v>158</v>
      </c>
      <c r="C177" s="269" t="s">
        <v>1931</v>
      </c>
      <c r="D177" s="269"/>
      <c r="E177" s="269" t="s">
        <v>3794</v>
      </c>
      <c r="F177" s="269" t="s">
        <v>3795</v>
      </c>
      <c r="G177" s="267">
        <v>1</v>
      </c>
      <c r="H177" s="270" t="s">
        <v>2904</v>
      </c>
      <c r="I177" s="270" t="s">
        <v>3727</v>
      </c>
      <c r="J177" s="266" t="s">
        <v>74</v>
      </c>
      <c r="K177" s="266" t="s">
        <v>75</v>
      </c>
      <c r="L177" s="266" t="s">
        <v>76</v>
      </c>
      <c r="M177" s="270" t="s">
        <v>3377</v>
      </c>
      <c r="N177" s="270" t="s">
        <v>3717</v>
      </c>
      <c r="O177" s="266" t="s">
        <v>3718</v>
      </c>
      <c r="P177" s="266" t="s">
        <v>3719</v>
      </c>
      <c r="Q177" s="270"/>
      <c r="R177" s="271" t="s">
        <v>82</v>
      </c>
      <c r="S177" s="272"/>
      <c r="T177" s="273"/>
      <c r="U177" s="278">
        <v>2</v>
      </c>
      <c r="V177" s="279">
        <v>2</v>
      </c>
      <c r="W177" s="279">
        <v>2</v>
      </c>
      <c r="X177" s="279">
        <v>2</v>
      </c>
      <c r="Y177" s="279">
        <v>2</v>
      </c>
      <c r="Z177" s="279">
        <v>2</v>
      </c>
      <c r="AA177" s="279">
        <v>2</v>
      </c>
      <c r="AB177" s="279">
        <v>2</v>
      </c>
      <c r="AC177" s="279">
        <v>2</v>
      </c>
      <c r="AD177" s="279">
        <v>2</v>
      </c>
      <c r="AE177" s="279">
        <v>2</v>
      </c>
      <c r="AF177" s="279">
        <v>2</v>
      </c>
      <c r="AG177" s="276"/>
      <c r="AH177" s="276"/>
      <c r="AI177" s="276"/>
      <c r="AJ177" s="276"/>
      <c r="AK177" s="276"/>
      <c r="AL177" s="276"/>
      <c r="AM177" s="276"/>
      <c r="AN177" s="276"/>
      <c r="AO177" s="276"/>
      <c r="AP177" s="276"/>
      <c r="AQ177" s="276"/>
      <c r="AR177" s="276"/>
    </row>
    <row r="178" spans="1:44" ht="31.5">
      <c r="A178" s="268" t="s">
        <v>3796</v>
      </c>
      <c r="B178" s="269" t="s">
        <v>158</v>
      </c>
      <c r="C178" s="269" t="s">
        <v>1931</v>
      </c>
      <c r="D178" s="269"/>
      <c r="E178" s="269" t="s">
        <v>3797</v>
      </c>
      <c r="F178" s="269" t="s">
        <v>3798</v>
      </c>
      <c r="G178" s="267">
        <v>1</v>
      </c>
      <c r="H178" s="270" t="s">
        <v>2904</v>
      </c>
      <c r="I178" s="270" t="s">
        <v>3727</v>
      </c>
      <c r="J178" s="266" t="s">
        <v>74</v>
      </c>
      <c r="K178" s="266" t="s">
        <v>75</v>
      </c>
      <c r="L178" s="266" t="s">
        <v>76</v>
      </c>
      <c r="M178" s="270" t="s">
        <v>3377</v>
      </c>
      <c r="N178" s="270" t="s">
        <v>3717</v>
      </c>
      <c r="O178" s="266" t="s">
        <v>3718</v>
      </c>
      <c r="P178" s="266" t="s">
        <v>3719</v>
      </c>
      <c r="Q178" s="270"/>
      <c r="R178" s="271" t="s">
        <v>82</v>
      </c>
      <c r="S178" s="272"/>
      <c r="T178" s="273"/>
      <c r="U178" s="278">
        <v>2</v>
      </c>
      <c r="V178" s="279">
        <v>2</v>
      </c>
      <c r="W178" s="279">
        <v>2</v>
      </c>
      <c r="X178" s="279">
        <v>2</v>
      </c>
      <c r="Y178" s="279">
        <v>2</v>
      </c>
      <c r="Z178" s="279">
        <v>2</v>
      </c>
      <c r="AA178" s="279">
        <v>2</v>
      </c>
      <c r="AB178" s="279">
        <v>2</v>
      </c>
      <c r="AC178" s="279">
        <v>2</v>
      </c>
      <c r="AD178" s="279">
        <v>2</v>
      </c>
      <c r="AE178" s="279">
        <v>2</v>
      </c>
      <c r="AF178" s="279">
        <v>2</v>
      </c>
      <c r="AG178" s="276"/>
      <c r="AH178" s="276"/>
      <c r="AI178" s="276"/>
      <c r="AJ178" s="276"/>
      <c r="AK178" s="276"/>
      <c r="AL178" s="276"/>
      <c r="AM178" s="276"/>
      <c r="AN178" s="276"/>
      <c r="AO178" s="276"/>
      <c r="AP178" s="276"/>
      <c r="AQ178" s="276"/>
      <c r="AR178" s="276"/>
    </row>
    <row r="179" spans="1:44" ht="31.5">
      <c r="A179" s="268" t="s">
        <v>3799</v>
      </c>
      <c r="B179" s="269" t="s">
        <v>158</v>
      </c>
      <c r="C179" s="269" t="s">
        <v>1931</v>
      </c>
      <c r="D179" s="269"/>
      <c r="E179" s="269" t="s">
        <v>3800</v>
      </c>
      <c r="F179" s="269" t="s">
        <v>3801</v>
      </c>
      <c r="G179" s="267">
        <v>1</v>
      </c>
      <c r="H179" s="270" t="s">
        <v>2904</v>
      </c>
      <c r="I179" s="270" t="s">
        <v>3727</v>
      </c>
      <c r="J179" s="266" t="s">
        <v>74</v>
      </c>
      <c r="K179" s="266" t="s">
        <v>75</v>
      </c>
      <c r="L179" s="266" t="s">
        <v>76</v>
      </c>
      <c r="M179" s="270" t="s">
        <v>3377</v>
      </c>
      <c r="N179" s="270" t="s">
        <v>3717</v>
      </c>
      <c r="O179" s="266" t="s">
        <v>3718</v>
      </c>
      <c r="P179" s="266" t="s">
        <v>3719</v>
      </c>
      <c r="Q179" s="270"/>
      <c r="R179" s="271" t="s">
        <v>82</v>
      </c>
      <c r="S179" s="272"/>
      <c r="T179" s="273"/>
      <c r="U179" s="278">
        <v>1</v>
      </c>
      <c r="V179" s="279">
        <v>1</v>
      </c>
      <c r="W179" s="279">
        <v>1</v>
      </c>
      <c r="X179" s="279">
        <v>1</v>
      </c>
      <c r="Y179" s="279">
        <v>1</v>
      </c>
      <c r="Z179" s="279">
        <v>1</v>
      </c>
      <c r="AA179" s="279">
        <v>1</v>
      </c>
      <c r="AB179" s="279">
        <v>1</v>
      </c>
      <c r="AC179" s="279">
        <v>1</v>
      </c>
      <c r="AD179" s="279">
        <v>1</v>
      </c>
      <c r="AE179" s="279">
        <v>1</v>
      </c>
      <c r="AF179" s="279">
        <v>1</v>
      </c>
      <c r="AG179" s="276"/>
      <c r="AH179" s="276"/>
      <c r="AI179" s="276"/>
      <c r="AJ179" s="276"/>
      <c r="AK179" s="276"/>
      <c r="AL179" s="276"/>
      <c r="AM179" s="276"/>
      <c r="AN179" s="276"/>
      <c r="AO179" s="276"/>
      <c r="AP179" s="276"/>
      <c r="AQ179" s="276"/>
      <c r="AR179" s="276"/>
    </row>
    <row r="180" spans="1:44" ht="31.5">
      <c r="A180" s="268" t="s">
        <v>3802</v>
      </c>
      <c r="B180" s="269" t="s">
        <v>158</v>
      </c>
      <c r="C180" s="269" t="s">
        <v>1931</v>
      </c>
      <c r="D180" s="269"/>
      <c r="E180" s="269" t="s">
        <v>3803</v>
      </c>
      <c r="F180" s="269" t="s">
        <v>3804</v>
      </c>
      <c r="G180" s="267">
        <v>2</v>
      </c>
      <c r="H180" s="270" t="s">
        <v>2904</v>
      </c>
      <c r="I180" s="270" t="s">
        <v>3727</v>
      </c>
      <c r="J180" s="266" t="s">
        <v>74</v>
      </c>
      <c r="K180" s="266" t="s">
        <v>75</v>
      </c>
      <c r="L180" s="266" t="s">
        <v>76</v>
      </c>
      <c r="M180" s="270" t="s">
        <v>3377</v>
      </c>
      <c r="N180" s="270" t="s">
        <v>3717</v>
      </c>
      <c r="O180" s="266" t="s">
        <v>3718</v>
      </c>
      <c r="P180" s="266" t="s">
        <v>3719</v>
      </c>
      <c r="Q180" s="270"/>
      <c r="R180" s="271" t="s">
        <v>82</v>
      </c>
      <c r="S180" s="272"/>
      <c r="T180" s="273"/>
      <c r="U180" s="278">
        <v>6</v>
      </c>
      <c r="V180" s="279">
        <v>6</v>
      </c>
      <c r="W180" s="279">
        <v>6</v>
      </c>
      <c r="X180" s="279">
        <v>6</v>
      </c>
      <c r="Y180" s="279">
        <v>6</v>
      </c>
      <c r="Z180" s="279">
        <v>6</v>
      </c>
      <c r="AA180" s="279">
        <v>6</v>
      </c>
      <c r="AB180" s="279">
        <v>6</v>
      </c>
      <c r="AC180" s="279">
        <v>6</v>
      </c>
      <c r="AD180" s="279">
        <v>6</v>
      </c>
      <c r="AE180" s="279">
        <v>6</v>
      </c>
      <c r="AF180" s="279">
        <v>6</v>
      </c>
      <c r="AG180" s="276"/>
      <c r="AH180" s="276"/>
      <c r="AI180" s="276"/>
      <c r="AJ180" s="276"/>
      <c r="AK180" s="276"/>
      <c r="AL180" s="276"/>
      <c r="AM180" s="276"/>
      <c r="AN180" s="276"/>
      <c r="AO180" s="276"/>
      <c r="AP180" s="276"/>
      <c r="AQ180" s="276"/>
      <c r="AR180" s="276"/>
    </row>
    <row r="181" spans="1:44" ht="31.5">
      <c r="A181" s="268" t="s">
        <v>3805</v>
      </c>
      <c r="B181" s="269" t="s">
        <v>158</v>
      </c>
      <c r="C181" s="269" t="s">
        <v>1931</v>
      </c>
      <c r="D181" s="269"/>
      <c r="E181" s="269" t="s">
        <v>3806</v>
      </c>
      <c r="F181" s="269" t="s">
        <v>3807</v>
      </c>
      <c r="G181" s="267">
        <v>3</v>
      </c>
      <c r="H181" s="270" t="s">
        <v>2904</v>
      </c>
      <c r="I181" s="270" t="s">
        <v>3727</v>
      </c>
      <c r="J181" s="266" t="s">
        <v>74</v>
      </c>
      <c r="K181" s="266" t="s">
        <v>75</v>
      </c>
      <c r="L181" s="266" t="s">
        <v>76</v>
      </c>
      <c r="M181" s="270" t="s">
        <v>3377</v>
      </c>
      <c r="N181" s="270" t="s">
        <v>3717</v>
      </c>
      <c r="O181" s="266" t="s">
        <v>3718</v>
      </c>
      <c r="P181" s="266" t="s">
        <v>3719</v>
      </c>
      <c r="Q181" s="270"/>
      <c r="R181" s="271" t="s">
        <v>82</v>
      </c>
      <c r="S181" s="272"/>
      <c r="T181" s="273"/>
      <c r="U181" s="278">
        <v>6</v>
      </c>
      <c r="V181" s="279">
        <v>6</v>
      </c>
      <c r="W181" s="279">
        <v>6</v>
      </c>
      <c r="X181" s="279">
        <v>6</v>
      </c>
      <c r="Y181" s="279">
        <v>6</v>
      </c>
      <c r="Z181" s="279">
        <v>6</v>
      </c>
      <c r="AA181" s="279">
        <v>6</v>
      </c>
      <c r="AB181" s="279">
        <v>6</v>
      </c>
      <c r="AC181" s="279">
        <v>6</v>
      </c>
      <c r="AD181" s="279">
        <v>6</v>
      </c>
      <c r="AE181" s="279">
        <v>6</v>
      </c>
      <c r="AF181" s="279">
        <v>6</v>
      </c>
      <c r="AG181" s="276"/>
      <c r="AH181" s="276"/>
      <c r="AI181" s="276"/>
      <c r="AJ181" s="276"/>
      <c r="AK181" s="276"/>
      <c r="AL181" s="276"/>
      <c r="AM181" s="276"/>
      <c r="AN181" s="276"/>
      <c r="AO181" s="276"/>
      <c r="AP181" s="276"/>
      <c r="AQ181" s="276"/>
      <c r="AR181" s="276"/>
    </row>
    <row r="182" spans="1:44" ht="31.5">
      <c r="A182" s="268" t="s">
        <v>3808</v>
      </c>
      <c r="B182" s="269" t="s">
        <v>158</v>
      </c>
      <c r="C182" s="269" t="s">
        <v>1931</v>
      </c>
      <c r="D182" s="269"/>
      <c r="E182" s="269" t="s">
        <v>3809</v>
      </c>
      <c r="F182" s="269" t="s">
        <v>3810</v>
      </c>
      <c r="G182" s="267">
        <v>3</v>
      </c>
      <c r="H182" s="270" t="s">
        <v>2904</v>
      </c>
      <c r="I182" s="270" t="s">
        <v>3727</v>
      </c>
      <c r="J182" s="266" t="s">
        <v>74</v>
      </c>
      <c r="K182" s="266" t="s">
        <v>75</v>
      </c>
      <c r="L182" s="266" t="s">
        <v>76</v>
      </c>
      <c r="M182" s="270" t="s">
        <v>3377</v>
      </c>
      <c r="N182" s="270" t="s">
        <v>3717</v>
      </c>
      <c r="O182" s="266" t="s">
        <v>3718</v>
      </c>
      <c r="P182" s="266" t="s">
        <v>3719</v>
      </c>
      <c r="Q182" s="270"/>
      <c r="R182" s="271" t="s">
        <v>82</v>
      </c>
      <c r="S182" s="272"/>
      <c r="T182" s="273"/>
      <c r="U182" s="278">
        <v>6</v>
      </c>
      <c r="V182" s="279">
        <v>6</v>
      </c>
      <c r="W182" s="279">
        <v>6</v>
      </c>
      <c r="X182" s="279">
        <v>6</v>
      </c>
      <c r="Y182" s="279">
        <v>6</v>
      </c>
      <c r="Z182" s="279">
        <v>6</v>
      </c>
      <c r="AA182" s="279">
        <v>6</v>
      </c>
      <c r="AB182" s="279">
        <v>6</v>
      </c>
      <c r="AC182" s="279">
        <v>6</v>
      </c>
      <c r="AD182" s="279">
        <v>6</v>
      </c>
      <c r="AE182" s="279">
        <v>6</v>
      </c>
      <c r="AF182" s="279">
        <v>6</v>
      </c>
      <c r="AG182" s="276"/>
      <c r="AH182" s="276"/>
      <c r="AI182" s="276"/>
      <c r="AJ182" s="276"/>
      <c r="AK182" s="276"/>
      <c r="AL182" s="276"/>
      <c r="AM182" s="276"/>
      <c r="AN182" s="276"/>
      <c r="AO182" s="276"/>
      <c r="AP182" s="276"/>
      <c r="AQ182" s="276"/>
      <c r="AR182" s="276"/>
    </row>
    <row r="183" spans="1:44" ht="47.25">
      <c r="A183" s="268" t="s">
        <v>3811</v>
      </c>
      <c r="B183" s="269" t="s">
        <v>158</v>
      </c>
      <c r="C183" s="269" t="s">
        <v>1931</v>
      </c>
      <c r="D183" s="269"/>
      <c r="E183" s="269" t="s">
        <v>3812</v>
      </c>
      <c r="F183" s="269" t="s">
        <v>3813</v>
      </c>
      <c r="G183" s="267">
        <v>3</v>
      </c>
      <c r="H183" s="270" t="s">
        <v>2904</v>
      </c>
      <c r="I183" s="270" t="s">
        <v>3727</v>
      </c>
      <c r="J183" s="266" t="s">
        <v>74</v>
      </c>
      <c r="K183" s="266" t="s">
        <v>75</v>
      </c>
      <c r="L183" s="266" t="s">
        <v>76</v>
      </c>
      <c r="M183" s="270" t="s">
        <v>3377</v>
      </c>
      <c r="N183" s="270" t="s">
        <v>3717</v>
      </c>
      <c r="O183" s="266" t="s">
        <v>3718</v>
      </c>
      <c r="P183" s="266" t="s">
        <v>3719</v>
      </c>
      <c r="Q183" s="270"/>
      <c r="R183" s="271" t="s">
        <v>82</v>
      </c>
      <c r="S183" s="272"/>
      <c r="T183" s="273"/>
      <c r="U183" s="278">
        <v>1</v>
      </c>
      <c r="V183" s="279">
        <v>1</v>
      </c>
      <c r="W183" s="279">
        <v>1</v>
      </c>
      <c r="X183" s="279">
        <v>1</v>
      </c>
      <c r="Y183" s="279">
        <v>1</v>
      </c>
      <c r="Z183" s="279">
        <v>1</v>
      </c>
      <c r="AA183" s="279">
        <v>1</v>
      </c>
      <c r="AB183" s="279">
        <v>1</v>
      </c>
      <c r="AC183" s="279">
        <v>1</v>
      </c>
      <c r="AD183" s="279">
        <v>1</v>
      </c>
      <c r="AE183" s="279">
        <v>1</v>
      </c>
      <c r="AF183" s="279">
        <v>1</v>
      </c>
      <c r="AG183" s="276"/>
      <c r="AH183" s="276"/>
      <c r="AI183" s="276"/>
      <c r="AJ183" s="276"/>
      <c r="AK183" s="276"/>
      <c r="AL183" s="276"/>
      <c r="AM183" s="276"/>
      <c r="AN183" s="276"/>
      <c r="AO183" s="276"/>
      <c r="AP183" s="276"/>
      <c r="AQ183" s="276"/>
      <c r="AR183" s="276"/>
    </row>
    <row r="184" spans="1:44" ht="31.5">
      <c r="A184" s="268" t="s">
        <v>3814</v>
      </c>
      <c r="B184" s="269" t="s">
        <v>158</v>
      </c>
      <c r="C184" s="269" t="s">
        <v>1931</v>
      </c>
      <c r="D184" s="269"/>
      <c r="E184" s="269" t="s">
        <v>3815</v>
      </c>
      <c r="F184" s="269" t="s">
        <v>3816</v>
      </c>
      <c r="G184" s="267">
        <v>2</v>
      </c>
      <c r="H184" s="270" t="s">
        <v>2904</v>
      </c>
      <c r="I184" s="270" t="s">
        <v>3727</v>
      </c>
      <c r="J184" s="266" t="s">
        <v>74</v>
      </c>
      <c r="K184" s="266" t="s">
        <v>75</v>
      </c>
      <c r="L184" s="266" t="s">
        <v>76</v>
      </c>
      <c r="M184" s="270" t="s">
        <v>3377</v>
      </c>
      <c r="N184" s="270" t="s">
        <v>3717</v>
      </c>
      <c r="O184" s="266" t="s">
        <v>3718</v>
      </c>
      <c r="P184" s="266" t="s">
        <v>3719</v>
      </c>
      <c r="Q184" s="270"/>
      <c r="R184" s="271" t="s">
        <v>82</v>
      </c>
      <c r="S184" s="272"/>
      <c r="T184" s="273"/>
      <c r="U184" s="278">
        <v>1</v>
      </c>
      <c r="V184" s="279">
        <v>1</v>
      </c>
      <c r="W184" s="279">
        <v>1</v>
      </c>
      <c r="X184" s="279">
        <v>1</v>
      </c>
      <c r="Y184" s="279">
        <v>1</v>
      </c>
      <c r="Z184" s="279">
        <v>1</v>
      </c>
      <c r="AA184" s="279">
        <v>1</v>
      </c>
      <c r="AB184" s="279">
        <v>1</v>
      </c>
      <c r="AC184" s="279">
        <v>1</v>
      </c>
      <c r="AD184" s="279">
        <v>1</v>
      </c>
      <c r="AE184" s="279">
        <v>1</v>
      </c>
      <c r="AF184" s="279">
        <v>1</v>
      </c>
      <c r="AG184" s="276"/>
      <c r="AH184" s="276"/>
      <c r="AI184" s="276"/>
      <c r="AJ184" s="276"/>
      <c r="AK184" s="276"/>
      <c r="AL184" s="276"/>
      <c r="AM184" s="276"/>
      <c r="AN184" s="276"/>
      <c r="AO184" s="276"/>
      <c r="AP184" s="276"/>
      <c r="AQ184" s="276"/>
      <c r="AR184" s="276"/>
    </row>
    <row r="185" spans="1:44" ht="47.25">
      <c r="A185" s="268" t="s">
        <v>3817</v>
      </c>
      <c r="B185" s="269" t="s">
        <v>158</v>
      </c>
      <c r="C185" s="269" t="s">
        <v>1931</v>
      </c>
      <c r="D185" s="269"/>
      <c r="E185" s="269" t="s">
        <v>3818</v>
      </c>
      <c r="F185" s="269" t="s">
        <v>3819</v>
      </c>
      <c r="G185" s="267">
        <v>3</v>
      </c>
      <c r="H185" s="270" t="s">
        <v>2904</v>
      </c>
      <c r="I185" s="270" t="s">
        <v>3727</v>
      </c>
      <c r="J185" s="266" t="s">
        <v>74</v>
      </c>
      <c r="K185" s="266" t="s">
        <v>75</v>
      </c>
      <c r="L185" s="266" t="s">
        <v>76</v>
      </c>
      <c r="M185" s="270" t="s">
        <v>3377</v>
      </c>
      <c r="N185" s="270" t="s">
        <v>3717</v>
      </c>
      <c r="O185" s="266" t="s">
        <v>3718</v>
      </c>
      <c r="P185" s="266" t="s">
        <v>3719</v>
      </c>
      <c r="Q185" s="270"/>
      <c r="R185" s="271" t="s">
        <v>82</v>
      </c>
      <c r="S185" s="272"/>
      <c r="T185" s="273"/>
      <c r="U185" s="278">
        <v>1</v>
      </c>
      <c r="V185" s="279">
        <v>1</v>
      </c>
      <c r="W185" s="279">
        <v>1</v>
      </c>
      <c r="X185" s="279">
        <v>1</v>
      </c>
      <c r="Y185" s="279">
        <v>1</v>
      </c>
      <c r="Z185" s="279">
        <v>1</v>
      </c>
      <c r="AA185" s="279">
        <v>1</v>
      </c>
      <c r="AB185" s="279">
        <v>1</v>
      </c>
      <c r="AC185" s="279">
        <v>1</v>
      </c>
      <c r="AD185" s="279">
        <v>1</v>
      </c>
      <c r="AE185" s="279">
        <v>1</v>
      </c>
      <c r="AF185" s="279">
        <v>1</v>
      </c>
      <c r="AG185" s="276"/>
      <c r="AH185" s="276"/>
      <c r="AI185" s="276"/>
      <c r="AJ185" s="276"/>
      <c r="AK185" s="276"/>
      <c r="AL185" s="276"/>
      <c r="AM185" s="276"/>
      <c r="AN185" s="276"/>
      <c r="AO185" s="276"/>
      <c r="AP185" s="276"/>
      <c r="AQ185" s="276"/>
      <c r="AR185" s="276"/>
    </row>
    <row r="186" spans="1:44" ht="31.5">
      <c r="A186" s="268" t="s">
        <v>3820</v>
      </c>
      <c r="B186" s="269" t="s">
        <v>158</v>
      </c>
      <c r="C186" s="269" t="s">
        <v>1931</v>
      </c>
      <c r="D186" s="269"/>
      <c r="E186" s="269" t="s">
        <v>3821</v>
      </c>
      <c r="F186" s="269" t="s">
        <v>3822</v>
      </c>
      <c r="G186" s="267">
        <v>2</v>
      </c>
      <c r="H186" s="270" t="s">
        <v>2904</v>
      </c>
      <c r="I186" s="270" t="s">
        <v>3727</v>
      </c>
      <c r="J186" s="266" t="s">
        <v>74</v>
      </c>
      <c r="K186" s="266" t="s">
        <v>75</v>
      </c>
      <c r="L186" s="266" t="s">
        <v>76</v>
      </c>
      <c r="M186" s="270" t="s">
        <v>3377</v>
      </c>
      <c r="N186" s="270" t="s">
        <v>3717</v>
      </c>
      <c r="O186" s="266" t="s">
        <v>3718</v>
      </c>
      <c r="P186" s="266" t="s">
        <v>3719</v>
      </c>
      <c r="Q186" s="270"/>
      <c r="R186" s="271" t="s">
        <v>82</v>
      </c>
      <c r="S186" s="272"/>
      <c r="T186" s="273"/>
      <c r="U186" s="278">
        <v>0</v>
      </c>
      <c r="V186" s="279">
        <v>0</v>
      </c>
      <c r="W186" s="279">
        <v>1</v>
      </c>
      <c r="X186" s="279">
        <v>1</v>
      </c>
      <c r="Y186" s="279">
        <v>1</v>
      </c>
      <c r="Z186" s="279">
        <v>1</v>
      </c>
      <c r="AA186" s="279">
        <v>1</v>
      </c>
      <c r="AB186" s="279">
        <v>1</v>
      </c>
      <c r="AC186" s="279">
        <v>1</v>
      </c>
      <c r="AD186" s="279">
        <v>1</v>
      </c>
      <c r="AE186" s="279">
        <v>1</v>
      </c>
      <c r="AF186" s="279">
        <v>1</v>
      </c>
      <c r="AG186" s="276"/>
      <c r="AH186" s="276"/>
      <c r="AI186" s="276"/>
      <c r="AJ186" s="276"/>
      <c r="AK186" s="276"/>
      <c r="AL186" s="276"/>
      <c r="AM186" s="276"/>
      <c r="AN186" s="276"/>
      <c r="AO186" s="276"/>
      <c r="AP186" s="276"/>
      <c r="AQ186" s="276"/>
      <c r="AR186" s="276"/>
    </row>
    <row r="187" spans="1:44" ht="31.5">
      <c r="A187" s="268" t="s">
        <v>3823</v>
      </c>
      <c r="B187" s="269" t="s">
        <v>158</v>
      </c>
      <c r="C187" s="269" t="s">
        <v>1931</v>
      </c>
      <c r="D187" s="269"/>
      <c r="E187" s="269" t="s">
        <v>3824</v>
      </c>
      <c r="F187" s="269" t="s">
        <v>3824</v>
      </c>
      <c r="G187" s="267">
        <v>2</v>
      </c>
      <c r="H187" s="270" t="s">
        <v>2904</v>
      </c>
      <c r="I187" s="270" t="s">
        <v>3727</v>
      </c>
      <c r="J187" s="266" t="s">
        <v>74</v>
      </c>
      <c r="K187" s="266" t="s">
        <v>75</v>
      </c>
      <c r="L187" s="266" t="s">
        <v>76</v>
      </c>
      <c r="M187" s="270" t="s">
        <v>3377</v>
      </c>
      <c r="N187" s="270" t="s">
        <v>3717</v>
      </c>
      <c r="O187" s="266" t="s">
        <v>3718</v>
      </c>
      <c r="P187" s="266" t="s">
        <v>3719</v>
      </c>
      <c r="Q187" s="270"/>
      <c r="R187" s="271" t="s">
        <v>82</v>
      </c>
      <c r="S187" s="272"/>
      <c r="T187" s="273"/>
      <c r="U187" s="278">
        <v>1</v>
      </c>
      <c r="V187" s="279">
        <v>1</v>
      </c>
      <c r="W187" s="279">
        <v>1</v>
      </c>
      <c r="X187" s="279">
        <v>1</v>
      </c>
      <c r="Y187" s="279">
        <v>1</v>
      </c>
      <c r="Z187" s="279">
        <v>1</v>
      </c>
      <c r="AA187" s="279">
        <v>1</v>
      </c>
      <c r="AB187" s="279">
        <v>1</v>
      </c>
      <c r="AC187" s="279">
        <v>1</v>
      </c>
      <c r="AD187" s="279">
        <v>1</v>
      </c>
      <c r="AE187" s="279">
        <v>1</v>
      </c>
      <c r="AF187" s="279">
        <v>1</v>
      </c>
      <c r="AG187" s="276"/>
      <c r="AH187" s="276"/>
      <c r="AI187" s="276"/>
      <c r="AJ187" s="276"/>
      <c r="AK187" s="276"/>
      <c r="AL187" s="276"/>
      <c r="AM187" s="276"/>
      <c r="AN187" s="276"/>
      <c r="AO187" s="276"/>
      <c r="AP187" s="276"/>
      <c r="AQ187" s="276"/>
      <c r="AR187" s="276"/>
    </row>
    <row r="188" spans="1:44" ht="31.5">
      <c r="A188" s="268" t="s">
        <v>3825</v>
      </c>
      <c r="B188" s="269" t="s">
        <v>158</v>
      </c>
      <c r="C188" s="269" t="s">
        <v>1931</v>
      </c>
      <c r="D188" s="269"/>
      <c r="E188" s="269" t="s">
        <v>3826</v>
      </c>
      <c r="F188" s="269" t="s">
        <v>3826</v>
      </c>
      <c r="G188" s="267">
        <v>2</v>
      </c>
      <c r="H188" s="270" t="s">
        <v>2904</v>
      </c>
      <c r="I188" s="270" t="s">
        <v>3727</v>
      </c>
      <c r="J188" s="266" t="s">
        <v>74</v>
      </c>
      <c r="K188" s="266" t="s">
        <v>75</v>
      </c>
      <c r="L188" s="266" t="s">
        <v>76</v>
      </c>
      <c r="M188" s="270" t="s">
        <v>3377</v>
      </c>
      <c r="N188" s="270" t="s">
        <v>3717</v>
      </c>
      <c r="O188" s="266" t="s">
        <v>3718</v>
      </c>
      <c r="P188" s="266" t="s">
        <v>3719</v>
      </c>
      <c r="Q188" s="270"/>
      <c r="R188" s="271" t="s">
        <v>82</v>
      </c>
      <c r="S188" s="272"/>
      <c r="T188" s="273"/>
      <c r="U188" s="278">
        <v>1</v>
      </c>
      <c r="V188" s="279">
        <v>1</v>
      </c>
      <c r="W188" s="279">
        <v>1</v>
      </c>
      <c r="X188" s="279">
        <v>1</v>
      </c>
      <c r="Y188" s="279">
        <v>1</v>
      </c>
      <c r="Z188" s="279">
        <v>1</v>
      </c>
      <c r="AA188" s="279">
        <v>1</v>
      </c>
      <c r="AB188" s="279">
        <v>1</v>
      </c>
      <c r="AC188" s="279">
        <v>1</v>
      </c>
      <c r="AD188" s="279">
        <v>1</v>
      </c>
      <c r="AE188" s="279">
        <v>1</v>
      </c>
      <c r="AF188" s="279">
        <v>1</v>
      </c>
      <c r="AG188" s="276"/>
      <c r="AH188" s="276"/>
      <c r="AI188" s="276"/>
      <c r="AJ188" s="276"/>
      <c r="AK188" s="276"/>
      <c r="AL188" s="276"/>
      <c r="AM188" s="276"/>
      <c r="AN188" s="276"/>
      <c r="AO188" s="276"/>
      <c r="AP188" s="276"/>
      <c r="AQ188" s="276"/>
      <c r="AR188" s="276"/>
    </row>
    <row r="189" spans="1:44" ht="31.5">
      <c r="A189" s="268" t="s">
        <v>3827</v>
      </c>
      <c r="B189" s="269" t="s">
        <v>158</v>
      </c>
      <c r="C189" s="269" t="s">
        <v>1931</v>
      </c>
      <c r="D189" s="269"/>
      <c r="E189" s="269" t="s">
        <v>3828</v>
      </c>
      <c r="F189" s="269" t="s">
        <v>3828</v>
      </c>
      <c r="G189" s="267">
        <v>2</v>
      </c>
      <c r="H189" s="270" t="s">
        <v>2904</v>
      </c>
      <c r="I189" s="270" t="s">
        <v>3727</v>
      </c>
      <c r="J189" s="266" t="s">
        <v>74</v>
      </c>
      <c r="K189" s="266" t="s">
        <v>75</v>
      </c>
      <c r="L189" s="266" t="s">
        <v>76</v>
      </c>
      <c r="M189" s="270" t="s">
        <v>3377</v>
      </c>
      <c r="N189" s="270" t="s">
        <v>3717</v>
      </c>
      <c r="O189" s="266" t="s">
        <v>3718</v>
      </c>
      <c r="P189" s="266" t="s">
        <v>3719</v>
      </c>
      <c r="Q189" s="270"/>
      <c r="R189" s="271" t="s">
        <v>82</v>
      </c>
      <c r="S189" s="272"/>
      <c r="T189" s="273"/>
      <c r="U189" s="278">
        <v>1</v>
      </c>
      <c r="V189" s="279">
        <v>1</v>
      </c>
      <c r="W189" s="279">
        <v>1</v>
      </c>
      <c r="X189" s="279">
        <v>1</v>
      </c>
      <c r="Y189" s="279">
        <v>1</v>
      </c>
      <c r="Z189" s="279">
        <v>1</v>
      </c>
      <c r="AA189" s="279">
        <v>1</v>
      </c>
      <c r="AB189" s="279">
        <v>1</v>
      </c>
      <c r="AC189" s="279">
        <v>1</v>
      </c>
      <c r="AD189" s="279">
        <v>1</v>
      </c>
      <c r="AE189" s="279">
        <v>1</v>
      </c>
      <c r="AF189" s="279">
        <v>1</v>
      </c>
      <c r="AG189" s="276"/>
      <c r="AH189" s="276"/>
      <c r="AI189" s="276"/>
      <c r="AJ189" s="276"/>
      <c r="AK189" s="276"/>
      <c r="AL189" s="276"/>
      <c r="AM189" s="276"/>
      <c r="AN189" s="276"/>
      <c r="AO189" s="276"/>
      <c r="AP189" s="276"/>
      <c r="AQ189" s="276"/>
      <c r="AR189" s="276"/>
    </row>
    <row r="190" spans="1:44" ht="31.5">
      <c r="A190" s="268" t="s">
        <v>3829</v>
      </c>
      <c r="B190" s="269" t="s">
        <v>158</v>
      </c>
      <c r="C190" s="269" t="s">
        <v>1931</v>
      </c>
      <c r="D190" s="269"/>
      <c r="E190" s="269" t="s">
        <v>3830</v>
      </c>
      <c r="F190" s="269" t="s">
        <v>3830</v>
      </c>
      <c r="G190" s="267">
        <v>2</v>
      </c>
      <c r="H190" s="270" t="s">
        <v>2904</v>
      </c>
      <c r="I190" s="270" t="s">
        <v>3727</v>
      </c>
      <c r="J190" s="266" t="s">
        <v>74</v>
      </c>
      <c r="K190" s="266" t="s">
        <v>75</v>
      </c>
      <c r="L190" s="266" t="s">
        <v>76</v>
      </c>
      <c r="M190" s="270" t="s">
        <v>3377</v>
      </c>
      <c r="N190" s="270" t="s">
        <v>3717</v>
      </c>
      <c r="O190" s="266" t="s">
        <v>3718</v>
      </c>
      <c r="P190" s="266" t="s">
        <v>3719</v>
      </c>
      <c r="Q190" s="270"/>
      <c r="R190" s="271" t="s">
        <v>82</v>
      </c>
      <c r="S190" s="272"/>
      <c r="T190" s="273"/>
      <c r="U190" s="278">
        <v>4</v>
      </c>
      <c r="V190" s="279">
        <v>4</v>
      </c>
      <c r="W190" s="279">
        <v>4</v>
      </c>
      <c r="X190" s="279">
        <v>4</v>
      </c>
      <c r="Y190" s="279">
        <v>4</v>
      </c>
      <c r="Z190" s="279">
        <v>4</v>
      </c>
      <c r="AA190" s="279">
        <v>4</v>
      </c>
      <c r="AB190" s="279">
        <v>4</v>
      </c>
      <c r="AC190" s="279">
        <v>4</v>
      </c>
      <c r="AD190" s="279">
        <v>4</v>
      </c>
      <c r="AE190" s="279">
        <v>4</v>
      </c>
      <c r="AF190" s="279">
        <v>4</v>
      </c>
      <c r="AG190" s="276"/>
      <c r="AH190" s="276"/>
      <c r="AI190" s="276"/>
      <c r="AJ190" s="276"/>
      <c r="AK190" s="276"/>
      <c r="AL190" s="276"/>
      <c r="AM190" s="276"/>
      <c r="AN190" s="276"/>
      <c r="AO190" s="276"/>
      <c r="AP190" s="276"/>
      <c r="AQ190" s="276"/>
      <c r="AR190" s="276"/>
    </row>
    <row r="191" spans="1:44" ht="31.5">
      <c r="A191" s="268" t="s">
        <v>3831</v>
      </c>
      <c r="B191" s="269" t="s">
        <v>158</v>
      </c>
      <c r="C191" s="269" t="s">
        <v>1931</v>
      </c>
      <c r="D191" s="269"/>
      <c r="E191" s="269" t="s">
        <v>3832</v>
      </c>
      <c r="F191" s="269" t="s">
        <v>3832</v>
      </c>
      <c r="G191" s="267">
        <v>2</v>
      </c>
      <c r="H191" s="270" t="s">
        <v>2904</v>
      </c>
      <c r="I191" s="270" t="s">
        <v>3727</v>
      </c>
      <c r="J191" s="266" t="s">
        <v>74</v>
      </c>
      <c r="K191" s="266" t="s">
        <v>75</v>
      </c>
      <c r="L191" s="266" t="s">
        <v>76</v>
      </c>
      <c r="M191" s="270" t="s">
        <v>3377</v>
      </c>
      <c r="N191" s="270" t="s">
        <v>3717</v>
      </c>
      <c r="O191" s="266" t="s">
        <v>3718</v>
      </c>
      <c r="P191" s="266" t="s">
        <v>3719</v>
      </c>
      <c r="Q191" s="270"/>
      <c r="R191" s="271" t="s">
        <v>82</v>
      </c>
      <c r="S191" s="272"/>
      <c r="T191" s="273"/>
      <c r="U191" s="278">
        <v>4</v>
      </c>
      <c r="V191" s="279">
        <v>4</v>
      </c>
      <c r="W191" s="279">
        <v>4</v>
      </c>
      <c r="X191" s="279">
        <v>4</v>
      </c>
      <c r="Y191" s="279">
        <v>4</v>
      </c>
      <c r="Z191" s="279">
        <v>4</v>
      </c>
      <c r="AA191" s="279">
        <v>4</v>
      </c>
      <c r="AB191" s="279">
        <v>4</v>
      </c>
      <c r="AC191" s="279">
        <v>4</v>
      </c>
      <c r="AD191" s="279">
        <v>4</v>
      </c>
      <c r="AE191" s="279">
        <v>4</v>
      </c>
      <c r="AF191" s="279">
        <v>4</v>
      </c>
      <c r="AG191" s="276"/>
      <c r="AH191" s="276"/>
      <c r="AI191" s="276"/>
      <c r="AJ191" s="276"/>
      <c r="AK191" s="276"/>
      <c r="AL191" s="276"/>
      <c r="AM191" s="276"/>
      <c r="AN191" s="276"/>
      <c r="AO191" s="276"/>
      <c r="AP191" s="276"/>
      <c r="AQ191" s="276"/>
      <c r="AR191" s="276"/>
    </row>
  </sheetData>
  <sheetProtection autoFilter="0" pivotTables="0"/>
  <dataValidations count="1">
    <dataValidation type="custom" allowBlank="1" showInputMessage="1" showErrorMessage="1" errorTitle="Sólo se permiten números" sqref="AJ44:AJ126 AJ17:AJ36 AJ8:AJ14 AK8:AR191 U8:AI191" xr:uid="{A4FE4C93-228A-470C-AC52-FBDC2EA51063}">
      <formula1>ISNUMBER(U8)</formula1>
    </dataValidation>
  </dataValidations>
  <hyperlinks>
    <hyperlink ref="A3" location="INDICE!A1" display="◄INICIO" xr:uid="{0EA742BC-9A25-4977-8F13-0EBFA78CDD00}"/>
  </hyperlink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EA03-860F-4231-87B2-2AF805F59060}">
  <sheetPr codeName="Hoja21"/>
  <dimension ref="A1:D36"/>
  <sheetViews>
    <sheetView topLeftCell="A7" workbookViewId="0">
      <selection activeCell="C19" sqref="C19"/>
    </sheetView>
  </sheetViews>
  <sheetFormatPr baseColWidth="10" defaultColWidth="9" defaultRowHeight="15.75"/>
  <cols>
    <col min="2" max="2" width="34.375" bestFit="1" customWidth="1"/>
    <col min="3" max="3" width="60.75" customWidth="1"/>
    <col min="4" max="4" width="41.375" customWidth="1"/>
  </cols>
  <sheetData>
    <row r="1" spans="1:4">
      <c r="B1" s="18"/>
      <c r="C1" s="32"/>
      <c r="D1" s="18"/>
    </row>
    <row r="2" spans="1:4">
      <c r="B2" s="31" t="s">
        <v>3256</v>
      </c>
      <c r="C2" s="33" t="s">
        <v>3219</v>
      </c>
      <c r="D2" s="20" t="s">
        <v>3257</v>
      </c>
    </row>
    <row r="3" spans="1:4">
      <c r="A3" s="301" t="s">
        <v>3258</v>
      </c>
      <c r="B3" s="303" t="s">
        <v>158</v>
      </c>
      <c r="C3" s="21" t="s">
        <v>3259</v>
      </c>
      <c r="D3" s="22" t="s">
        <v>169</v>
      </c>
    </row>
    <row r="4" spans="1:4">
      <c r="A4" s="301"/>
      <c r="B4" s="304"/>
      <c r="C4" s="23" t="s">
        <v>175</v>
      </c>
      <c r="D4" s="19" t="s">
        <v>1628</v>
      </c>
    </row>
    <row r="5" spans="1:4" ht="34.5">
      <c r="A5" s="301"/>
      <c r="B5" s="304"/>
      <c r="C5" s="23" t="s">
        <v>159</v>
      </c>
      <c r="D5" s="24" t="s">
        <v>756</v>
      </c>
    </row>
    <row r="6" spans="1:4">
      <c r="A6" s="301"/>
      <c r="B6" s="304"/>
      <c r="C6" s="23" t="s">
        <v>1931</v>
      </c>
      <c r="D6" s="19"/>
    </row>
    <row r="7" spans="1:4" ht="34.5">
      <c r="A7" s="301" t="s">
        <v>3260</v>
      </c>
      <c r="B7" s="305" t="s">
        <v>143</v>
      </c>
      <c r="C7" s="28" t="s">
        <v>555</v>
      </c>
      <c r="D7" s="25" t="s">
        <v>233</v>
      </c>
    </row>
    <row r="8" spans="1:4" ht="23.25">
      <c r="A8" s="301"/>
      <c r="B8" s="305"/>
      <c r="C8" s="28" t="s">
        <v>2441</v>
      </c>
      <c r="D8" s="19" t="s">
        <v>403</v>
      </c>
    </row>
    <row r="9" spans="1:4" ht="34.5">
      <c r="A9" s="301"/>
      <c r="B9" s="305"/>
      <c r="C9" s="28" t="s">
        <v>546</v>
      </c>
      <c r="D9" s="24" t="s">
        <v>191</v>
      </c>
    </row>
    <row r="10" spans="1:4">
      <c r="A10" s="301" t="s">
        <v>3261</v>
      </c>
      <c r="B10" s="306" t="s">
        <v>954</v>
      </c>
      <c r="C10" s="29" t="s">
        <v>955</v>
      </c>
      <c r="D10" s="19" t="s">
        <v>121</v>
      </c>
    </row>
    <row r="11" spans="1:4" ht="23.25">
      <c r="A11" s="301"/>
      <c r="B11" s="306"/>
      <c r="C11" s="30" t="s">
        <v>3262</v>
      </c>
      <c r="D11" s="24" t="s">
        <v>100</v>
      </c>
    </row>
    <row r="12" spans="1:4" ht="23.25">
      <c r="A12" s="301"/>
      <c r="B12" s="306"/>
      <c r="C12" s="29" t="s">
        <v>2277</v>
      </c>
      <c r="D12" s="19" t="s">
        <v>2489</v>
      </c>
    </row>
    <row r="13" spans="1:4" ht="34.5">
      <c r="A13" s="301"/>
      <c r="B13" s="306"/>
      <c r="C13" s="30" t="s">
        <v>1102</v>
      </c>
      <c r="D13" s="24" t="s">
        <v>185</v>
      </c>
    </row>
    <row r="14" spans="1:4" ht="23.25">
      <c r="A14" s="301"/>
      <c r="B14" s="306"/>
      <c r="C14" s="30" t="s">
        <v>2224</v>
      </c>
      <c r="D14" s="19" t="s">
        <v>3263</v>
      </c>
    </row>
    <row r="15" spans="1:4" ht="23.25" customHeight="1">
      <c r="A15" s="301" t="s">
        <v>3264</v>
      </c>
      <c r="B15" s="307" t="s">
        <v>68</v>
      </c>
      <c r="C15" s="34" t="s">
        <v>760</v>
      </c>
      <c r="D15" s="24" t="s">
        <v>527</v>
      </c>
    </row>
    <row r="16" spans="1:4">
      <c r="A16" s="301"/>
      <c r="B16" s="307"/>
      <c r="C16" s="35" t="s">
        <v>254</v>
      </c>
      <c r="D16" s="19" t="s">
        <v>217</v>
      </c>
    </row>
    <row r="17" spans="1:4" ht="23.25">
      <c r="A17" s="301"/>
      <c r="B17" s="307"/>
      <c r="C17" s="34" t="s">
        <v>84</v>
      </c>
      <c r="D17" s="24" t="s">
        <v>2281</v>
      </c>
    </row>
    <row r="18" spans="1:4" ht="34.5">
      <c r="A18" s="301"/>
      <c r="B18" s="307"/>
      <c r="C18" s="35" t="s">
        <v>224</v>
      </c>
      <c r="D18" s="19" t="s">
        <v>162</v>
      </c>
    </row>
    <row r="19" spans="1:4">
      <c r="A19" s="38"/>
      <c r="B19" s="45"/>
      <c r="C19" s="35" t="s">
        <v>182</v>
      </c>
      <c r="D19" s="19"/>
    </row>
    <row r="20" spans="1:4" ht="23.25">
      <c r="A20" s="38"/>
      <c r="B20" s="45"/>
      <c r="C20" s="35" t="s">
        <v>633</v>
      </c>
      <c r="D20" s="19"/>
    </row>
    <row r="21" spans="1:4" ht="23.25">
      <c r="A21" s="301" t="s">
        <v>3265</v>
      </c>
      <c r="B21" s="308" t="s">
        <v>209</v>
      </c>
      <c r="C21" s="36" t="s">
        <v>3266</v>
      </c>
      <c r="D21" s="24" t="s">
        <v>3267</v>
      </c>
    </row>
    <row r="22" spans="1:4" ht="23.25">
      <c r="A22" s="301"/>
      <c r="B22" s="308"/>
      <c r="C22" s="37" t="s">
        <v>1107</v>
      </c>
      <c r="D22" s="19" t="s">
        <v>204</v>
      </c>
    </row>
    <row r="23" spans="1:4">
      <c r="A23" s="301"/>
      <c r="B23" s="308"/>
      <c r="C23" s="36" t="s">
        <v>2743</v>
      </c>
      <c r="D23" s="26"/>
    </row>
    <row r="24" spans="1:4">
      <c r="A24" s="301"/>
      <c r="B24" s="308"/>
      <c r="C24" s="37" t="s">
        <v>2188</v>
      </c>
      <c r="D24" s="27"/>
    </row>
    <row r="25" spans="1:4">
      <c r="A25" s="301"/>
      <c r="B25" s="308"/>
      <c r="C25" s="36" t="s">
        <v>210</v>
      </c>
      <c r="D25" s="26"/>
    </row>
    <row r="26" spans="1:4">
      <c r="A26" s="301"/>
      <c r="B26" s="308"/>
      <c r="C26" s="37" t="s">
        <v>2686</v>
      </c>
      <c r="D26" s="27"/>
    </row>
    <row r="27" spans="1:4">
      <c r="A27" s="302" t="s">
        <v>3268</v>
      </c>
      <c r="B27" s="309" t="s">
        <v>131</v>
      </c>
      <c r="C27" s="39" t="s">
        <v>3269</v>
      </c>
      <c r="D27" s="26"/>
    </row>
    <row r="28" spans="1:4">
      <c r="A28" s="302"/>
      <c r="B28" s="309"/>
      <c r="C28" s="40" t="s">
        <v>741</v>
      </c>
      <c r="D28" s="26"/>
    </row>
    <row r="29" spans="1:4">
      <c r="A29" s="302"/>
      <c r="B29" s="309"/>
      <c r="C29" s="41" t="s">
        <v>1499</v>
      </c>
      <c r="D29" s="27"/>
    </row>
    <row r="30" spans="1:4">
      <c r="A30" s="302"/>
      <c r="B30" s="309"/>
      <c r="C30" s="40" t="s">
        <v>336</v>
      </c>
      <c r="D30" s="26"/>
    </row>
    <row r="31" spans="1:4">
      <c r="A31" s="302"/>
      <c r="B31" s="309"/>
      <c r="C31" s="41" t="s">
        <v>918</v>
      </c>
      <c r="D31" s="27"/>
    </row>
    <row r="32" spans="1:4">
      <c r="A32" s="302" t="s">
        <v>3270</v>
      </c>
      <c r="B32" s="298" t="s">
        <v>385</v>
      </c>
      <c r="C32" s="19" t="s">
        <v>386</v>
      </c>
      <c r="D32" s="26"/>
    </row>
    <row r="33" spans="1:4">
      <c r="A33" s="302"/>
      <c r="B33" s="299"/>
      <c r="C33" s="42" t="s">
        <v>1506</v>
      </c>
      <c r="D33" s="27"/>
    </row>
    <row r="34" spans="1:4">
      <c r="A34" s="302"/>
      <c r="B34" s="299"/>
      <c r="C34" s="43" t="s">
        <v>1551</v>
      </c>
      <c r="D34" s="26"/>
    </row>
    <row r="35" spans="1:4">
      <c r="A35" s="302"/>
      <c r="B35" s="300"/>
      <c r="C35" s="44" t="s">
        <v>430</v>
      </c>
      <c r="D35" s="27"/>
    </row>
    <row r="36" spans="1:4">
      <c r="D36" s="26"/>
    </row>
  </sheetData>
  <autoFilter ref="B2:D37" xr:uid="{5AA3EA03-860F-4231-87B2-2AF805F59060}"/>
  <mergeCells count="14">
    <mergeCell ref="B32:B35"/>
    <mergeCell ref="A3:A6"/>
    <mergeCell ref="A27:A31"/>
    <mergeCell ref="B3:B6"/>
    <mergeCell ref="B7:B9"/>
    <mergeCell ref="B10:B14"/>
    <mergeCell ref="B15:B18"/>
    <mergeCell ref="B21:B26"/>
    <mergeCell ref="B27:B31"/>
    <mergeCell ref="A32:A35"/>
    <mergeCell ref="A21:A26"/>
    <mergeCell ref="A15:A18"/>
    <mergeCell ref="A10:A14"/>
    <mergeCell ref="A7:A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66BA-CF3C-4897-88E5-679C5F6624E7}">
  <sheetPr codeName="Hoja22"/>
  <dimension ref="A1:C34"/>
  <sheetViews>
    <sheetView topLeftCell="A10" workbookViewId="0">
      <selection activeCell="C20" sqref="C20"/>
    </sheetView>
  </sheetViews>
  <sheetFormatPr baseColWidth="10" defaultColWidth="11" defaultRowHeight="15.75"/>
  <cols>
    <col min="1" max="1" width="37.625" customWidth="1"/>
    <col min="2" max="2" width="20.5" customWidth="1"/>
    <col min="3" max="3" width="31.625" customWidth="1"/>
  </cols>
  <sheetData>
    <row r="1" spans="1:3">
      <c r="A1" s="12" t="s">
        <v>24</v>
      </c>
      <c r="B1" s="12" t="s">
        <v>3219</v>
      </c>
      <c r="C1" s="15" t="s">
        <v>3257</v>
      </c>
    </row>
    <row r="2" spans="1:3" ht="60">
      <c r="A2" s="13" t="s">
        <v>158</v>
      </c>
      <c r="B2" s="14" t="s">
        <v>3259</v>
      </c>
      <c r="C2" s="16" t="s">
        <v>169</v>
      </c>
    </row>
    <row r="3" spans="1:3" ht="30">
      <c r="A3" s="14" t="s">
        <v>143</v>
      </c>
      <c r="B3" s="14" t="s">
        <v>175</v>
      </c>
      <c r="C3" s="16" t="s">
        <v>1628</v>
      </c>
    </row>
    <row r="4" spans="1:3" ht="60">
      <c r="A4" s="14" t="s">
        <v>954</v>
      </c>
      <c r="B4" s="14" t="s">
        <v>159</v>
      </c>
      <c r="C4" s="16" t="s">
        <v>756</v>
      </c>
    </row>
    <row r="5" spans="1:3" ht="75">
      <c r="A5" s="14" t="s">
        <v>68</v>
      </c>
      <c r="B5" s="14" t="s">
        <v>1931</v>
      </c>
      <c r="C5" s="17" t="s">
        <v>233</v>
      </c>
    </row>
    <row r="6" spans="1:3" ht="60">
      <c r="A6" s="14" t="s">
        <v>209</v>
      </c>
      <c r="B6" s="14" t="s">
        <v>555</v>
      </c>
      <c r="C6" s="16" t="s">
        <v>403</v>
      </c>
    </row>
    <row r="7" spans="1:3" ht="75">
      <c r="A7" s="13" t="s">
        <v>131</v>
      </c>
      <c r="B7" s="14" t="s">
        <v>2441</v>
      </c>
      <c r="C7" s="16" t="s">
        <v>191</v>
      </c>
    </row>
    <row r="8" spans="1:3" ht="60">
      <c r="A8" s="13" t="s">
        <v>385</v>
      </c>
      <c r="B8" s="14" t="s">
        <v>546</v>
      </c>
      <c r="C8" s="16" t="s">
        <v>121</v>
      </c>
    </row>
    <row r="9" spans="1:3" ht="60">
      <c r="A9" s="13"/>
      <c r="B9" s="14" t="s">
        <v>3271</v>
      </c>
      <c r="C9" s="16" t="s">
        <v>100</v>
      </c>
    </row>
    <row r="10" spans="1:3" ht="45">
      <c r="A10" s="13"/>
      <c r="B10" s="14" t="s">
        <v>1107</v>
      </c>
      <c r="C10" s="16" t="s">
        <v>2489</v>
      </c>
    </row>
    <row r="11" spans="1:3" ht="75">
      <c r="A11" s="13"/>
      <c r="B11" s="14" t="s">
        <v>2743</v>
      </c>
      <c r="C11" s="16" t="s">
        <v>185</v>
      </c>
    </row>
    <row r="12" spans="1:3" ht="60">
      <c r="A12" s="13"/>
      <c r="B12" s="14" t="s">
        <v>2188</v>
      </c>
      <c r="C12" s="16" t="s">
        <v>3263</v>
      </c>
    </row>
    <row r="13" spans="1:3" ht="75">
      <c r="A13" s="13"/>
      <c r="B13" s="14" t="s">
        <v>210</v>
      </c>
      <c r="C13" s="16" t="s">
        <v>527</v>
      </c>
    </row>
    <row r="14" spans="1:3" ht="30">
      <c r="A14" s="13"/>
      <c r="B14" s="14" t="s">
        <v>2686</v>
      </c>
      <c r="C14" s="16" t="s">
        <v>217</v>
      </c>
    </row>
    <row r="15" spans="1:3" ht="60">
      <c r="A15" s="13"/>
      <c r="B15" s="13" t="s">
        <v>3269</v>
      </c>
      <c r="C15" s="16" t="s">
        <v>2281</v>
      </c>
    </row>
    <row r="16" spans="1:3" ht="75">
      <c r="A16" s="13"/>
      <c r="B16" s="14" t="s">
        <v>741</v>
      </c>
      <c r="C16" s="16" t="s">
        <v>162</v>
      </c>
    </row>
    <row r="17" spans="1:3" ht="45">
      <c r="A17" s="13"/>
      <c r="B17" s="14" t="s">
        <v>1499</v>
      </c>
      <c r="C17" s="16" t="s">
        <v>3267</v>
      </c>
    </row>
    <row r="18" spans="1:3" ht="45">
      <c r="A18" s="13"/>
      <c r="B18" s="14" t="s">
        <v>336</v>
      </c>
      <c r="C18" s="16" t="s">
        <v>204</v>
      </c>
    </row>
    <row r="19" spans="1:3" ht="45">
      <c r="A19" s="13"/>
      <c r="B19" s="14" t="s">
        <v>918</v>
      </c>
    </row>
    <row r="20" spans="1:3" ht="45">
      <c r="A20" s="13"/>
      <c r="B20" s="14" t="s">
        <v>386</v>
      </c>
    </row>
    <row r="21" spans="1:3" ht="45">
      <c r="A21" s="13"/>
      <c r="B21" s="14" t="s">
        <v>1506</v>
      </c>
    </row>
    <row r="22" spans="1:3" ht="45">
      <c r="A22" s="13"/>
      <c r="B22" s="14" t="s">
        <v>1551</v>
      </c>
    </row>
    <row r="23" spans="1:3" ht="30">
      <c r="A23" s="13"/>
      <c r="B23" s="14" t="s">
        <v>430</v>
      </c>
    </row>
    <row r="24" spans="1:3" ht="60">
      <c r="A24" s="13"/>
      <c r="B24" s="14" t="s">
        <v>955</v>
      </c>
    </row>
    <row r="25" spans="1:3" ht="60">
      <c r="A25" s="13"/>
      <c r="B25" s="14" t="s">
        <v>3262</v>
      </c>
    </row>
    <row r="26" spans="1:3" ht="30">
      <c r="A26" s="13"/>
      <c r="B26" s="14" t="s">
        <v>2277</v>
      </c>
    </row>
    <row r="27" spans="1:3" ht="45">
      <c r="A27" s="13"/>
      <c r="B27" s="14" t="s">
        <v>1102</v>
      </c>
    </row>
    <row r="28" spans="1:3" ht="90">
      <c r="A28" s="13"/>
      <c r="B28" s="14" t="s">
        <v>3272</v>
      </c>
    </row>
    <row r="29" spans="1:3" ht="60">
      <c r="A29" s="13"/>
      <c r="B29" s="14" t="s">
        <v>760</v>
      </c>
    </row>
    <row r="30" spans="1:3" ht="60">
      <c r="A30" s="13"/>
      <c r="B30" s="14" t="s">
        <v>254</v>
      </c>
    </row>
    <row r="31" spans="1:3" ht="45">
      <c r="A31" s="13"/>
      <c r="B31" s="14" t="s">
        <v>84</v>
      </c>
    </row>
    <row r="32" spans="1:3" ht="105">
      <c r="A32" s="13"/>
      <c r="B32" s="14" t="s">
        <v>224</v>
      </c>
    </row>
    <row r="33" spans="1:2" ht="45">
      <c r="A33" s="13"/>
      <c r="B33" s="14" t="s">
        <v>182</v>
      </c>
    </row>
    <row r="34" spans="1:2" ht="90">
      <c r="A34" s="13"/>
      <c r="B34" s="14" t="s">
        <v>633</v>
      </c>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C7EAD-6077-433E-8DD8-1A8FF7BA21FB}">
  <sheetPr codeName="Hoja23"/>
  <dimension ref="C3:G7"/>
  <sheetViews>
    <sheetView showGridLines="0" workbookViewId="0">
      <selection activeCell="E28" sqref="E28"/>
    </sheetView>
  </sheetViews>
  <sheetFormatPr baseColWidth="10" defaultColWidth="11" defaultRowHeight="15.75"/>
  <cols>
    <col min="3" max="3" width="12" customWidth="1"/>
  </cols>
  <sheetData>
    <row r="3" spans="3:7">
      <c r="C3" s="310" t="s">
        <v>3273</v>
      </c>
      <c r="D3" s="310"/>
      <c r="E3" s="310"/>
      <c r="F3" s="310"/>
      <c r="G3" s="310"/>
    </row>
    <row r="4" spans="3:7">
      <c r="C4" s="8" t="s">
        <v>3274</v>
      </c>
      <c r="D4" s="8" t="s">
        <v>3275</v>
      </c>
      <c r="E4" s="8" t="s">
        <v>3276</v>
      </c>
      <c r="F4" s="8" t="s">
        <v>3277</v>
      </c>
      <c r="G4" s="8" t="s">
        <v>3278</v>
      </c>
    </row>
    <row r="5" spans="3:7">
      <c r="C5" s="9" t="s">
        <v>3279</v>
      </c>
      <c r="D5" s="2" t="s">
        <v>3280</v>
      </c>
      <c r="E5" s="10"/>
      <c r="F5" s="2">
        <v>100</v>
      </c>
      <c r="G5" s="2">
        <v>100</v>
      </c>
    </row>
    <row r="6" spans="3:7">
      <c r="C6" s="9" t="s">
        <v>3281</v>
      </c>
      <c r="D6" s="2" t="s">
        <v>3282</v>
      </c>
      <c r="E6" s="4"/>
      <c r="F6" s="2">
        <v>95</v>
      </c>
      <c r="G6" s="2">
        <v>95</v>
      </c>
    </row>
    <row r="7" spans="3:7">
      <c r="C7" s="1" t="s">
        <v>3283</v>
      </c>
      <c r="D7" s="3" t="s">
        <v>3284</v>
      </c>
      <c r="E7" s="11"/>
      <c r="F7" s="2">
        <v>0</v>
      </c>
      <c r="G7" s="2">
        <v>0</v>
      </c>
    </row>
  </sheetData>
  <mergeCells count="1">
    <mergeCell ref="C3:G3"/>
  </mergeCells>
  <phoneticPr fontId="3" type="noConversion"/>
  <conditionalFormatting sqref="F5:F7">
    <cfRule type="iconSet" priority="6">
      <iconSet iconSet="3Symbols" showValue="0">
        <cfvo type="percent" val="0"/>
        <cfvo type="num" val="95"/>
        <cfvo type="num" val="100"/>
      </iconSet>
    </cfRule>
    <cfRule type="iconSet" priority="7">
      <iconSet iconSet="3Symbols" showValue="0">
        <cfvo type="percent" val="0"/>
        <cfvo type="num" val="95"/>
        <cfvo type="percent" val="100"/>
      </iconSet>
    </cfRule>
    <cfRule type="iconSet" priority="9">
      <iconSet iconSet="3Symbols">
        <cfvo type="percent" val="0"/>
        <cfvo type="percent" val="33"/>
        <cfvo type="percent" val="67"/>
      </iconSet>
    </cfRule>
  </conditionalFormatting>
  <conditionalFormatting sqref="F6:F7">
    <cfRule type="iconSet" priority="8">
      <iconSet iconSet="3Symbols">
        <cfvo type="percent" val="0"/>
        <cfvo type="percent" val="33"/>
        <cfvo type="percent" val="67"/>
      </iconSet>
    </cfRule>
  </conditionalFormatting>
  <conditionalFormatting sqref="G5:G7">
    <cfRule type="iconSet" priority="1">
      <iconSet iconSet="3Symbols2" showValue="0">
        <cfvo type="percent" val="0"/>
        <cfvo type="num" val="95"/>
        <cfvo type="num" val="100"/>
      </iconSet>
    </cfRule>
    <cfRule type="iconSet" priority="3">
      <iconSet iconSet="3Symbols" showValue="0">
        <cfvo type="percent" val="0"/>
        <cfvo type="num" val="95"/>
        <cfvo type="percent" val="100"/>
      </iconSet>
    </cfRule>
    <cfRule type="iconSet" priority="5">
      <iconSet iconSet="3Symbols">
        <cfvo type="percent" val="0"/>
        <cfvo type="percent" val="33"/>
        <cfvo type="percent" val="67"/>
      </iconSet>
    </cfRule>
  </conditionalFormatting>
  <conditionalFormatting sqref="G6:G7">
    <cfRule type="iconSet" priority="4">
      <iconSet iconSet="3Symbols">
        <cfvo type="percent" val="0"/>
        <cfvo type="percent" val="33"/>
        <cfvo type="percent" val="67"/>
      </iconSet>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25DC2-C2F2-46B0-AD92-84AFE049661D}">
  <sheetPr codeName="Hoja7"/>
  <dimension ref="A1:AR176"/>
  <sheetViews>
    <sheetView showGridLines="0" zoomScale="85" zoomScaleNormal="85" workbookViewId="0">
      <selection activeCell="A2" sqref="A2"/>
    </sheetView>
  </sheetViews>
  <sheetFormatPr baseColWidth="10" defaultColWidth="201.5" defaultRowHeight="15.75"/>
  <cols>
    <col min="1" max="1" width="17.625" style="131" bestFit="1" customWidth="1"/>
    <col min="2" max="2" width="45.5" style="131" bestFit="1" customWidth="1"/>
    <col min="3" max="3" width="58" style="131" customWidth="1"/>
    <col min="4" max="4" width="11.875" style="131" customWidth="1"/>
    <col min="5" max="5" width="51.75" style="131" customWidth="1"/>
    <col min="6" max="6" width="92.375" style="131" customWidth="1"/>
    <col min="7" max="7" width="11.75" style="131" bestFit="1" customWidth="1"/>
    <col min="8" max="8" width="82.375" style="131" customWidth="1"/>
    <col min="9" max="9" width="35.5" style="131" customWidth="1"/>
    <col min="10" max="10" width="18.5" style="131" bestFit="1" customWidth="1"/>
    <col min="11" max="11" width="13" style="131" bestFit="1" customWidth="1"/>
    <col min="12" max="12" width="17.375" style="131" bestFit="1" customWidth="1"/>
    <col min="13" max="13" width="95.75" style="131" bestFit="1" customWidth="1"/>
    <col min="14" max="14" width="46.5" style="131" bestFit="1" customWidth="1"/>
    <col min="15" max="15" width="61.5" style="131" bestFit="1" customWidth="1"/>
    <col min="16" max="16" width="22.375" style="131" customWidth="1"/>
    <col min="17" max="17" width="21.75" style="131" customWidth="1"/>
    <col min="18" max="18" width="22" style="131" customWidth="1"/>
    <col min="19" max="19" width="13.5" style="131" bestFit="1" customWidth="1"/>
    <col min="20" max="20" width="8.75" style="131" bestFit="1" customWidth="1"/>
    <col min="21" max="32" width="13.375" style="125" bestFit="1" customWidth="1"/>
    <col min="33" max="44" width="19" style="131" bestFit="1" customWidth="1"/>
    <col min="45" max="16384" width="201.5" style="131"/>
  </cols>
  <sheetData>
    <row r="1" spans="1:44" ht="20.25">
      <c r="E1" s="132" t="str">
        <f>[2]Control!$A$1&amp;" "&amp;[2]Control!$B$5</f>
        <v>PLAN OPERATIVO ANUAL  2024</v>
      </c>
    </row>
    <row r="2" spans="1:44" ht="23.25" thickBot="1">
      <c r="A2" s="86" t="s">
        <v>20</v>
      </c>
      <c r="E2" s="133" t="str">
        <f>[2]Control!$B$3</f>
        <v>DIRECCIÓN COMERCIAL</v>
      </c>
    </row>
    <row r="3" spans="1:44" ht="16.5" thickTop="1"/>
    <row r="4" spans="1:44" ht="16.5" thickBot="1"/>
    <row r="5" spans="1:44" ht="16.5" thickBot="1">
      <c r="U5" s="134" t="s">
        <v>21</v>
      </c>
      <c r="V5" s="135"/>
      <c r="W5" s="135"/>
      <c r="X5" s="135"/>
      <c r="Y5" s="135"/>
      <c r="Z5" s="135"/>
      <c r="AA5" s="135"/>
      <c r="AB5" s="135"/>
      <c r="AC5" s="135"/>
      <c r="AD5" s="135"/>
      <c r="AE5" s="135"/>
      <c r="AF5" s="135"/>
      <c r="AG5" s="136" t="s">
        <v>22</v>
      </c>
      <c r="AH5" s="136"/>
      <c r="AI5" s="136"/>
      <c r="AJ5" s="136"/>
      <c r="AK5" s="136"/>
      <c r="AL5" s="136"/>
      <c r="AM5" s="136"/>
      <c r="AN5" s="136"/>
      <c r="AO5" s="136"/>
      <c r="AP5" s="136"/>
      <c r="AQ5" s="136"/>
      <c r="AR5" s="136"/>
    </row>
    <row r="6" spans="1:44" ht="32.25" thickBot="1">
      <c r="A6" s="137" t="s">
        <v>23</v>
      </c>
      <c r="B6" s="137" t="s">
        <v>24</v>
      </c>
      <c r="C6" s="137" t="s">
        <v>25</v>
      </c>
      <c r="D6" s="137" t="s">
        <v>26</v>
      </c>
      <c r="E6" s="137" t="s">
        <v>27</v>
      </c>
      <c r="F6" s="137" t="s">
        <v>28</v>
      </c>
      <c r="G6" s="137" t="s">
        <v>29</v>
      </c>
      <c r="H6" s="137" t="s">
        <v>30</v>
      </c>
      <c r="I6" s="137" t="s">
        <v>31</v>
      </c>
      <c r="J6" s="137" t="s">
        <v>32</v>
      </c>
      <c r="K6" s="137" t="s">
        <v>33</v>
      </c>
      <c r="L6" s="137" t="s">
        <v>34</v>
      </c>
      <c r="M6" s="137" t="s">
        <v>35</v>
      </c>
      <c r="N6" s="137" t="s">
        <v>36</v>
      </c>
      <c r="O6" s="137" t="s">
        <v>37</v>
      </c>
      <c r="P6" s="137" t="s">
        <v>38</v>
      </c>
      <c r="Q6" s="137" t="s">
        <v>39</v>
      </c>
      <c r="R6" s="138" t="s">
        <v>40</v>
      </c>
      <c r="S6" s="137" t="s">
        <v>41</v>
      </c>
      <c r="T6" s="137" t="s">
        <v>42</v>
      </c>
      <c r="U6" s="139" t="s">
        <v>43</v>
      </c>
      <c r="V6" s="139" t="s">
        <v>44</v>
      </c>
      <c r="W6" s="139" t="s">
        <v>45</v>
      </c>
      <c r="X6" s="139" t="s">
        <v>46</v>
      </c>
      <c r="Y6" s="139" t="s">
        <v>47</v>
      </c>
      <c r="Z6" s="139" t="s">
        <v>48</v>
      </c>
      <c r="AA6" s="139" t="s">
        <v>49</v>
      </c>
      <c r="AB6" s="139" t="s">
        <v>50</v>
      </c>
      <c r="AC6" s="139" t="s">
        <v>51</v>
      </c>
      <c r="AD6" s="139" t="s">
        <v>52</v>
      </c>
      <c r="AE6" s="139" t="s">
        <v>53</v>
      </c>
      <c r="AF6" s="139" t="s">
        <v>54</v>
      </c>
      <c r="AG6" s="140" t="s">
        <v>55</v>
      </c>
      <c r="AH6" s="140" t="s">
        <v>56</v>
      </c>
      <c r="AI6" s="140" t="s">
        <v>57</v>
      </c>
      <c r="AJ6" s="140" t="s">
        <v>58</v>
      </c>
      <c r="AK6" s="140" t="s">
        <v>59</v>
      </c>
      <c r="AL6" s="140" t="s">
        <v>60</v>
      </c>
      <c r="AM6" s="140" t="s">
        <v>61</v>
      </c>
      <c r="AN6" s="140" t="s">
        <v>62</v>
      </c>
      <c r="AO6" s="140" t="s">
        <v>63</v>
      </c>
      <c r="AP6" s="140" t="s">
        <v>64</v>
      </c>
      <c r="AQ6" s="140" t="s">
        <v>65</v>
      </c>
      <c r="AR6" s="140" t="s">
        <v>66</v>
      </c>
    </row>
    <row r="7" spans="1:44" ht="31.5">
      <c r="A7" s="141" t="s">
        <v>514</v>
      </c>
      <c r="B7" s="142" t="s">
        <v>158</v>
      </c>
      <c r="C7" s="51" t="s">
        <v>166</v>
      </c>
      <c r="D7" s="51"/>
      <c r="E7" s="51" t="s">
        <v>515</v>
      </c>
      <c r="F7" s="51" t="s">
        <v>516</v>
      </c>
      <c r="G7" s="123">
        <v>3</v>
      </c>
      <c r="H7" s="143" t="s">
        <v>517</v>
      </c>
      <c r="I7" s="143" t="s">
        <v>518</v>
      </c>
      <c r="J7" s="143" t="s">
        <v>94</v>
      </c>
      <c r="K7" s="143" t="s">
        <v>228</v>
      </c>
      <c r="L7" s="143" t="s">
        <v>95</v>
      </c>
      <c r="M7" s="143" t="s">
        <v>519</v>
      </c>
      <c r="N7" s="143" t="s">
        <v>520</v>
      </c>
      <c r="O7" s="143" t="s">
        <v>521</v>
      </c>
      <c r="P7" s="143" t="s">
        <v>522</v>
      </c>
      <c r="Q7" s="143"/>
      <c r="R7" s="48" t="s">
        <v>82</v>
      </c>
      <c r="S7" s="144"/>
      <c r="T7" s="145" t="s">
        <v>408</v>
      </c>
      <c r="U7" s="127">
        <v>0.09</v>
      </c>
      <c r="V7" s="127">
        <v>0.09</v>
      </c>
      <c r="W7" s="127">
        <v>0.09</v>
      </c>
      <c r="X7" s="127">
        <v>0.09</v>
      </c>
      <c r="Y7" s="127">
        <v>0.09</v>
      </c>
      <c r="Z7" s="127">
        <v>0.09</v>
      </c>
      <c r="AA7" s="127">
        <v>0.09</v>
      </c>
      <c r="AB7" s="127">
        <v>0.09</v>
      </c>
      <c r="AC7" s="127">
        <v>0.09</v>
      </c>
      <c r="AD7" s="127">
        <v>0.09</v>
      </c>
      <c r="AE7" s="127">
        <v>0.09</v>
      </c>
      <c r="AF7" s="127">
        <v>0.09</v>
      </c>
      <c r="AG7" s="146"/>
      <c r="AH7" s="146"/>
      <c r="AI7" s="146"/>
      <c r="AJ7" s="147"/>
      <c r="AK7" s="146"/>
      <c r="AL7" s="146"/>
      <c r="AM7" s="147"/>
      <c r="AN7" s="147"/>
      <c r="AO7" s="147"/>
      <c r="AP7" s="147"/>
      <c r="AQ7" s="147"/>
      <c r="AR7" s="147"/>
    </row>
    <row r="8" spans="1:44" ht="31.5">
      <c r="A8" s="141" t="s">
        <v>523</v>
      </c>
      <c r="B8" s="142" t="s">
        <v>158</v>
      </c>
      <c r="C8" s="51" t="s">
        <v>166</v>
      </c>
      <c r="D8" s="51"/>
      <c r="E8" s="51" t="s">
        <v>515</v>
      </c>
      <c r="F8" s="51" t="s">
        <v>516</v>
      </c>
      <c r="G8" s="123">
        <v>3</v>
      </c>
      <c r="H8" s="143" t="s">
        <v>517</v>
      </c>
      <c r="I8" s="143" t="s">
        <v>518</v>
      </c>
      <c r="J8" s="143" t="s">
        <v>94</v>
      </c>
      <c r="K8" s="143" t="s">
        <v>228</v>
      </c>
      <c r="L8" s="143" t="s">
        <v>95</v>
      </c>
      <c r="M8" s="143" t="s">
        <v>519</v>
      </c>
      <c r="N8" s="143" t="s">
        <v>524</v>
      </c>
      <c r="O8" s="143" t="s">
        <v>521</v>
      </c>
      <c r="P8" s="143" t="s">
        <v>525</v>
      </c>
      <c r="Q8" s="143"/>
      <c r="R8" s="48" t="s">
        <v>82</v>
      </c>
      <c r="S8" s="144"/>
      <c r="T8" s="145" t="s">
        <v>408</v>
      </c>
      <c r="U8" s="127">
        <v>0.09</v>
      </c>
      <c r="V8" s="127">
        <v>0.09</v>
      </c>
      <c r="W8" s="127">
        <v>0.09</v>
      </c>
      <c r="X8" s="127">
        <v>0.09</v>
      </c>
      <c r="Y8" s="127">
        <v>0.09</v>
      </c>
      <c r="Z8" s="127">
        <v>0.09</v>
      </c>
      <c r="AA8" s="127">
        <v>0.09</v>
      </c>
      <c r="AB8" s="127">
        <v>0.09</v>
      </c>
      <c r="AC8" s="127">
        <v>0.09</v>
      </c>
      <c r="AD8" s="127">
        <v>0.09</v>
      </c>
      <c r="AE8" s="127">
        <v>0.09</v>
      </c>
      <c r="AF8" s="127">
        <v>0.09</v>
      </c>
      <c r="AG8" s="146"/>
      <c r="AH8" s="146"/>
      <c r="AI8" s="146"/>
      <c r="AJ8" s="147"/>
      <c r="AK8" s="147"/>
      <c r="AL8" s="147"/>
      <c r="AM8" s="147"/>
      <c r="AN8" s="147"/>
      <c r="AO8" s="147"/>
      <c r="AP8" s="147"/>
      <c r="AQ8" s="147"/>
      <c r="AR8" s="147"/>
    </row>
    <row r="9" spans="1:44" ht="31.5">
      <c r="A9" s="141" t="s">
        <v>526</v>
      </c>
      <c r="B9" s="142" t="s">
        <v>158</v>
      </c>
      <c r="C9" s="51" t="s">
        <v>166</v>
      </c>
      <c r="D9" s="51"/>
      <c r="E9" s="51" t="s">
        <v>515</v>
      </c>
      <c r="F9" s="51" t="s">
        <v>516</v>
      </c>
      <c r="G9" s="123">
        <v>3</v>
      </c>
      <c r="H9" s="143" t="s">
        <v>527</v>
      </c>
      <c r="I9" s="143" t="s">
        <v>518</v>
      </c>
      <c r="J9" s="143" t="s">
        <v>94</v>
      </c>
      <c r="K9" s="143" t="s">
        <v>228</v>
      </c>
      <c r="L9" s="143" t="s">
        <v>95</v>
      </c>
      <c r="M9" s="143" t="s">
        <v>519</v>
      </c>
      <c r="N9" s="143" t="s">
        <v>528</v>
      </c>
      <c r="O9" s="143" t="s">
        <v>521</v>
      </c>
      <c r="P9" s="143" t="s">
        <v>529</v>
      </c>
      <c r="Q9" s="143"/>
      <c r="R9" s="48" t="s">
        <v>82</v>
      </c>
      <c r="S9" s="144"/>
      <c r="T9" s="145" t="s">
        <v>408</v>
      </c>
      <c r="U9" s="127">
        <v>0.09</v>
      </c>
      <c r="V9" s="127">
        <v>0.09</v>
      </c>
      <c r="W9" s="127">
        <v>0.09</v>
      </c>
      <c r="X9" s="127">
        <v>0.09</v>
      </c>
      <c r="Y9" s="127">
        <v>0.09</v>
      </c>
      <c r="Z9" s="127">
        <v>0.09</v>
      </c>
      <c r="AA9" s="127">
        <v>0.09</v>
      </c>
      <c r="AB9" s="127">
        <v>0.09</v>
      </c>
      <c r="AC9" s="127">
        <v>0.09</v>
      </c>
      <c r="AD9" s="127">
        <v>0.09</v>
      </c>
      <c r="AE9" s="127">
        <v>0.09</v>
      </c>
      <c r="AF9" s="127">
        <v>0.09</v>
      </c>
      <c r="AG9" s="146"/>
      <c r="AH9" s="146"/>
      <c r="AI9" s="146"/>
      <c r="AJ9" s="147"/>
      <c r="AK9" s="147"/>
      <c r="AL9" s="147"/>
      <c r="AM9" s="147"/>
      <c r="AN9" s="147"/>
      <c r="AO9" s="147"/>
      <c r="AP9" s="147"/>
      <c r="AQ9" s="147"/>
      <c r="AR9" s="147"/>
    </row>
    <row r="10" spans="1:44" ht="31.5">
      <c r="A10" s="141" t="s">
        <v>530</v>
      </c>
      <c r="B10" s="142" t="s">
        <v>158</v>
      </c>
      <c r="C10" s="51" t="s">
        <v>166</v>
      </c>
      <c r="D10" s="51"/>
      <c r="E10" s="51" t="s">
        <v>515</v>
      </c>
      <c r="F10" s="51" t="s">
        <v>516</v>
      </c>
      <c r="G10" s="123">
        <v>3</v>
      </c>
      <c r="H10" s="143" t="s">
        <v>517</v>
      </c>
      <c r="I10" s="143" t="s">
        <v>518</v>
      </c>
      <c r="J10" s="143" t="s">
        <v>94</v>
      </c>
      <c r="K10" s="143" t="s">
        <v>228</v>
      </c>
      <c r="L10" s="143" t="s">
        <v>95</v>
      </c>
      <c r="M10" s="143" t="s">
        <v>519</v>
      </c>
      <c r="N10" s="143" t="s">
        <v>531</v>
      </c>
      <c r="O10" s="143" t="s">
        <v>521</v>
      </c>
      <c r="P10" s="143" t="s">
        <v>532</v>
      </c>
      <c r="Q10" s="143"/>
      <c r="R10" s="48" t="s">
        <v>82</v>
      </c>
      <c r="S10" s="144"/>
      <c r="T10" s="145" t="s">
        <v>408</v>
      </c>
      <c r="U10" s="127">
        <v>0.09</v>
      </c>
      <c r="V10" s="127">
        <v>0.09</v>
      </c>
      <c r="W10" s="127">
        <v>0.09</v>
      </c>
      <c r="X10" s="127">
        <v>0.09</v>
      </c>
      <c r="Y10" s="127">
        <v>0.09</v>
      </c>
      <c r="Z10" s="127">
        <v>0.09</v>
      </c>
      <c r="AA10" s="127">
        <v>0.09</v>
      </c>
      <c r="AB10" s="127">
        <v>0.09</v>
      </c>
      <c r="AC10" s="127">
        <v>0.09</v>
      </c>
      <c r="AD10" s="127">
        <v>0.09</v>
      </c>
      <c r="AE10" s="127">
        <v>0.09</v>
      </c>
      <c r="AF10" s="127">
        <v>0.09</v>
      </c>
      <c r="AG10" s="146"/>
      <c r="AH10" s="146"/>
      <c r="AI10" s="146"/>
      <c r="AJ10" s="147"/>
      <c r="AK10" s="147"/>
      <c r="AL10" s="147"/>
      <c r="AM10" s="147"/>
      <c r="AN10" s="147"/>
      <c r="AO10" s="147"/>
      <c r="AP10" s="147"/>
      <c r="AQ10" s="147"/>
      <c r="AR10" s="147"/>
    </row>
    <row r="11" spans="1:44" ht="31.5">
      <c r="A11" s="141" t="s">
        <v>533</v>
      </c>
      <c r="B11" s="142" t="s">
        <v>158</v>
      </c>
      <c r="C11" s="51" t="s">
        <v>166</v>
      </c>
      <c r="D11" s="51"/>
      <c r="E11" s="51" t="s">
        <v>515</v>
      </c>
      <c r="F11" s="51" t="s">
        <v>516</v>
      </c>
      <c r="G11" s="123">
        <v>3</v>
      </c>
      <c r="H11" s="143" t="s">
        <v>517</v>
      </c>
      <c r="I11" s="143" t="s">
        <v>518</v>
      </c>
      <c r="J11" s="143" t="s">
        <v>94</v>
      </c>
      <c r="K11" s="143" t="s">
        <v>228</v>
      </c>
      <c r="L11" s="143" t="s">
        <v>95</v>
      </c>
      <c r="M11" s="143" t="s">
        <v>519</v>
      </c>
      <c r="N11" s="143" t="s">
        <v>534</v>
      </c>
      <c r="O11" s="143" t="s">
        <v>521</v>
      </c>
      <c r="P11" s="143" t="s">
        <v>535</v>
      </c>
      <c r="Q11" s="143"/>
      <c r="R11" s="48" t="s">
        <v>82</v>
      </c>
      <c r="S11" s="144"/>
      <c r="T11" s="145" t="s">
        <v>408</v>
      </c>
      <c r="U11" s="148">
        <v>0.09</v>
      </c>
      <c r="V11" s="148">
        <v>0.09</v>
      </c>
      <c r="W11" s="148">
        <v>0.09</v>
      </c>
      <c r="X11" s="148">
        <v>0.09</v>
      </c>
      <c r="Y11" s="148">
        <v>0.09</v>
      </c>
      <c r="Z11" s="148">
        <v>0.09</v>
      </c>
      <c r="AA11" s="148">
        <v>0.09</v>
      </c>
      <c r="AB11" s="148">
        <v>0.09</v>
      </c>
      <c r="AC11" s="148">
        <v>0.09</v>
      </c>
      <c r="AD11" s="148">
        <v>0.09</v>
      </c>
      <c r="AE11" s="148">
        <v>0.09</v>
      </c>
      <c r="AF11" s="148">
        <v>0.09</v>
      </c>
      <c r="AG11" s="149"/>
      <c r="AH11" s="149"/>
      <c r="AI11" s="149"/>
      <c r="AJ11" s="149"/>
      <c r="AK11" s="149"/>
      <c r="AL11" s="149"/>
      <c r="AM11" s="149"/>
      <c r="AN11" s="149"/>
      <c r="AO11" s="149"/>
      <c r="AP11" s="149"/>
      <c r="AQ11" s="149"/>
      <c r="AR11" s="149"/>
    </row>
    <row r="12" spans="1:44" ht="31.5">
      <c r="A12" s="141" t="s">
        <v>536</v>
      </c>
      <c r="B12" s="142" t="s">
        <v>158</v>
      </c>
      <c r="C12" s="51" t="s">
        <v>159</v>
      </c>
      <c r="D12" s="51"/>
      <c r="E12" s="51" t="s">
        <v>537</v>
      </c>
      <c r="F12" s="51" t="s">
        <v>538</v>
      </c>
      <c r="G12" s="123">
        <v>3</v>
      </c>
      <c r="H12" s="143" t="s">
        <v>517</v>
      </c>
      <c r="I12" s="143" t="s">
        <v>539</v>
      </c>
      <c r="J12" s="143" t="s">
        <v>74</v>
      </c>
      <c r="K12" s="143" t="s">
        <v>75</v>
      </c>
      <c r="L12" s="143" t="s">
        <v>76</v>
      </c>
      <c r="M12" s="143" t="s">
        <v>519</v>
      </c>
      <c r="N12" s="143" t="s">
        <v>520</v>
      </c>
      <c r="O12" s="143" t="s">
        <v>540</v>
      </c>
      <c r="P12" s="143" t="s">
        <v>522</v>
      </c>
      <c r="Q12" s="143"/>
      <c r="R12" s="48" t="s">
        <v>82</v>
      </c>
      <c r="S12" s="144"/>
      <c r="T12" s="145" t="s">
        <v>408</v>
      </c>
      <c r="U12" s="150">
        <v>4250</v>
      </c>
      <c r="V12" s="150">
        <v>4250</v>
      </c>
      <c r="W12" s="150">
        <v>4250</v>
      </c>
      <c r="X12" s="150">
        <v>4250</v>
      </c>
      <c r="Y12" s="150">
        <v>4250</v>
      </c>
      <c r="Z12" s="150">
        <v>4250</v>
      </c>
      <c r="AA12" s="150">
        <v>4250</v>
      </c>
      <c r="AB12" s="150">
        <v>4250</v>
      </c>
      <c r="AC12" s="150">
        <v>4250</v>
      </c>
      <c r="AD12" s="150">
        <v>4250</v>
      </c>
      <c r="AE12" s="150">
        <v>4250</v>
      </c>
      <c r="AF12" s="150">
        <v>4250</v>
      </c>
      <c r="AG12" s="149"/>
      <c r="AH12" s="149"/>
      <c r="AI12" s="149"/>
      <c r="AJ12" s="149"/>
      <c r="AK12" s="149"/>
      <c r="AL12" s="149"/>
      <c r="AM12" s="149"/>
      <c r="AN12" s="149"/>
      <c r="AO12" s="149"/>
      <c r="AP12" s="149"/>
      <c r="AQ12" s="149"/>
      <c r="AR12" s="149"/>
    </row>
    <row r="13" spans="1:44" ht="31.5">
      <c r="A13" s="141" t="s">
        <v>541</v>
      </c>
      <c r="B13" s="142" t="s">
        <v>158</v>
      </c>
      <c r="C13" s="51" t="s">
        <v>159</v>
      </c>
      <c r="D13" s="51"/>
      <c r="E13" s="51" t="s">
        <v>537</v>
      </c>
      <c r="F13" s="51" t="s">
        <v>538</v>
      </c>
      <c r="G13" s="123">
        <v>3</v>
      </c>
      <c r="H13" s="143" t="s">
        <v>517</v>
      </c>
      <c r="I13" s="143" t="s">
        <v>539</v>
      </c>
      <c r="J13" s="143" t="s">
        <v>74</v>
      </c>
      <c r="K13" s="143" t="s">
        <v>75</v>
      </c>
      <c r="L13" s="143" t="s">
        <v>76</v>
      </c>
      <c r="M13" s="143" t="s">
        <v>519</v>
      </c>
      <c r="N13" s="143" t="s">
        <v>524</v>
      </c>
      <c r="O13" s="143" t="s">
        <v>540</v>
      </c>
      <c r="P13" s="143" t="s">
        <v>525</v>
      </c>
      <c r="Q13" s="143"/>
      <c r="R13" s="48" t="s">
        <v>82</v>
      </c>
      <c r="S13" s="144"/>
      <c r="T13" s="145" t="s">
        <v>408</v>
      </c>
      <c r="U13" s="150">
        <v>950</v>
      </c>
      <c r="V13" s="150">
        <v>950</v>
      </c>
      <c r="W13" s="150">
        <v>950</v>
      </c>
      <c r="X13" s="150">
        <v>950</v>
      </c>
      <c r="Y13" s="150">
        <v>950</v>
      </c>
      <c r="Z13" s="150">
        <v>950</v>
      </c>
      <c r="AA13" s="150">
        <v>950</v>
      </c>
      <c r="AB13" s="150">
        <v>950</v>
      </c>
      <c r="AC13" s="150">
        <v>950</v>
      </c>
      <c r="AD13" s="150">
        <v>950</v>
      </c>
      <c r="AE13" s="150">
        <v>950</v>
      </c>
      <c r="AF13" s="150">
        <v>950</v>
      </c>
      <c r="AG13" s="149"/>
      <c r="AH13" s="149"/>
      <c r="AI13" s="149"/>
      <c r="AJ13" s="149"/>
      <c r="AK13" s="149"/>
      <c r="AL13" s="149"/>
      <c r="AM13" s="149"/>
      <c r="AN13" s="149"/>
      <c r="AO13" s="149"/>
      <c r="AP13" s="149"/>
      <c r="AQ13" s="149"/>
      <c r="AR13" s="149"/>
    </row>
    <row r="14" spans="1:44" s="142" customFormat="1" ht="31.5">
      <c r="A14" s="141" t="s">
        <v>542</v>
      </c>
      <c r="B14" s="142" t="s">
        <v>158</v>
      </c>
      <c r="C14" s="51" t="s">
        <v>159</v>
      </c>
      <c r="D14" s="51"/>
      <c r="E14" s="51" t="s">
        <v>537</v>
      </c>
      <c r="F14" s="51" t="s">
        <v>538</v>
      </c>
      <c r="G14" s="123">
        <v>3</v>
      </c>
      <c r="H14" s="143" t="s">
        <v>527</v>
      </c>
      <c r="I14" s="143" t="s">
        <v>539</v>
      </c>
      <c r="J14" s="143" t="s">
        <v>74</v>
      </c>
      <c r="K14" s="143" t="s">
        <v>75</v>
      </c>
      <c r="L14" s="143" t="s">
        <v>76</v>
      </c>
      <c r="M14" s="143" t="s">
        <v>519</v>
      </c>
      <c r="N14" s="51" t="s">
        <v>528</v>
      </c>
      <c r="O14" s="51" t="s">
        <v>540</v>
      </c>
      <c r="P14" s="143" t="s">
        <v>529</v>
      </c>
      <c r="Q14" s="143"/>
      <c r="R14" s="48" t="s">
        <v>82</v>
      </c>
      <c r="S14" s="144"/>
      <c r="T14" s="145" t="s">
        <v>408</v>
      </c>
      <c r="U14" s="151">
        <v>2300</v>
      </c>
      <c r="V14" s="151">
        <v>2300</v>
      </c>
      <c r="W14" s="151">
        <v>2300</v>
      </c>
      <c r="X14" s="151">
        <v>2300</v>
      </c>
      <c r="Y14" s="151">
        <v>2300</v>
      </c>
      <c r="Z14" s="151">
        <v>2300</v>
      </c>
      <c r="AA14" s="151">
        <v>2300</v>
      </c>
      <c r="AB14" s="151">
        <v>2300</v>
      </c>
      <c r="AC14" s="151">
        <v>2300</v>
      </c>
      <c r="AD14" s="151">
        <v>2300</v>
      </c>
      <c r="AE14" s="151">
        <v>2300</v>
      </c>
      <c r="AF14" s="151">
        <v>2300</v>
      </c>
      <c r="AG14" s="152"/>
      <c r="AH14" s="152"/>
      <c r="AI14" s="152"/>
      <c r="AJ14" s="152"/>
      <c r="AK14" s="152"/>
      <c r="AL14" s="152"/>
      <c r="AM14" s="152"/>
      <c r="AN14" s="152"/>
      <c r="AO14" s="152"/>
      <c r="AP14" s="152"/>
      <c r="AQ14" s="152"/>
      <c r="AR14" s="152"/>
    </row>
    <row r="15" spans="1:44" ht="31.5">
      <c r="A15" s="141" t="s">
        <v>543</v>
      </c>
      <c r="B15" s="142" t="s">
        <v>158</v>
      </c>
      <c r="C15" s="51" t="s">
        <v>159</v>
      </c>
      <c r="D15" s="51"/>
      <c r="E15" s="51" t="s">
        <v>537</v>
      </c>
      <c r="F15" s="51" t="s">
        <v>538</v>
      </c>
      <c r="G15" s="123">
        <v>3</v>
      </c>
      <c r="H15" s="143" t="s">
        <v>517</v>
      </c>
      <c r="I15" s="143" t="s">
        <v>539</v>
      </c>
      <c r="J15" s="143" t="s">
        <v>74</v>
      </c>
      <c r="K15" s="143" t="s">
        <v>75</v>
      </c>
      <c r="L15" s="143" t="s">
        <v>76</v>
      </c>
      <c r="M15" s="143" t="s">
        <v>519</v>
      </c>
      <c r="N15" s="143" t="s">
        <v>531</v>
      </c>
      <c r="O15" s="143" t="s">
        <v>540</v>
      </c>
      <c r="P15" s="143" t="s">
        <v>532</v>
      </c>
      <c r="Q15" s="143"/>
      <c r="R15" s="48" t="s">
        <v>82</v>
      </c>
      <c r="S15" s="144"/>
      <c r="T15" s="145" t="s">
        <v>408</v>
      </c>
      <c r="U15" s="128">
        <v>2250</v>
      </c>
      <c r="V15" s="128">
        <v>2250</v>
      </c>
      <c r="W15" s="128">
        <v>2250</v>
      </c>
      <c r="X15" s="128">
        <v>2250</v>
      </c>
      <c r="Y15" s="128">
        <v>2250</v>
      </c>
      <c r="Z15" s="128">
        <v>2250</v>
      </c>
      <c r="AA15" s="128">
        <v>2250</v>
      </c>
      <c r="AB15" s="128">
        <v>2250</v>
      </c>
      <c r="AC15" s="128">
        <v>2250</v>
      </c>
      <c r="AD15" s="128">
        <v>2250</v>
      </c>
      <c r="AE15" s="128">
        <v>2250</v>
      </c>
      <c r="AF15" s="128">
        <v>2250</v>
      </c>
      <c r="AG15" s="146"/>
      <c r="AH15" s="146"/>
      <c r="AI15" s="146"/>
      <c r="AJ15" s="147"/>
      <c r="AK15" s="153"/>
      <c r="AL15" s="147"/>
      <c r="AM15" s="147"/>
      <c r="AN15" s="147"/>
      <c r="AO15" s="147"/>
      <c r="AP15" s="147"/>
      <c r="AQ15" s="147"/>
      <c r="AR15" s="147"/>
    </row>
    <row r="16" spans="1:44" ht="31.5">
      <c r="A16" s="141" t="s">
        <v>544</v>
      </c>
      <c r="B16" s="142" t="s">
        <v>158</v>
      </c>
      <c r="C16" s="51" t="s">
        <v>159</v>
      </c>
      <c r="D16" s="51"/>
      <c r="E16" s="51" t="s">
        <v>537</v>
      </c>
      <c r="F16" s="51" t="s">
        <v>538</v>
      </c>
      <c r="G16" s="123">
        <v>3</v>
      </c>
      <c r="H16" s="143" t="s">
        <v>517</v>
      </c>
      <c r="I16" s="143" t="s">
        <v>539</v>
      </c>
      <c r="J16" s="143" t="s">
        <v>74</v>
      </c>
      <c r="K16" s="143" t="s">
        <v>75</v>
      </c>
      <c r="L16" s="143" t="s">
        <v>76</v>
      </c>
      <c r="M16" s="143" t="s">
        <v>519</v>
      </c>
      <c r="N16" s="143" t="s">
        <v>534</v>
      </c>
      <c r="O16" s="143" t="s">
        <v>540</v>
      </c>
      <c r="P16" s="143" t="s">
        <v>535</v>
      </c>
      <c r="Q16" s="143"/>
      <c r="R16" s="48" t="s">
        <v>82</v>
      </c>
      <c r="S16" s="144"/>
      <c r="T16" s="145" t="s">
        <v>408</v>
      </c>
      <c r="U16" s="128">
        <v>1100</v>
      </c>
      <c r="V16" s="128">
        <v>1100</v>
      </c>
      <c r="W16" s="128">
        <v>1100</v>
      </c>
      <c r="X16" s="128">
        <v>1100</v>
      </c>
      <c r="Y16" s="128">
        <v>1100</v>
      </c>
      <c r="Z16" s="128">
        <v>1100</v>
      </c>
      <c r="AA16" s="128">
        <v>1100</v>
      </c>
      <c r="AB16" s="128">
        <v>1100</v>
      </c>
      <c r="AC16" s="128">
        <v>1100</v>
      </c>
      <c r="AD16" s="128">
        <v>1100</v>
      </c>
      <c r="AE16" s="128">
        <v>1100</v>
      </c>
      <c r="AF16" s="128">
        <v>1100</v>
      </c>
      <c r="AG16" s="146"/>
      <c r="AH16" s="146"/>
      <c r="AI16" s="146"/>
      <c r="AJ16" s="147"/>
      <c r="AK16" s="147"/>
      <c r="AL16" s="147"/>
      <c r="AM16" s="147"/>
      <c r="AN16" s="147"/>
      <c r="AO16" s="147"/>
      <c r="AP16" s="147"/>
      <c r="AQ16" s="147"/>
      <c r="AR16" s="147"/>
    </row>
    <row r="17" spans="1:44" ht="31.5">
      <c r="A17" s="141" t="s">
        <v>545</v>
      </c>
      <c r="B17" s="142" t="s">
        <v>143</v>
      </c>
      <c r="C17" s="51" t="s">
        <v>546</v>
      </c>
      <c r="D17" s="51"/>
      <c r="E17" s="51" t="s">
        <v>547</v>
      </c>
      <c r="F17" s="51" t="s">
        <v>548</v>
      </c>
      <c r="G17" s="123">
        <v>2</v>
      </c>
      <c r="H17" s="143" t="s">
        <v>217</v>
      </c>
      <c r="I17" s="143" t="s">
        <v>549</v>
      </c>
      <c r="J17" s="143" t="s">
        <v>94</v>
      </c>
      <c r="K17" s="143" t="s">
        <v>75</v>
      </c>
      <c r="L17" s="143" t="s">
        <v>95</v>
      </c>
      <c r="M17" s="143" t="s">
        <v>519</v>
      </c>
      <c r="N17" s="143" t="s">
        <v>520</v>
      </c>
      <c r="O17" s="143" t="s">
        <v>521</v>
      </c>
      <c r="P17" s="143" t="s">
        <v>522</v>
      </c>
      <c r="Q17" s="143"/>
      <c r="R17" s="48" t="s">
        <v>82</v>
      </c>
      <c r="S17" s="144"/>
      <c r="T17" s="145" t="s">
        <v>408</v>
      </c>
      <c r="U17" s="127">
        <v>0.57476340307910823</v>
      </c>
      <c r="V17" s="127">
        <v>0.57705763916282571</v>
      </c>
      <c r="W17" s="127">
        <v>0.57935187524654319</v>
      </c>
      <c r="X17" s="127">
        <v>0.58164611133026067</v>
      </c>
      <c r="Y17" s="127">
        <v>0.58394034741397816</v>
      </c>
      <c r="Z17" s="127">
        <v>0.58623458349769564</v>
      </c>
      <c r="AA17" s="127">
        <v>0.58852881958141312</v>
      </c>
      <c r="AB17" s="127">
        <v>0.5908230556651306</v>
      </c>
      <c r="AC17" s="127">
        <v>0.59311729174884809</v>
      </c>
      <c r="AD17" s="127">
        <v>0.59541152783256557</v>
      </c>
      <c r="AE17" s="127">
        <v>0.59770576391628305</v>
      </c>
      <c r="AF17" s="127">
        <v>0.60000000000000053</v>
      </c>
      <c r="AG17" s="146"/>
      <c r="AH17" s="146"/>
      <c r="AI17" s="146"/>
      <c r="AJ17" s="147"/>
      <c r="AK17" s="147"/>
      <c r="AL17" s="147"/>
      <c r="AM17" s="147"/>
      <c r="AN17" s="147"/>
      <c r="AO17" s="147"/>
      <c r="AP17" s="147"/>
      <c r="AQ17" s="147"/>
      <c r="AR17" s="147"/>
    </row>
    <row r="18" spans="1:44" ht="31.5">
      <c r="A18" s="141" t="s">
        <v>550</v>
      </c>
      <c r="B18" s="142" t="s">
        <v>143</v>
      </c>
      <c r="C18" s="51" t="s">
        <v>546</v>
      </c>
      <c r="D18" s="51"/>
      <c r="E18" s="51" t="s">
        <v>547</v>
      </c>
      <c r="F18" s="51" t="s">
        <v>548</v>
      </c>
      <c r="G18" s="123">
        <v>2</v>
      </c>
      <c r="H18" s="143" t="s">
        <v>217</v>
      </c>
      <c r="I18" s="143" t="s">
        <v>549</v>
      </c>
      <c r="J18" s="143" t="s">
        <v>94</v>
      </c>
      <c r="K18" s="143" t="s">
        <v>75</v>
      </c>
      <c r="L18" s="143" t="s">
        <v>95</v>
      </c>
      <c r="M18" s="143" t="s">
        <v>519</v>
      </c>
      <c r="N18" s="143" t="s">
        <v>524</v>
      </c>
      <c r="O18" s="143" t="s">
        <v>521</v>
      </c>
      <c r="P18" s="143" t="s">
        <v>525</v>
      </c>
      <c r="Q18" s="143"/>
      <c r="R18" s="48" t="s">
        <v>82</v>
      </c>
      <c r="S18" s="144"/>
      <c r="T18" s="145" t="s">
        <v>408</v>
      </c>
      <c r="U18" s="148">
        <v>0.38563885720240126</v>
      </c>
      <c r="V18" s="148">
        <v>0.38694441563854659</v>
      </c>
      <c r="W18" s="148">
        <v>0.38824997407469192</v>
      </c>
      <c r="X18" s="148">
        <v>0.38955553251083724</v>
      </c>
      <c r="Y18" s="148">
        <v>0.39086109094698257</v>
      </c>
      <c r="Z18" s="148">
        <v>0.3921666493831279</v>
      </c>
      <c r="AA18" s="148">
        <v>0.39347220781927322</v>
      </c>
      <c r="AB18" s="148">
        <v>0.39477776625541855</v>
      </c>
      <c r="AC18" s="148">
        <v>0.39608332469156388</v>
      </c>
      <c r="AD18" s="148">
        <v>0.3973888831277092</v>
      </c>
      <c r="AE18" s="148">
        <v>0.39869444156385453</v>
      </c>
      <c r="AF18" s="148">
        <v>0.39999999999999986</v>
      </c>
      <c r="AG18" s="149"/>
      <c r="AH18" s="149"/>
      <c r="AI18" s="149"/>
      <c r="AJ18" s="149"/>
      <c r="AK18" s="149"/>
      <c r="AL18" s="149"/>
      <c r="AM18" s="149"/>
      <c r="AN18" s="149"/>
      <c r="AO18" s="149"/>
      <c r="AP18" s="149"/>
      <c r="AQ18" s="149"/>
      <c r="AR18" s="149"/>
    </row>
    <row r="19" spans="1:44" ht="31.5">
      <c r="A19" s="141" t="s">
        <v>551</v>
      </c>
      <c r="B19" s="142" t="s">
        <v>143</v>
      </c>
      <c r="C19" s="51" t="s">
        <v>546</v>
      </c>
      <c r="D19" s="51"/>
      <c r="E19" s="51" t="s">
        <v>547</v>
      </c>
      <c r="F19" s="51" t="s">
        <v>548</v>
      </c>
      <c r="G19" s="123">
        <v>2</v>
      </c>
      <c r="H19" s="143" t="s">
        <v>217</v>
      </c>
      <c r="I19" s="143" t="s">
        <v>549</v>
      </c>
      <c r="J19" s="143" t="s">
        <v>94</v>
      </c>
      <c r="K19" s="143" t="s">
        <v>75</v>
      </c>
      <c r="L19" s="143" t="s">
        <v>95</v>
      </c>
      <c r="M19" s="143" t="s">
        <v>519</v>
      </c>
      <c r="N19" s="143" t="s">
        <v>528</v>
      </c>
      <c r="O19" s="143" t="s">
        <v>521</v>
      </c>
      <c r="P19" s="143" t="s">
        <v>529</v>
      </c>
      <c r="Q19" s="143"/>
      <c r="R19" s="48" t="s">
        <v>82</v>
      </c>
      <c r="S19" s="144"/>
      <c r="T19" s="145" t="s">
        <v>408</v>
      </c>
      <c r="U19" s="127">
        <v>0.42868241863060419</v>
      </c>
      <c r="V19" s="127">
        <v>0.43062038057327656</v>
      </c>
      <c r="W19" s="127">
        <v>0.43255834251594893</v>
      </c>
      <c r="X19" s="127">
        <v>0.43449630445862131</v>
      </c>
      <c r="Y19" s="127">
        <v>0.43643426640129368</v>
      </c>
      <c r="Z19" s="127">
        <v>0.43837222834396605</v>
      </c>
      <c r="AA19" s="127">
        <v>0.44031019028663843</v>
      </c>
      <c r="AB19" s="127">
        <v>0.4422481522293108</v>
      </c>
      <c r="AC19" s="127">
        <v>0.44418611417198317</v>
      </c>
      <c r="AD19" s="127">
        <v>0.44612407611465554</v>
      </c>
      <c r="AE19" s="127">
        <v>0.44806203805732792</v>
      </c>
      <c r="AF19" s="127">
        <v>0.45000000000000029</v>
      </c>
      <c r="AG19" s="146"/>
      <c r="AH19" s="146"/>
      <c r="AI19" s="146"/>
      <c r="AJ19" s="147"/>
      <c r="AK19" s="147"/>
      <c r="AL19" s="147"/>
      <c r="AM19" s="147"/>
      <c r="AN19" s="147"/>
      <c r="AO19" s="147"/>
      <c r="AP19" s="147"/>
      <c r="AQ19" s="147"/>
      <c r="AR19" s="147"/>
    </row>
    <row r="20" spans="1:44" ht="31.5">
      <c r="A20" s="141" t="s">
        <v>552</v>
      </c>
      <c r="B20" s="142" t="s">
        <v>143</v>
      </c>
      <c r="C20" s="51" t="s">
        <v>546</v>
      </c>
      <c r="D20" s="51"/>
      <c r="E20" s="51" t="s">
        <v>547</v>
      </c>
      <c r="F20" s="51" t="s">
        <v>548</v>
      </c>
      <c r="G20" s="123">
        <v>2</v>
      </c>
      <c r="H20" s="143" t="s">
        <v>217</v>
      </c>
      <c r="I20" s="143" t="s">
        <v>549</v>
      </c>
      <c r="J20" s="143" t="s">
        <v>94</v>
      </c>
      <c r="K20" s="143" t="s">
        <v>75</v>
      </c>
      <c r="L20" s="143" t="s">
        <v>95</v>
      </c>
      <c r="M20" s="143" t="s">
        <v>519</v>
      </c>
      <c r="N20" s="143" t="s">
        <v>531</v>
      </c>
      <c r="O20" s="143" t="s">
        <v>521</v>
      </c>
      <c r="P20" s="143" t="s">
        <v>532</v>
      </c>
      <c r="Q20" s="143"/>
      <c r="R20" s="48" t="s">
        <v>82</v>
      </c>
      <c r="S20" s="144"/>
      <c r="T20" s="145" t="s">
        <v>408</v>
      </c>
      <c r="U20" s="127">
        <v>0.32889365454506114</v>
      </c>
      <c r="V20" s="127">
        <v>0.33081241322278288</v>
      </c>
      <c r="W20" s="127">
        <v>0.33273117190050461</v>
      </c>
      <c r="X20" s="127">
        <v>0.33464993057822634</v>
      </c>
      <c r="Y20" s="127">
        <v>0.33656868925594807</v>
      </c>
      <c r="Z20" s="127">
        <v>0.3384874479336698</v>
      </c>
      <c r="AA20" s="127">
        <v>0.34040620661139154</v>
      </c>
      <c r="AB20" s="127">
        <v>0.34232496528911327</v>
      </c>
      <c r="AC20" s="127">
        <v>0.344243723966835</v>
      </c>
      <c r="AD20" s="127">
        <v>0.34616248264455673</v>
      </c>
      <c r="AE20" s="127">
        <v>0.34808124132227847</v>
      </c>
      <c r="AF20" s="127">
        <v>0.3500000000000002</v>
      </c>
      <c r="AG20" s="146"/>
      <c r="AH20" s="146"/>
      <c r="AI20" s="146"/>
      <c r="AJ20" s="147"/>
      <c r="AK20" s="147"/>
      <c r="AL20" s="147"/>
      <c r="AM20" s="147"/>
      <c r="AN20" s="147"/>
      <c r="AO20" s="147"/>
      <c r="AP20" s="147"/>
      <c r="AQ20" s="147"/>
      <c r="AR20" s="147"/>
    </row>
    <row r="21" spans="1:44" ht="31.5">
      <c r="A21" s="141" t="s">
        <v>553</v>
      </c>
      <c r="B21" s="142" t="s">
        <v>143</v>
      </c>
      <c r="C21" s="51" t="s">
        <v>546</v>
      </c>
      <c r="D21" s="51"/>
      <c r="E21" s="51" t="s">
        <v>547</v>
      </c>
      <c r="F21" s="51" t="s">
        <v>548</v>
      </c>
      <c r="G21" s="123">
        <v>2</v>
      </c>
      <c r="H21" s="143" t="s">
        <v>217</v>
      </c>
      <c r="I21" s="143" t="s">
        <v>549</v>
      </c>
      <c r="J21" s="143" t="s">
        <v>94</v>
      </c>
      <c r="K21" s="143" t="s">
        <v>75</v>
      </c>
      <c r="L21" s="143" t="s">
        <v>95</v>
      </c>
      <c r="M21" s="143" t="s">
        <v>519</v>
      </c>
      <c r="N21" s="143" t="s">
        <v>534</v>
      </c>
      <c r="O21" s="143" t="s">
        <v>521</v>
      </c>
      <c r="P21" s="143" t="s">
        <v>535</v>
      </c>
      <c r="Q21" s="143"/>
      <c r="R21" s="48" t="s">
        <v>82</v>
      </c>
      <c r="S21" s="144"/>
      <c r="T21" s="145" t="s">
        <v>408</v>
      </c>
      <c r="U21" s="127">
        <v>0.30419212757107106</v>
      </c>
      <c r="V21" s="127">
        <v>0.30835647961006457</v>
      </c>
      <c r="W21" s="127">
        <v>0.31252083164905808</v>
      </c>
      <c r="X21" s="127">
        <v>0.3166851836880516</v>
      </c>
      <c r="Y21" s="127">
        <v>0.32084953572704511</v>
      </c>
      <c r="Z21" s="127">
        <v>0.32501388776603862</v>
      </c>
      <c r="AA21" s="127">
        <v>0.32917823980503214</v>
      </c>
      <c r="AB21" s="127">
        <v>0.33334259184402565</v>
      </c>
      <c r="AC21" s="127">
        <v>0.33750694388301916</v>
      </c>
      <c r="AD21" s="127">
        <v>0.34167129592201267</v>
      </c>
      <c r="AE21" s="127">
        <v>0.34583564796100619</v>
      </c>
      <c r="AF21" s="127">
        <v>0.3499999999999997</v>
      </c>
      <c r="AG21" s="146"/>
      <c r="AH21" s="146"/>
      <c r="AI21" s="146"/>
      <c r="AJ21" s="147"/>
      <c r="AK21" s="147"/>
      <c r="AL21" s="147"/>
      <c r="AM21" s="147"/>
      <c r="AN21" s="147"/>
      <c r="AO21" s="147"/>
      <c r="AP21" s="147"/>
      <c r="AQ21" s="147"/>
      <c r="AR21" s="147"/>
    </row>
    <row r="22" spans="1:44" ht="31.5">
      <c r="A22" s="141" t="s">
        <v>554</v>
      </c>
      <c r="B22" s="142" t="s">
        <v>143</v>
      </c>
      <c r="C22" s="51" t="s">
        <v>555</v>
      </c>
      <c r="D22" s="51"/>
      <c r="E22" s="51" t="s">
        <v>556</v>
      </c>
      <c r="F22" s="51" t="s">
        <v>557</v>
      </c>
      <c r="G22" s="123">
        <v>3</v>
      </c>
      <c r="H22" s="143" t="s">
        <v>162</v>
      </c>
      <c r="I22" s="143" t="s">
        <v>558</v>
      </c>
      <c r="J22" s="143" t="s">
        <v>74</v>
      </c>
      <c r="K22" s="143" t="s">
        <v>228</v>
      </c>
      <c r="L22" s="143" t="s">
        <v>95</v>
      </c>
      <c r="M22" s="143" t="s">
        <v>519</v>
      </c>
      <c r="N22" s="143" t="s">
        <v>520</v>
      </c>
      <c r="O22" s="143" t="s">
        <v>540</v>
      </c>
      <c r="P22" s="143" t="s">
        <v>522</v>
      </c>
      <c r="Q22" s="143"/>
      <c r="R22" s="48" t="s">
        <v>82</v>
      </c>
      <c r="S22" s="144"/>
      <c r="T22" s="145" t="s">
        <v>408</v>
      </c>
      <c r="U22" s="150">
        <v>54052</v>
      </c>
      <c r="V22" s="150">
        <v>53593</v>
      </c>
      <c r="W22" s="150">
        <v>53133</v>
      </c>
      <c r="X22" s="150">
        <v>52674</v>
      </c>
      <c r="Y22" s="150">
        <v>52215</v>
      </c>
      <c r="Z22" s="150">
        <v>51756</v>
      </c>
      <c r="AA22" s="150">
        <v>51296</v>
      </c>
      <c r="AB22" s="150">
        <v>50837</v>
      </c>
      <c r="AC22" s="150">
        <v>50378</v>
      </c>
      <c r="AD22" s="150">
        <v>49919</v>
      </c>
      <c r="AE22" s="150">
        <v>49459</v>
      </c>
      <c r="AF22" s="150">
        <v>49000</v>
      </c>
      <c r="AG22" s="149"/>
      <c r="AH22" s="149"/>
      <c r="AI22" s="154"/>
      <c r="AJ22" s="149"/>
      <c r="AK22" s="154"/>
      <c r="AL22" s="154"/>
      <c r="AM22" s="149"/>
      <c r="AN22" s="149"/>
      <c r="AO22" s="149"/>
      <c r="AP22" s="149"/>
      <c r="AQ22" s="149"/>
      <c r="AR22" s="149"/>
    </row>
    <row r="23" spans="1:44" ht="31.5">
      <c r="A23" s="141" t="s">
        <v>559</v>
      </c>
      <c r="B23" s="142" t="s">
        <v>143</v>
      </c>
      <c r="C23" s="51" t="s">
        <v>555</v>
      </c>
      <c r="D23" s="51"/>
      <c r="E23" s="51" t="s">
        <v>556</v>
      </c>
      <c r="F23" s="51" t="s">
        <v>557</v>
      </c>
      <c r="G23" s="123">
        <v>3</v>
      </c>
      <c r="H23" s="143" t="s">
        <v>162</v>
      </c>
      <c r="I23" s="143" t="s">
        <v>558</v>
      </c>
      <c r="J23" s="143" t="s">
        <v>74</v>
      </c>
      <c r="K23" s="143" t="s">
        <v>228</v>
      </c>
      <c r="L23" s="143" t="s">
        <v>95</v>
      </c>
      <c r="M23" s="143" t="s">
        <v>519</v>
      </c>
      <c r="N23" s="143" t="s">
        <v>524</v>
      </c>
      <c r="O23" s="143" t="s">
        <v>540</v>
      </c>
      <c r="P23" s="143" t="s">
        <v>525</v>
      </c>
      <c r="Q23" s="143"/>
      <c r="R23" s="48" t="s">
        <v>82</v>
      </c>
      <c r="S23" s="144"/>
      <c r="T23" s="145" t="s">
        <v>408</v>
      </c>
      <c r="U23" s="150">
        <v>13994</v>
      </c>
      <c r="V23" s="150">
        <v>13913</v>
      </c>
      <c r="W23" s="150">
        <v>13831</v>
      </c>
      <c r="X23" s="150">
        <v>13750</v>
      </c>
      <c r="Y23" s="150">
        <v>13669</v>
      </c>
      <c r="Z23" s="150">
        <v>13588</v>
      </c>
      <c r="AA23" s="150">
        <v>13506</v>
      </c>
      <c r="AB23" s="150">
        <v>13425</v>
      </c>
      <c r="AC23" s="150">
        <v>13344</v>
      </c>
      <c r="AD23" s="150">
        <v>13263</v>
      </c>
      <c r="AE23" s="150">
        <v>13181</v>
      </c>
      <c r="AF23" s="150">
        <v>13100</v>
      </c>
      <c r="AG23" s="154"/>
      <c r="AH23" s="154"/>
      <c r="AI23" s="154"/>
      <c r="AJ23" s="154"/>
      <c r="AK23" s="154"/>
      <c r="AL23" s="154"/>
      <c r="AM23" s="149"/>
      <c r="AN23" s="149"/>
      <c r="AO23" s="149"/>
      <c r="AP23" s="149"/>
      <c r="AQ23" s="149"/>
      <c r="AR23" s="149"/>
    </row>
    <row r="24" spans="1:44" ht="31.5">
      <c r="A24" s="141" t="s">
        <v>560</v>
      </c>
      <c r="B24" s="142" t="s">
        <v>143</v>
      </c>
      <c r="C24" s="51" t="s">
        <v>555</v>
      </c>
      <c r="D24" s="51"/>
      <c r="E24" s="51" t="s">
        <v>556</v>
      </c>
      <c r="F24" s="51" t="s">
        <v>557</v>
      </c>
      <c r="G24" s="123">
        <v>3</v>
      </c>
      <c r="H24" s="143" t="s">
        <v>162</v>
      </c>
      <c r="I24" s="143" t="s">
        <v>558</v>
      </c>
      <c r="J24" s="143" t="s">
        <v>74</v>
      </c>
      <c r="K24" s="143" t="s">
        <v>228</v>
      </c>
      <c r="L24" s="143" t="s">
        <v>95</v>
      </c>
      <c r="M24" s="143" t="s">
        <v>519</v>
      </c>
      <c r="N24" s="143" t="s">
        <v>528</v>
      </c>
      <c r="O24" s="143" t="s">
        <v>540</v>
      </c>
      <c r="P24" s="143" t="s">
        <v>529</v>
      </c>
      <c r="Q24" s="143"/>
      <c r="R24" s="48" t="s">
        <v>82</v>
      </c>
      <c r="S24" s="144"/>
      <c r="T24" s="145" t="s">
        <v>408</v>
      </c>
      <c r="U24" s="150">
        <v>50390</v>
      </c>
      <c r="V24" s="150">
        <v>49491</v>
      </c>
      <c r="W24" s="150">
        <v>48592</v>
      </c>
      <c r="X24" s="150">
        <v>47693</v>
      </c>
      <c r="Y24" s="150">
        <v>46794</v>
      </c>
      <c r="Z24" s="150">
        <v>45895</v>
      </c>
      <c r="AA24" s="150">
        <v>44995</v>
      </c>
      <c r="AB24" s="150">
        <v>44096</v>
      </c>
      <c r="AC24" s="150">
        <v>43197</v>
      </c>
      <c r="AD24" s="150">
        <v>42298</v>
      </c>
      <c r="AE24" s="150">
        <v>41399</v>
      </c>
      <c r="AF24" s="150">
        <v>40500</v>
      </c>
      <c r="AG24" s="149"/>
      <c r="AH24" s="149"/>
      <c r="AI24" s="154"/>
      <c r="AJ24" s="149"/>
      <c r="AK24" s="154"/>
      <c r="AL24" s="154"/>
      <c r="AM24" s="149"/>
      <c r="AN24" s="149"/>
      <c r="AO24" s="149"/>
      <c r="AP24" s="149"/>
      <c r="AQ24" s="149"/>
      <c r="AR24" s="149"/>
    </row>
    <row r="25" spans="1:44" ht="31.5">
      <c r="A25" s="141" t="s">
        <v>561</v>
      </c>
      <c r="B25" s="142" t="s">
        <v>143</v>
      </c>
      <c r="C25" s="51" t="s">
        <v>555</v>
      </c>
      <c r="D25" s="51"/>
      <c r="E25" s="51" t="s">
        <v>556</v>
      </c>
      <c r="F25" s="51" t="s">
        <v>557</v>
      </c>
      <c r="G25" s="123">
        <v>3</v>
      </c>
      <c r="H25" s="143" t="s">
        <v>162</v>
      </c>
      <c r="I25" s="143" t="s">
        <v>558</v>
      </c>
      <c r="J25" s="143" t="s">
        <v>74</v>
      </c>
      <c r="K25" s="143" t="s">
        <v>228</v>
      </c>
      <c r="L25" s="143" t="s">
        <v>95</v>
      </c>
      <c r="M25" s="143" t="s">
        <v>519</v>
      </c>
      <c r="N25" s="143" t="s">
        <v>531</v>
      </c>
      <c r="O25" s="143" t="s">
        <v>540</v>
      </c>
      <c r="P25" s="143" t="s">
        <v>532</v>
      </c>
      <c r="Q25" s="143"/>
      <c r="R25" s="48" t="s">
        <v>82</v>
      </c>
      <c r="S25" s="144"/>
      <c r="T25" s="145" t="s">
        <v>408</v>
      </c>
      <c r="U25" s="150">
        <v>42903</v>
      </c>
      <c r="V25" s="150">
        <v>42048</v>
      </c>
      <c r="W25" s="150">
        <v>41194</v>
      </c>
      <c r="X25" s="150">
        <v>40339</v>
      </c>
      <c r="Y25" s="150">
        <v>39484</v>
      </c>
      <c r="Z25" s="150">
        <v>38629</v>
      </c>
      <c r="AA25" s="150">
        <v>37774</v>
      </c>
      <c r="AB25" s="150">
        <v>36919</v>
      </c>
      <c r="AC25" s="150">
        <v>36065</v>
      </c>
      <c r="AD25" s="150">
        <v>35210</v>
      </c>
      <c r="AE25" s="150">
        <v>34355</v>
      </c>
      <c r="AF25" s="150">
        <v>33500</v>
      </c>
      <c r="AG25" s="149"/>
      <c r="AH25" s="149"/>
      <c r="AI25" s="149"/>
      <c r="AJ25" s="149"/>
      <c r="AK25" s="149"/>
      <c r="AL25" s="149"/>
      <c r="AM25" s="149"/>
      <c r="AN25" s="149"/>
      <c r="AO25" s="149"/>
      <c r="AP25" s="149"/>
      <c r="AQ25" s="149"/>
      <c r="AR25" s="149"/>
    </row>
    <row r="26" spans="1:44" ht="31.5">
      <c r="A26" s="141" t="s">
        <v>562</v>
      </c>
      <c r="B26" s="142" t="s">
        <v>143</v>
      </c>
      <c r="C26" s="51" t="s">
        <v>555</v>
      </c>
      <c r="D26" s="51"/>
      <c r="E26" s="51" t="s">
        <v>556</v>
      </c>
      <c r="F26" s="51" t="s">
        <v>557</v>
      </c>
      <c r="G26" s="123">
        <v>3</v>
      </c>
      <c r="H26" s="143" t="s">
        <v>162</v>
      </c>
      <c r="I26" s="143" t="s">
        <v>558</v>
      </c>
      <c r="J26" s="143" t="s">
        <v>74</v>
      </c>
      <c r="K26" s="143" t="s">
        <v>228</v>
      </c>
      <c r="L26" s="143" t="s">
        <v>95</v>
      </c>
      <c r="M26" s="143" t="s">
        <v>519</v>
      </c>
      <c r="N26" s="143" t="s">
        <v>534</v>
      </c>
      <c r="O26" s="143" t="s">
        <v>540</v>
      </c>
      <c r="P26" s="143" t="s">
        <v>535</v>
      </c>
      <c r="Q26" s="143"/>
      <c r="R26" s="48" t="s">
        <v>82</v>
      </c>
      <c r="S26" s="144"/>
      <c r="T26" s="145" t="s">
        <v>408</v>
      </c>
      <c r="U26" s="150">
        <v>17671</v>
      </c>
      <c r="V26" s="150">
        <v>17451</v>
      </c>
      <c r="W26" s="150">
        <v>17231</v>
      </c>
      <c r="X26" s="150">
        <v>17011</v>
      </c>
      <c r="Y26" s="150">
        <v>16791</v>
      </c>
      <c r="Z26" s="150">
        <v>16571</v>
      </c>
      <c r="AA26" s="150">
        <v>16350</v>
      </c>
      <c r="AB26" s="150">
        <v>16130</v>
      </c>
      <c r="AC26" s="150">
        <v>15910</v>
      </c>
      <c r="AD26" s="150">
        <v>15690</v>
      </c>
      <c r="AE26" s="150">
        <v>15470</v>
      </c>
      <c r="AF26" s="150">
        <v>15250</v>
      </c>
      <c r="AG26" s="149"/>
      <c r="AH26" s="149"/>
      <c r="AI26" s="154"/>
      <c r="AJ26" s="149"/>
      <c r="AK26" s="149"/>
      <c r="AL26" s="154"/>
      <c r="AM26" s="149"/>
      <c r="AN26" s="149"/>
      <c r="AO26" s="149"/>
      <c r="AP26" s="149"/>
      <c r="AQ26" s="149"/>
      <c r="AR26" s="149"/>
    </row>
    <row r="27" spans="1:44" ht="31.5">
      <c r="A27" s="141" t="s">
        <v>563</v>
      </c>
      <c r="B27" s="142" t="s">
        <v>143</v>
      </c>
      <c r="C27" s="51" t="s">
        <v>555</v>
      </c>
      <c r="D27" s="51"/>
      <c r="E27" s="51" t="s">
        <v>564</v>
      </c>
      <c r="F27" s="51" t="s">
        <v>565</v>
      </c>
      <c r="G27" s="123">
        <v>2</v>
      </c>
      <c r="H27" s="143" t="s">
        <v>185</v>
      </c>
      <c r="I27" s="143" t="s">
        <v>566</v>
      </c>
      <c r="J27" s="143" t="s">
        <v>74</v>
      </c>
      <c r="K27" s="143" t="s">
        <v>75</v>
      </c>
      <c r="L27" s="143" t="s">
        <v>76</v>
      </c>
      <c r="M27" s="143" t="s">
        <v>519</v>
      </c>
      <c r="N27" s="143" t="s">
        <v>520</v>
      </c>
      <c r="O27" s="143" t="s">
        <v>540</v>
      </c>
      <c r="P27" s="143" t="s">
        <v>522</v>
      </c>
      <c r="Q27" s="143"/>
      <c r="R27" s="48" t="s">
        <v>82</v>
      </c>
      <c r="S27" s="144"/>
      <c r="T27" s="145" t="s">
        <v>408</v>
      </c>
      <c r="U27" s="150">
        <v>840</v>
      </c>
      <c r="V27" s="150">
        <v>845</v>
      </c>
      <c r="W27" s="150">
        <v>845</v>
      </c>
      <c r="X27" s="150">
        <v>845</v>
      </c>
      <c r="Y27" s="150">
        <v>845</v>
      </c>
      <c r="Z27" s="150">
        <v>845</v>
      </c>
      <c r="AA27" s="150">
        <v>845</v>
      </c>
      <c r="AB27" s="150">
        <v>845</v>
      </c>
      <c r="AC27" s="150">
        <v>845</v>
      </c>
      <c r="AD27" s="150">
        <v>845</v>
      </c>
      <c r="AE27" s="150">
        <v>845</v>
      </c>
      <c r="AF27" s="150">
        <v>845</v>
      </c>
      <c r="AG27" s="149"/>
      <c r="AH27" s="149"/>
      <c r="AI27" s="154"/>
      <c r="AJ27" s="149"/>
      <c r="AK27" s="149"/>
      <c r="AL27" s="154"/>
      <c r="AM27" s="149"/>
      <c r="AN27" s="149"/>
      <c r="AO27" s="149"/>
      <c r="AP27" s="149"/>
      <c r="AQ27" s="149"/>
      <c r="AR27" s="149"/>
    </row>
    <row r="28" spans="1:44" ht="31.5">
      <c r="A28" s="141" t="s">
        <v>567</v>
      </c>
      <c r="B28" s="142" t="s">
        <v>143</v>
      </c>
      <c r="C28" s="51" t="s">
        <v>555</v>
      </c>
      <c r="D28" s="51"/>
      <c r="E28" s="51" t="s">
        <v>564</v>
      </c>
      <c r="F28" s="51" t="s">
        <v>565</v>
      </c>
      <c r="G28" s="123">
        <v>2</v>
      </c>
      <c r="H28" s="143" t="s">
        <v>185</v>
      </c>
      <c r="I28" s="143" t="s">
        <v>566</v>
      </c>
      <c r="J28" s="143" t="s">
        <v>74</v>
      </c>
      <c r="K28" s="143" t="s">
        <v>75</v>
      </c>
      <c r="L28" s="143" t="s">
        <v>76</v>
      </c>
      <c r="M28" s="143" t="s">
        <v>519</v>
      </c>
      <c r="N28" s="143" t="s">
        <v>524</v>
      </c>
      <c r="O28" s="143" t="s">
        <v>540</v>
      </c>
      <c r="P28" s="143" t="s">
        <v>525</v>
      </c>
      <c r="Q28" s="143"/>
      <c r="R28" s="48" t="s">
        <v>82</v>
      </c>
      <c r="S28" s="144"/>
      <c r="T28" s="145" t="s">
        <v>408</v>
      </c>
      <c r="U28" s="150">
        <v>235</v>
      </c>
      <c r="V28" s="150">
        <v>240</v>
      </c>
      <c r="W28" s="150">
        <v>240</v>
      </c>
      <c r="X28" s="150">
        <v>240</v>
      </c>
      <c r="Y28" s="150">
        <v>240</v>
      </c>
      <c r="Z28" s="150">
        <v>240</v>
      </c>
      <c r="AA28" s="150">
        <v>240</v>
      </c>
      <c r="AB28" s="150">
        <v>240</v>
      </c>
      <c r="AC28" s="150">
        <v>240</v>
      </c>
      <c r="AD28" s="150">
        <v>240</v>
      </c>
      <c r="AE28" s="150">
        <v>240</v>
      </c>
      <c r="AF28" s="150">
        <v>240</v>
      </c>
      <c r="AG28" s="149"/>
      <c r="AH28" s="149"/>
      <c r="AI28" s="149"/>
      <c r="AJ28" s="149"/>
      <c r="AK28" s="149"/>
      <c r="AL28" s="149"/>
      <c r="AM28" s="149"/>
      <c r="AN28" s="149"/>
      <c r="AO28" s="149"/>
      <c r="AP28" s="149"/>
      <c r="AQ28" s="149"/>
      <c r="AR28" s="149"/>
    </row>
    <row r="29" spans="1:44" ht="31.5">
      <c r="A29" s="141" t="s">
        <v>568</v>
      </c>
      <c r="B29" s="142" t="s">
        <v>143</v>
      </c>
      <c r="C29" s="51" t="s">
        <v>555</v>
      </c>
      <c r="D29" s="51"/>
      <c r="E29" s="51" t="s">
        <v>564</v>
      </c>
      <c r="F29" s="51" t="s">
        <v>565</v>
      </c>
      <c r="G29" s="123">
        <v>2</v>
      </c>
      <c r="H29" s="143" t="s">
        <v>185</v>
      </c>
      <c r="I29" s="143" t="s">
        <v>566</v>
      </c>
      <c r="J29" s="143" t="s">
        <v>74</v>
      </c>
      <c r="K29" s="143" t="s">
        <v>75</v>
      </c>
      <c r="L29" s="143" t="s">
        <v>76</v>
      </c>
      <c r="M29" s="143" t="s">
        <v>519</v>
      </c>
      <c r="N29" s="143" t="s">
        <v>528</v>
      </c>
      <c r="O29" s="143" t="s">
        <v>540</v>
      </c>
      <c r="P29" s="143" t="s">
        <v>529</v>
      </c>
      <c r="Q29" s="143"/>
      <c r="R29" s="48" t="s">
        <v>82</v>
      </c>
      <c r="S29" s="144"/>
      <c r="T29" s="145" t="s">
        <v>408</v>
      </c>
      <c r="U29" s="150">
        <v>593</v>
      </c>
      <c r="V29" s="150">
        <v>597</v>
      </c>
      <c r="W29" s="150">
        <v>597</v>
      </c>
      <c r="X29" s="150">
        <v>597</v>
      </c>
      <c r="Y29" s="150">
        <v>597</v>
      </c>
      <c r="Z29" s="150">
        <v>597</v>
      </c>
      <c r="AA29" s="150">
        <v>597</v>
      </c>
      <c r="AB29" s="150">
        <v>597</v>
      </c>
      <c r="AC29" s="150">
        <v>597</v>
      </c>
      <c r="AD29" s="150">
        <v>597</v>
      </c>
      <c r="AE29" s="150">
        <v>597</v>
      </c>
      <c r="AF29" s="150">
        <v>597</v>
      </c>
      <c r="AG29" s="149"/>
      <c r="AH29" s="149"/>
      <c r="AI29" s="149"/>
      <c r="AJ29" s="149"/>
      <c r="AK29" s="149"/>
      <c r="AL29" s="149"/>
      <c r="AM29" s="149"/>
      <c r="AN29" s="149"/>
      <c r="AO29" s="149"/>
      <c r="AP29" s="149"/>
      <c r="AQ29" s="149"/>
      <c r="AR29" s="149"/>
    </row>
    <row r="30" spans="1:44" ht="31.5">
      <c r="A30" s="141" t="s">
        <v>569</v>
      </c>
      <c r="B30" s="142" t="s">
        <v>143</v>
      </c>
      <c r="C30" s="51" t="s">
        <v>555</v>
      </c>
      <c r="D30" s="51"/>
      <c r="E30" s="51" t="s">
        <v>564</v>
      </c>
      <c r="F30" s="51" t="s">
        <v>565</v>
      </c>
      <c r="G30" s="123">
        <v>2</v>
      </c>
      <c r="H30" s="143" t="s">
        <v>185</v>
      </c>
      <c r="I30" s="143" t="s">
        <v>566</v>
      </c>
      <c r="J30" s="143" t="s">
        <v>74</v>
      </c>
      <c r="K30" s="143" t="s">
        <v>75</v>
      </c>
      <c r="L30" s="143" t="s">
        <v>76</v>
      </c>
      <c r="M30" s="143" t="s">
        <v>519</v>
      </c>
      <c r="N30" s="143" t="s">
        <v>531</v>
      </c>
      <c r="O30" s="143" t="s">
        <v>540</v>
      </c>
      <c r="P30" s="143" t="s">
        <v>532</v>
      </c>
      <c r="Q30" s="143"/>
      <c r="R30" s="48" t="s">
        <v>82</v>
      </c>
      <c r="S30" s="144"/>
      <c r="T30" s="145" t="s">
        <v>408</v>
      </c>
      <c r="U30" s="150">
        <v>518</v>
      </c>
      <c r="V30" s="150">
        <v>522</v>
      </c>
      <c r="W30" s="150">
        <v>522</v>
      </c>
      <c r="X30" s="150">
        <v>522</v>
      </c>
      <c r="Y30" s="150">
        <v>522</v>
      </c>
      <c r="Z30" s="150">
        <v>522</v>
      </c>
      <c r="AA30" s="150">
        <v>522</v>
      </c>
      <c r="AB30" s="150">
        <v>522</v>
      </c>
      <c r="AC30" s="150">
        <v>522</v>
      </c>
      <c r="AD30" s="150">
        <v>522</v>
      </c>
      <c r="AE30" s="150">
        <v>522</v>
      </c>
      <c r="AF30" s="150">
        <v>522</v>
      </c>
      <c r="AG30" s="149"/>
      <c r="AH30" s="149"/>
      <c r="AI30" s="149"/>
      <c r="AJ30" s="149"/>
      <c r="AK30" s="149"/>
      <c r="AL30" s="149"/>
      <c r="AM30" s="149"/>
      <c r="AN30" s="149"/>
      <c r="AO30" s="149"/>
      <c r="AP30" s="149"/>
      <c r="AQ30" s="149"/>
      <c r="AR30" s="149"/>
    </row>
    <row r="31" spans="1:44" ht="31.5">
      <c r="A31" s="141" t="s">
        <v>570</v>
      </c>
      <c r="B31" s="142" t="s">
        <v>143</v>
      </c>
      <c r="C31" s="51" t="s">
        <v>555</v>
      </c>
      <c r="D31" s="51"/>
      <c r="E31" s="51" t="s">
        <v>564</v>
      </c>
      <c r="F31" s="51" t="s">
        <v>565</v>
      </c>
      <c r="G31" s="123">
        <v>2</v>
      </c>
      <c r="H31" s="143" t="s">
        <v>185</v>
      </c>
      <c r="I31" s="143" t="s">
        <v>566</v>
      </c>
      <c r="J31" s="143" t="s">
        <v>74</v>
      </c>
      <c r="K31" s="143" t="s">
        <v>75</v>
      </c>
      <c r="L31" s="143" t="s">
        <v>76</v>
      </c>
      <c r="M31" s="143" t="s">
        <v>519</v>
      </c>
      <c r="N31" s="143" t="s">
        <v>534</v>
      </c>
      <c r="O31" s="143" t="s">
        <v>540</v>
      </c>
      <c r="P31" s="143" t="s">
        <v>535</v>
      </c>
      <c r="Q31" s="143"/>
      <c r="R31" s="48" t="s">
        <v>82</v>
      </c>
      <c r="S31" s="144"/>
      <c r="T31" s="145" t="s">
        <v>408</v>
      </c>
      <c r="U31" s="128">
        <v>292</v>
      </c>
      <c r="V31" s="128">
        <v>298</v>
      </c>
      <c r="W31" s="128">
        <v>298</v>
      </c>
      <c r="X31" s="128">
        <v>298</v>
      </c>
      <c r="Y31" s="128">
        <v>298</v>
      </c>
      <c r="Z31" s="128">
        <v>298</v>
      </c>
      <c r="AA31" s="128">
        <v>298</v>
      </c>
      <c r="AB31" s="128">
        <v>298</v>
      </c>
      <c r="AC31" s="128">
        <v>298</v>
      </c>
      <c r="AD31" s="128">
        <v>298</v>
      </c>
      <c r="AE31" s="128">
        <v>298</v>
      </c>
      <c r="AF31" s="128">
        <v>298</v>
      </c>
      <c r="AG31" s="146"/>
      <c r="AH31" s="146"/>
      <c r="AI31" s="146"/>
      <c r="AJ31" s="147"/>
      <c r="AK31" s="147"/>
      <c r="AL31" s="147"/>
      <c r="AM31" s="147"/>
      <c r="AN31" s="147"/>
      <c r="AO31" s="147"/>
      <c r="AP31" s="147"/>
      <c r="AQ31" s="147"/>
      <c r="AR31" s="147"/>
    </row>
    <row r="32" spans="1:44" ht="31.5">
      <c r="A32" s="141" t="s">
        <v>571</v>
      </c>
      <c r="B32" s="142" t="s">
        <v>143</v>
      </c>
      <c r="C32" s="51" t="s">
        <v>546</v>
      </c>
      <c r="D32" s="51"/>
      <c r="E32" s="51" t="s">
        <v>572</v>
      </c>
      <c r="F32" s="51" t="s">
        <v>573</v>
      </c>
      <c r="G32" s="123">
        <v>2</v>
      </c>
      <c r="H32" s="143" t="s">
        <v>217</v>
      </c>
      <c r="I32" s="143" t="s">
        <v>574</v>
      </c>
      <c r="J32" s="143" t="s">
        <v>74</v>
      </c>
      <c r="K32" s="143" t="s">
        <v>75</v>
      </c>
      <c r="L32" s="143" t="s">
        <v>76</v>
      </c>
      <c r="M32" s="143" t="s">
        <v>128</v>
      </c>
      <c r="N32" s="143" t="s">
        <v>520</v>
      </c>
      <c r="O32" s="143" t="s">
        <v>521</v>
      </c>
      <c r="P32" s="143" t="s">
        <v>522</v>
      </c>
      <c r="Q32" s="143" t="s">
        <v>575</v>
      </c>
      <c r="R32" s="48" t="s">
        <v>82</v>
      </c>
      <c r="S32" s="144"/>
      <c r="T32" s="145" t="s">
        <v>408</v>
      </c>
      <c r="U32" s="128">
        <v>1</v>
      </c>
      <c r="V32" s="128">
        <v>1</v>
      </c>
      <c r="W32" s="128">
        <v>1</v>
      </c>
      <c r="X32" s="128">
        <v>1</v>
      </c>
      <c r="Y32" s="128">
        <v>1</v>
      </c>
      <c r="Z32" s="128">
        <v>1</v>
      </c>
      <c r="AA32" s="128">
        <v>1</v>
      </c>
      <c r="AB32" s="128">
        <v>1</v>
      </c>
      <c r="AC32" s="128">
        <v>1</v>
      </c>
      <c r="AD32" s="128">
        <v>1</v>
      </c>
      <c r="AE32" s="128">
        <v>1</v>
      </c>
      <c r="AF32" s="128">
        <v>1</v>
      </c>
      <c r="AG32" s="149"/>
      <c r="AH32" s="155"/>
      <c r="AI32" s="146"/>
      <c r="AJ32" s="147"/>
      <c r="AK32" s="147"/>
      <c r="AL32" s="147"/>
      <c r="AM32" s="147"/>
      <c r="AN32" s="147"/>
      <c r="AO32" s="147"/>
      <c r="AP32" s="147"/>
      <c r="AQ32" s="147"/>
      <c r="AR32" s="147"/>
    </row>
    <row r="33" spans="1:44" ht="31.5">
      <c r="A33" s="141" t="s">
        <v>576</v>
      </c>
      <c r="B33" s="142" t="s">
        <v>143</v>
      </c>
      <c r="C33" s="51" t="s">
        <v>546</v>
      </c>
      <c r="D33" s="51"/>
      <c r="E33" s="51" t="s">
        <v>572</v>
      </c>
      <c r="F33" s="51" t="s">
        <v>573</v>
      </c>
      <c r="G33" s="123">
        <v>2</v>
      </c>
      <c r="H33" s="143" t="s">
        <v>217</v>
      </c>
      <c r="I33" s="143" t="s">
        <v>574</v>
      </c>
      <c r="J33" s="143" t="s">
        <v>74</v>
      </c>
      <c r="K33" s="143" t="s">
        <v>75</v>
      </c>
      <c r="L33" s="143" t="s">
        <v>76</v>
      </c>
      <c r="M33" s="143" t="s">
        <v>128</v>
      </c>
      <c r="N33" s="143" t="s">
        <v>524</v>
      </c>
      <c r="O33" s="143" t="s">
        <v>521</v>
      </c>
      <c r="P33" s="143" t="s">
        <v>525</v>
      </c>
      <c r="Q33" s="143" t="s">
        <v>575</v>
      </c>
      <c r="R33" s="48" t="s">
        <v>82</v>
      </c>
      <c r="S33" s="144"/>
      <c r="T33" s="145" t="s">
        <v>408</v>
      </c>
      <c r="U33" s="150">
        <v>1</v>
      </c>
      <c r="V33" s="150">
        <v>1</v>
      </c>
      <c r="W33" s="150">
        <v>1</v>
      </c>
      <c r="X33" s="150">
        <v>1</v>
      </c>
      <c r="Y33" s="150">
        <v>1</v>
      </c>
      <c r="Z33" s="150">
        <v>1</v>
      </c>
      <c r="AA33" s="150">
        <v>1</v>
      </c>
      <c r="AB33" s="150">
        <v>1</v>
      </c>
      <c r="AC33" s="150">
        <v>1</v>
      </c>
      <c r="AD33" s="150">
        <v>1</v>
      </c>
      <c r="AE33" s="150">
        <v>1</v>
      </c>
      <c r="AF33" s="150">
        <v>1</v>
      </c>
      <c r="AG33" s="149"/>
      <c r="AH33" s="149"/>
      <c r="AI33" s="149"/>
      <c r="AJ33" s="149"/>
      <c r="AK33" s="149"/>
      <c r="AL33" s="149"/>
      <c r="AM33" s="149"/>
      <c r="AN33" s="149"/>
      <c r="AO33" s="149"/>
      <c r="AP33" s="149"/>
      <c r="AQ33" s="149"/>
      <c r="AR33" s="149"/>
    </row>
    <row r="34" spans="1:44" ht="31.5">
      <c r="A34" s="141" t="s">
        <v>577</v>
      </c>
      <c r="B34" s="142" t="s">
        <v>143</v>
      </c>
      <c r="C34" s="51" t="s">
        <v>546</v>
      </c>
      <c r="D34" s="51"/>
      <c r="E34" s="51" t="s">
        <v>572</v>
      </c>
      <c r="F34" s="51" t="s">
        <v>573</v>
      </c>
      <c r="G34" s="123">
        <v>2</v>
      </c>
      <c r="H34" s="143" t="s">
        <v>217</v>
      </c>
      <c r="I34" s="143" t="s">
        <v>574</v>
      </c>
      <c r="J34" s="143" t="s">
        <v>74</v>
      </c>
      <c r="K34" s="143" t="s">
        <v>75</v>
      </c>
      <c r="L34" s="143" t="s">
        <v>76</v>
      </c>
      <c r="M34" s="143" t="s">
        <v>128</v>
      </c>
      <c r="N34" s="143" t="s">
        <v>528</v>
      </c>
      <c r="O34" s="143" t="s">
        <v>521</v>
      </c>
      <c r="P34" s="143" t="s">
        <v>529</v>
      </c>
      <c r="Q34" s="51" t="s">
        <v>575</v>
      </c>
      <c r="R34" s="48" t="s">
        <v>82</v>
      </c>
      <c r="S34" s="144"/>
      <c r="T34" s="156" t="s">
        <v>408</v>
      </c>
      <c r="U34" s="128">
        <v>1</v>
      </c>
      <c r="V34" s="128">
        <v>1</v>
      </c>
      <c r="W34" s="128">
        <v>1</v>
      </c>
      <c r="X34" s="128">
        <v>1</v>
      </c>
      <c r="Y34" s="128">
        <v>1</v>
      </c>
      <c r="Z34" s="128">
        <v>1</v>
      </c>
      <c r="AA34" s="128">
        <v>1</v>
      </c>
      <c r="AB34" s="128">
        <v>1</v>
      </c>
      <c r="AC34" s="128">
        <v>1</v>
      </c>
      <c r="AD34" s="128">
        <v>1</v>
      </c>
      <c r="AE34" s="128">
        <v>1</v>
      </c>
      <c r="AF34" s="128">
        <v>1</v>
      </c>
      <c r="AG34" s="146"/>
      <c r="AH34" s="146"/>
      <c r="AI34" s="146"/>
      <c r="AJ34" s="147"/>
      <c r="AK34" s="147"/>
      <c r="AL34" s="147"/>
      <c r="AM34" s="147"/>
      <c r="AN34" s="147"/>
      <c r="AO34" s="147"/>
      <c r="AP34" s="147"/>
      <c r="AQ34" s="147"/>
      <c r="AR34" s="147"/>
    </row>
    <row r="35" spans="1:44" ht="31.5">
      <c r="A35" s="141" t="s">
        <v>578</v>
      </c>
      <c r="B35" s="142" t="s">
        <v>143</v>
      </c>
      <c r="C35" s="51" t="s">
        <v>546</v>
      </c>
      <c r="D35" s="51"/>
      <c r="E35" s="51" t="s">
        <v>572</v>
      </c>
      <c r="F35" s="51" t="s">
        <v>573</v>
      </c>
      <c r="G35" s="123">
        <v>2</v>
      </c>
      <c r="H35" s="143" t="s">
        <v>217</v>
      </c>
      <c r="I35" s="143" t="s">
        <v>574</v>
      </c>
      <c r="J35" s="143" t="s">
        <v>74</v>
      </c>
      <c r="K35" s="143" t="s">
        <v>75</v>
      </c>
      <c r="L35" s="143" t="s">
        <v>76</v>
      </c>
      <c r="M35" s="143" t="s">
        <v>128</v>
      </c>
      <c r="N35" s="143" t="s">
        <v>531</v>
      </c>
      <c r="O35" s="143" t="s">
        <v>521</v>
      </c>
      <c r="P35" s="143" t="s">
        <v>532</v>
      </c>
      <c r="Q35" s="51" t="s">
        <v>575</v>
      </c>
      <c r="R35" s="48" t="s">
        <v>82</v>
      </c>
      <c r="S35" s="144"/>
      <c r="T35" s="156" t="s">
        <v>408</v>
      </c>
      <c r="U35" s="128">
        <v>1</v>
      </c>
      <c r="V35" s="128">
        <v>1</v>
      </c>
      <c r="W35" s="128">
        <v>1</v>
      </c>
      <c r="X35" s="128">
        <v>1</v>
      </c>
      <c r="Y35" s="128">
        <v>1</v>
      </c>
      <c r="Z35" s="128">
        <v>1</v>
      </c>
      <c r="AA35" s="128">
        <v>1</v>
      </c>
      <c r="AB35" s="128">
        <v>1</v>
      </c>
      <c r="AC35" s="128">
        <v>1</v>
      </c>
      <c r="AD35" s="128">
        <v>1</v>
      </c>
      <c r="AE35" s="128">
        <v>1</v>
      </c>
      <c r="AF35" s="128">
        <v>1</v>
      </c>
      <c r="AG35" s="146"/>
      <c r="AH35" s="146"/>
      <c r="AI35" s="146"/>
      <c r="AJ35" s="147"/>
      <c r="AK35" s="147"/>
      <c r="AL35" s="147"/>
      <c r="AM35" s="147"/>
      <c r="AN35" s="147"/>
      <c r="AO35" s="147"/>
      <c r="AP35" s="147"/>
      <c r="AQ35" s="147"/>
      <c r="AR35" s="147"/>
    </row>
    <row r="36" spans="1:44" ht="31.5">
      <c r="A36" s="141" t="s">
        <v>579</v>
      </c>
      <c r="B36" s="142" t="s">
        <v>143</v>
      </c>
      <c r="C36" s="51" t="s">
        <v>546</v>
      </c>
      <c r="D36" s="51"/>
      <c r="E36" s="51" t="s">
        <v>572</v>
      </c>
      <c r="F36" s="51" t="s">
        <v>573</v>
      </c>
      <c r="G36" s="123">
        <v>2</v>
      </c>
      <c r="H36" s="143" t="s">
        <v>217</v>
      </c>
      <c r="I36" s="143" t="s">
        <v>574</v>
      </c>
      <c r="J36" s="143" t="s">
        <v>74</v>
      </c>
      <c r="K36" s="143" t="s">
        <v>75</v>
      </c>
      <c r="L36" s="143" t="s">
        <v>76</v>
      </c>
      <c r="M36" s="143" t="s">
        <v>128</v>
      </c>
      <c r="N36" s="143" t="s">
        <v>534</v>
      </c>
      <c r="O36" s="143" t="s">
        <v>521</v>
      </c>
      <c r="P36" s="143" t="s">
        <v>535</v>
      </c>
      <c r="Q36" s="51" t="s">
        <v>575</v>
      </c>
      <c r="R36" s="48" t="s">
        <v>82</v>
      </c>
      <c r="S36" s="144"/>
      <c r="T36" s="156" t="s">
        <v>408</v>
      </c>
      <c r="U36" s="128">
        <v>1</v>
      </c>
      <c r="V36" s="128">
        <v>1</v>
      </c>
      <c r="W36" s="128">
        <v>1</v>
      </c>
      <c r="X36" s="128">
        <v>1</v>
      </c>
      <c r="Y36" s="128">
        <v>1</v>
      </c>
      <c r="Z36" s="128">
        <v>1</v>
      </c>
      <c r="AA36" s="128">
        <v>1</v>
      </c>
      <c r="AB36" s="128">
        <v>1</v>
      </c>
      <c r="AC36" s="128">
        <v>1</v>
      </c>
      <c r="AD36" s="128">
        <v>1</v>
      </c>
      <c r="AE36" s="128">
        <v>1</v>
      </c>
      <c r="AF36" s="128">
        <v>1</v>
      </c>
      <c r="AG36" s="146"/>
      <c r="AH36" s="146"/>
      <c r="AI36" s="146"/>
      <c r="AJ36" s="147"/>
      <c r="AK36" s="147"/>
      <c r="AL36" s="147"/>
      <c r="AM36" s="147"/>
      <c r="AN36" s="147"/>
      <c r="AO36" s="147"/>
      <c r="AP36" s="147"/>
      <c r="AQ36" s="147"/>
      <c r="AR36" s="147"/>
    </row>
    <row r="37" spans="1:44" ht="31.5">
      <c r="A37" s="141" t="s">
        <v>580</v>
      </c>
      <c r="B37" s="142" t="s">
        <v>158</v>
      </c>
      <c r="C37" s="51" t="s">
        <v>166</v>
      </c>
      <c r="D37" s="51"/>
      <c r="E37" s="51" t="s">
        <v>581</v>
      </c>
      <c r="F37" s="51" t="s">
        <v>582</v>
      </c>
      <c r="G37" s="123">
        <v>2</v>
      </c>
      <c r="H37" s="143" t="s">
        <v>169</v>
      </c>
      <c r="I37" s="143" t="s">
        <v>583</v>
      </c>
      <c r="J37" s="143" t="s">
        <v>94</v>
      </c>
      <c r="K37" s="143" t="s">
        <v>75</v>
      </c>
      <c r="L37" s="143" t="s">
        <v>95</v>
      </c>
      <c r="M37" s="143" t="s">
        <v>519</v>
      </c>
      <c r="N37" s="143" t="s">
        <v>520</v>
      </c>
      <c r="O37" s="143" t="s">
        <v>521</v>
      </c>
      <c r="P37" s="143" t="s">
        <v>522</v>
      </c>
      <c r="Q37" s="51"/>
      <c r="R37" s="48" t="s">
        <v>82</v>
      </c>
      <c r="S37" s="144"/>
      <c r="T37" s="156" t="s">
        <v>408</v>
      </c>
      <c r="U37" s="127">
        <v>0.95</v>
      </c>
      <c r="V37" s="127">
        <v>0.95</v>
      </c>
      <c r="W37" s="127">
        <v>0.95</v>
      </c>
      <c r="X37" s="127">
        <v>0.95</v>
      </c>
      <c r="Y37" s="127">
        <v>0.95</v>
      </c>
      <c r="Z37" s="127">
        <v>0.95</v>
      </c>
      <c r="AA37" s="127">
        <v>0.95</v>
      </c>
      <c r="AB37" s="127">
        <v>0.95</v>
      </c>
      <c r="AC37" s="127">
        <v>0.95</v>
      </c>
      <c r="AD37" s="127">
        <v>0.95</v>
      </c>
      <c r="AE37" s="127">
        <v>0.95</v>
      </c>
      <c r="AF37" s="127">
        <v>0.95</v>
      </c>
      <c r="AG37" s="146"/>
      <c r="AH37" s="146"/>
      <c r="AI37" s="146"/>
      <c r="AJ37" s="157"/>
      <c r="AK37" s="157"/>
      <c r="AL37" s="157"/>
      <c r="AM37" s="146"/>
      <c r="AN37" s="146"/>
      <c r="AO37" s="146"/>
      <c r="AP37" s="146"/>
      <c r="AQ37" s="146"/>
      <c r="AR37" s="146"/>
    </row>
    <row r="38" spans="1:44" ht="31.5">
      <c r="A38" s="141" t="s">
        <v>584</v>
      </c>
      <c r="B38" s="142" t="s">
        <v>158</v>
      </c>
      <c r="C38" s="51" t="s">
        <v>166</v>
      </c>
      <c r="D38" s="51"/>
      <c r="E38" s="51" t="s">
        <v>581</v>
      </c>
      <c r="F38" s="51" t="s">
        <v>582</v>
      </c>
      <c r="G38" s="123">
        <v>2</v>
      </c>
      <c r="H38" s="143" t="s">
        <v>169</v>
      </c>
      <c r="I38" s="143" t="s">
        <v>583</v>
      </c>
      <c r="J38" s="143" t="s">
        <v>94</v>
      </c>
      <c r="K38" s="143" t="s">
        <v>75</v>
      </c>
      <c r="L38" s="143" t="s">
        <v>95</v>
      </c>
      <c r="M38" s="143" t="s">
        <v>519</v>
      </c>
      <c r="N38" s="143" t="s">
        <v>524</v>
      </c>
      <c r="O38" s="143" t="s">
        <v>521</v>
      </c>
      <c r="P38" s="143" t="s">
        <v>525</v>
      </c>
      <c r="Q38" s="51"/>
      <c r="R38" s="48" t="s">
        <v>82</v>
      </c>
      <c r="S38" s="144"/>
      <c r="T38" s="156" t="s">
        <v>408</v>
      </c>
      <c r="U38" s="148">
        <v>0.95</v>
      </c>
      <c r="V38" s="148">
        <v>0.95</v>
      </c>
      <c r="W38" s="148">
        <v>0.95</v>
      </c>
      <c r="X38" s="148">
        <v>0.95</v>
      </c>
      <c r="Y38" s="148">
        <v>0.95</v>
      </c>
      <c r="Z38" s="148">
        <v>0.95</v>
      </c>
      <c r="AA38" s="148">
        <v>0.95</v>
      </c>
      <c r="AB38" s="148">
        <v>0.95</v>
      </c>
      <c r="AC38" s="148">
        <v>0.95</v>
      </c>
      <c r="AD38" s="148">
        <v>0.95</v>
      </c>
      <c r="AE38" s="148">
        <v>0.95</v>
      </c>
      <c r="AF38" s="148">
        <v>0.95</v>
      </c>
      <c r="AG38" s="149"/>
      <c r="AH38" s="149"/>
      <c r="AI38" s="149"/>
      <c r="AJ38" s="149"/>
      <c r="AK38" s="149"/>
      <c r="AL38" s="154"/>
      <c r="AM38" s="149"/>
      <c r="AN38" s="149"/>
      <c r="AO38" s="149"/>
      <c r="AP38" s="149"/>
      <c r="AQ38" s="149"/>
      <c r="AR38" s="149"/>
    </row>
    <row r="39" spans="1:44" ht="31.5">
      <c r="A39" s="141" t="s">
        <v>585</v>
      </c>
      <c r="B39" s="142" t="s">
        <v>158</v>
      </c>
      <c r="C39" s="51" t="s">
        <v>166</v>
      </c>
      <c r="D39" s="51"/>
      <c r="E39" s="51" t="s">
        <v>581</v>
      </c>
      <c r="F39" s="51" t="s">
        <v>582</v>
      </c>
      <c r="G39" s="123">
        <v>2</v>
      </c>
      <c r="H39" s="143" t="s">
        <v>169</v>
      </c>
      <c r="I39" s="143" t="s">
        <v>583</v>
      </c>
      <c r="J39" s="143" t="s">
        <v>94</v>
      </c>
      <c r="K39" s="143" t="s">
        <v>75</v>
      </c>
      <c r="L39" s="143" t="s">
        <v>95</v>
      </c>
      <c r="M39" s="143" t="s">
        <v>519</v>
      </c>
      <c r="N39" s="143" t="s">
        <v>528</v>
      </c>
      <c r="O39" s="143" t="s">
        <v>521</v>
      </c>
      <c r="P39" s="143" t="s">
        <v>529</v>
      </c>
      <c r="Q39" s="51"/>
      <c r="R39" s="48" t="s">
        <v>82</v>
      </c>
      <c r="S39" s="144"/>
      <c r="T39" s="156" t="s">
        <v>408</v>
      </c>
      <c r="U39" s="127">
        <v>0.95</v>
      </c>
      <c r="V39" s="127">
        <v>0.95</v>
      </c>
      <c r="W39" s="127">
        <v>0.95</v>
      </c>
      <c r="X39" s="127">
        <v>0.95</v>
      </c>
      <c r="Y39" s="127">
        <v>0.95</v>
      </c>
      <c r="Z39" s="127">
        <v>0.95</v>
      </c>
      <c r="AA39" s="127">
        <v>0.95</v>
      </c>
      <c r="AB39" s="127">
        <v>0.95</v>
      </c>
      <c r="AC39" s="127">
        <v>0.95</v>
      </c>
      <c r="AD39" s="127">
        <v>0.95</v>
      </c>
      <c r="AE39" s="127">
        <v>0.95</v>
      </c>
      <c r="AF39" s="127">
        <v>0.95</v>
      </c>
      <c r="AG39" s="146"/>
      <c r="AH39" s="146"/>
      <c r="AI39" s="146"/>
      <c r="AJ39" s="157"/>
      <c r="AK39" s="157"/>
      <c r="AL39" s="157"/>
      <c r="AM39" s="146"/>
      <c r="AN39" s="146"/>
      <c r="AO39" s="146"/>
      <c r="AP39" s="146"/>
      <c r="AQ39" s="146"/>
      <c r="AR39" s="146"/>
    </row>
    <row r="40" spans="1:44" ht="31.5">
      <c r="A40" s="141" t="s">
        <v>586</v>
      </c>
      <c r="B40" s="142" t="s">
        <v>158</v>
      </c>
      <c r="C40" s="51" t="s">
        <v>166</v>
      </c>
      <c r="D40" s="51"/>
      <c r="E40" s="51" t="s">
        <v>581</v>
      </c>
      <c r="F40" s="51" t="s">
        <v>582</v>
      </c>
      <c r="G40" s="123">
        <v>2</v>
      </c>
      <c r="H40" s="143" t="s">
        <v>169</v>
      </c>
      <c r="I40" s="143" t="s">
        <v>583</v>
      </c>
      <c r="J40" s="143" t="s">
        <v>94</v>
      </c>
      <c r="K40" s="143" t="s">
        <v>75</v>
      </c>
      <c r="L40" s="143" t="s">
        <v>95</v>
      </c>
      <c r="M40" s="143" t="s">
        <v>519</v>
      </c>
      <c r="N40" s="143" t="s">
        <v>531</v>
      </c>
      <c r="O40" s="143" t="s">
        <v>521</v>
      </c>
      <c r="P40" s="143" t="s">
        <v>532</v>
      </c>
      <c r="Q40" s="143"/>
      <c r="R40" s="48" t="s">
        <v>82</v>
      </c>
      <c r="S40" s="144"/>
      <c r="T40" s="145" t="s">
        <v>408</v>
      </c>
      <c r="U40" s="127">
        <v>0.95</v>
      </c>
      <c r="V40" s="127">
        <v>0.95</v>
      </c>
      <c r="W40" s="127">
        <v>0.95</v>
      </c>
      <c r="X40" s="127">
        <v>0.95</v>
      </c>
      <c r="Y40" s="127">
        <v>0.95</v>
      </c>
      <c r="Z40" s="127">
        <v>0.95</v>
      </c>
      <c r="AA40" s="127">
        <v>0.95</v>
      </c>
      <c r="AB40" s="127">
        <v>0.95</v>
      </c>
      <c r="AC40" s="127">
        <v>0.95</v>
      </c>
      <c r="AD40" s="127">
        <v>0.95</v>
      </c>
      <c r="AE40" s="127">
        <v>0.95</v>
      </c>
      <c r="AF40" s="127">
        <v>0.95</v>
      </c>
      <c r="AG40" s="146"/>
      <c r="AH40" s="146"/>
      <c r="AI40" s="146"/>
      <c r="AJ40" s="147"/>
      <c r="AK40" s="147"/>
      <c r="AL40" s="147"/>
      <c r="AM40" s="147"/>
      <c r="AN40" s="147"/>
      <c r="AO40" s="147"/>
      <c r="AP40" s="147"/>
      <c r="AQ40" s="147"/>
      <c r="AR40" s="147"/>
    </row>
    <row r="41" spans="1:44" ht="31.5">
      <c r="A41" s="141" t="s">
        <v>587</v>
      </c>
      <c r="B41" s="142" t="s">
        <v>158</v>
      </c>
      <c r="C41" s="51" t="s">
        <v>166</v>
      </c>
      <c r="D41" s="51"/>
      <c r="E41" s="51" t="s">
        <v>581</v>
      </c>
      <c r="F41" s="51" t="s">
        <v>582</v>
      </c>
      <c r="G41" s="123">
        <v>2</v>
      </c>
      <c r="H41" s="143" t="s">
        <v>169</v>
      </c>
      <c r="I41" s="143" t="s">
        <v>583</v>
      </c>
      <c r="J41" s="143" t="s">
        <v>94</v>
      </c>
      <c r="K41" s="143" t="s">
        <v>75</v>
      </c>
      <c r="L41" s="143" t="s">
        <v>95</v>
      </c>
      <c r="M41" s="143" t="s">
        <v>519</v>
      </c>
      <c r="N41" s="143" t="s">
        <v>534</v>
      </c>
      <c r="O41" s="143" t="s">
        <v>521</v>
      </c>
      <c r="P41" s="143" t="s">
        <v>535</v>
      </c>
      <c r="Q41" s="143"/>
      <c r="R41" s="48" t="s">
        <v>82</v>
      </c>
      <c r="S41" s="144"/>
      <c r="T41" s="145" t="s">
        <v>408</v>
      </c>
      <c r="U41" s="127">
        <v>0.95</v>
      </c>
      <c r="V41" s="127">
        <v>0.95</v>
      </c>
      <c r="W41" s="127">
        <v>0.95</v>
      </c>
      <c r="X41" s="127">
        <v>0.95</v>
      </c>
      <c r="Y41" s="127">
        <v>0.95</v>
      </c>
      <c r="Z41" s="127">
        <v>0.95</v>
      </c>
      <c r="AA41" s="127">
        <v>0.95</v>
      </c>
      <c r="AB41" s="127">
        <v>0.95</v>
      </c>
      <c r="AC41" s="127">
        <v>0.95</v>
      </c>
      <c r="AD41" s="127">
        <v>0.95</v>
      </c>
      <c r="AE41" s="127">
        <v>0.95</v>
      </c>
      <c r="AF41" s="127">
        <v>0.95</v>
      </c>
      <c r="AG41" s="146"/>
      <c r="AH41" s="146"/>
      <c r="AI41" s="146"/>
      <c r="AJ41" s="147"/>
      <c r="AK41" s="147"/>
      <c r="AL41" s="147"/>
      <c r="AM41" s="147"/>
      <c r="AN41" s="147"/>
      <c r="AO41" s="147"/>
      <c r="AP41" s="147"/>
      <c r="AQ41" s="147"/>
      <c r="AR41" s="147"/>
    </row>
    <row r="42" spans="1:44" ht="63">
      <c r="A42" s="141" t="s">
        <v>588</v>
      </c>
      <c r="B42" s="142" t="s">
        <v>143</v>
      </c>
      <c r="C42" s="51" t="s">
        <v>546</v>
      </c>
      <c r="D42" s="51"/>
      <c r="E42" s="51" t="s">
        <v>589</v>
      </c>
      <c r="F42" s="51" t="s">
        <v>590</v>
      </c>
      <c r="G42" s="123">
        <v>3</v>
      </c>
      <c r="H42" s="143" t="s">
        <v>72</v>
      </c>
      <c r="I42" s="143" t="s">
        <v>591</v>
      </c>
      <c r="J42" s="143" t="s">
        <v>74</v>
      </c>
      <c r="K42" s="143" t="s">
        <v>75</v>
      </c>
      <c r="L42" s="143" t="s">
        <v>76</v>
      </c>
      <c r="M42" s="143" t="s">
        <v>592</v>
      </c>
      <c r="N42" s="143" t="s">
        <v>520</v>
      </c>
      <c r="O42" s="143" t="s">
        <v>521</v>
      </c>
      <c r="P42" s="143" t="s">
        <v>522</v>
      </c>
      <c r="Q42" s="143"/>
      <c r="R42" s="48" t="s">
        <v>82</v>
      </c>
      <c r="S42" s="144"/>
      <c r="T42" s="145" t="s">
        <v>408</v>
      </c>
      <c r="U42" s="128">
        <v>58</v>
      </c>
      <c r="V42" s="128">
        <v>58</v>
      </c>
      <c r="W42" s="128">
        <v>59</v>
      </c>
      <c r="X42" s="128">
        <v>58</v>
      </c>
      <c r="Y42" s="128">
        <v>58</v>
      </c>
      <c r="Z42" s="128">
        <v>59</v>
      </c>
      <c r="AA42" s="128">
        <v>58</v>
      </c>
      <c r="AB42" s="128">
        <v>58</v>
      </c>
      <c r="AC42" s="128">
        <v>59</v>
      </c>
      <c r="AD42" s="128">
        <v>58</v>
      </c>
      <c r="AE42" s="128">
        <v>58</v>
      </c>
      <c r="AF42" s="128">
        <v>59</v>
      </c>
      <c r="AG42" s="146"/>
      <c r="AH42" s="146"/>
      <c r="AI42" s="146"/>
      <c r="AJ42" s="147"/>
      <c r="AK42" s="147"/>
      <c r="AL42" s="147"/>
      <c r="AM42" s="147"/>
      <c r="AN42" s="147"/>
      <c r="AO42" s="147"/>
      <c r="AP42" s="147"/>
      <c r="AQ42" s="147"/>
      <c r="AR42" s="147"/>
    </row>
    <row r="43" spans="1:44" ht="63">
      <c r="A43" s="141" t="s">
        <v>593</v>
      </c>
      <c r="B43" s="142" t="s">
        <v>143</v>
      </c>
      <c r="C43" s="51" t="s">
        <v>546</v>
      </c>
      <c r="D43" s="51"/>
      <c r="E43" s="51" t="s">
        <v>589</v>
      </c>
      <c r="F43" s="51" t="s">
        <v>590</v>
      </c>
      <c r="G43" s="123">
        <v>3</v>
      </c>
      <c r="H43" s="143" t="s">
        <v>72</v>
      </c>
      <c r="I43" s="143" t="s">
        <v>591</v>
      </c>
      <c r="J43" s="143" t="s">
        <v>74</v>
      </c>
      <c r="K43" s="143" t="s">
        <v>75</v>
      </c>
      <c r="L43" s="143" t="s">
        <v>76</v>
      </c>
      <c r="M43" s="143" t="s">
        <v>592</v>
      </c>
      <c r="N43" s="143" t="s">
        <v>524</v>
      </c>
      <c r="O43" s="143" t="s">
        <v>521</v>
      </c>
      <c r="P43" s="143" t="s">
        <v>525</v>
      </c>
      <c r="Q43" s="143"/>
      <c r="R43" s="48" t="s">
        <v>82</v>
      </c>
      <c r="S43" s="144"/>
      <c r="T43" s="145" t="s">
        <v>408</v>
      </c>
      <c r="U43" s="128">
        <v>25</v>
      </c>
      <c r="V43" s="128">
        <v>25</v>
      </c>
      <c r="W43" s="128">
        <v>25</v>
      </c>
      <c r="X43" s="128">
        <v>25</v>
      </c>
      <c r="Y43" s="128">
        <v>25</v>
      </c>
      <c r="Z43" s="128">
        <v>25</v>
      </c>
      <c r="AA43" s="128">
        <v>25</v>
      </c>
      <c r="AB43" s="128">
        <v>25</v>
      </c>
      <c r="AC43" s="128">
        <v>25</v>
      </c>
      <c r="AD43" s="128">
        <v>25</v>
      </c>
      <c r="AE43" s="128">
        <v>25</v>
      </c>
      <c r="AF43" s="128">
        <v>25</v>
      </c>
      <c r="AG43" s="146"/>
      <c r="AH43" s="146"/>
      <c r="AI43" s="146"/>
      <c r="AJ43" s="147"/>
      <c r="AK43" s="147"/>
      <c r="AL43" s="147"/>
      <c r="AM43" s="147"/>
      <c r="AN43" s="147"/>
      <c r="AO43" s="147"/>
      <c r="AP43" s="147"/>
      <c r="AQ43" s="147"/>
      <c r="AR43" s="147"/>
    </row>
    <row r="44" spans="1:44" ht="63">
      <c r="A44" s="141" t="s">
        <v>594</v>
      </c>
      <c r="B44" s="142" t="s">
        <v>143</v>
      </c>
      <c r="C44" s="51" t="s">
        <v>546</v>
      </c>
      <c r="D44" s="51"/>
      <c r="E44" s="51" t="s">
        <v>589</v>
      </c>
      <c r="F44" s="51" t="s">
        <v>590</v>
      </c>
      <c r="G44" s="123">
        <v>3</v>
      </c>
      <c r="H44" s="143" t="s">
        <v>72</v>
      </c>
      <c r="I44" s="143" t="s">
        <v>591</v>
      </c>
      <c r="J44" s="143" t="s">
        <v>74</v>
      </c>
      <c r="K44" s="143" t="s">
        <v>75</v>
      </c>
      <c r="L44" s="143" t="s">
        <v>76</v>
      </c>
      <c r="M44" s="143" t="s">
        <v>592</v>
      </c>
      <c r="N44" s="143" t="s">
        <v>528</v>
      </c>
      <c r="O44" s="143" t="s">
        <v>521</v>
      </c>
      <c r="P44" s="143" t="s">
        <v>529</v>
      </c>
      <c r="Q44" s="143"/>
      <c r="R44" s="48" t="s">
        <v>82</v>
      </c>
      <c r="S44" s="144"/>
      <c r="T44" s="145" t="s">
        <v>408</v>
      </c>
      <c r="U44" s="128">
        <v>41</v>
      </c>
      <c r="V44" s="128">
        <v>42</v>
      </c>
      <c r="W44" s="128">
        <v>42</v>
      </c>
      <c r="X44" s="128">
        <v>41</v>
      </c>
      <c r="Y44" s="128">
        <v>42</v>
      </c>
      <c r="Z44" s="128">
        <v>42</v>
      </c>
      <c r="AA44" s="128">
        <v>41</v>
      </c>
      <c r="AB44" s="128">
        <v>42</v>
      </c>
      <c r="AC44" s="128">
        <v>42</v>
      </c>
      <c r="AD44" s="128">
        <v>41</v>
      </c>
      <c r="AE44" s="128">
        <v>42</v>
      </c>
      <c r="AF44" s="128">
        <v>42</v>
      </c>
      <c r="AG44" s="146"/>
      <c r="AH44" s="146"/>
      <c r="AI44" s="146"/>
      <c r="AJ44" s="147"/>
      <c r="AK44" s="147"/>
      <c r="AL44" s="147"/>
      <c r="AM44" s="147"/>
      <c r="AN44" s="147"/>
      <c r="AO44" s="147"/>
      <c r="AP44" s="147"/>
      <c r="AQ44" s="147"/>
      <c r="AR44" s="147"/>
    </row>
    <row r="45" spans="1:44" ht="63">
      <c r="A45" s="141" t="s">
        <v>595</v>
      </c>
      <c r="B45" s="142" t="s">
        <v>143</v>
      </c>
      <c r="C45" s="51" t="s">
        <v>546</v>
      </c>
      <c r="D45" s="51"/>
      <c r="E45" s="51" t="s">
        <v>589</v>
      </c>
      <c r="F45" s="51" t="s">
        <v>590</v>
      </c>
      <c r="G45" s="123">
        <v>3</v>
      </c>
      <c r="H45" s="143" t="s">
        <v>72</v>
      </c>
      <c r="I45" s="143" t="s">
        <v>591</v>
      </c>
      <c r="J45" s="143" t="s">
        <v>74</v>
      </c>
      <c r="K45" s="143" t="s">
        <v>75</v>
      </c>
      <c r="L45" s="143" t="s">
        <v>76</v>
      </c>
      <c r="M45" s="143" t="s">
        <v>592</v>
      </c>
      <c r="N45" s="143" t="s">
        <v>531</v>
      </c>
      <c r="O45" s="143" t="s">
        <v>521</v>
      </c>
      <c r="P45" s="143" t="s">
        <v>532</v>
      </c>
      <c r="Q45" s="143"/>
      <c r="R45" s="48" t="s">
        <v>82</v>
      </c>
      <c r="S45" s="144"/>
      <c r="T45" s="145" t="s">
        <v>408</v>
      </c>
      <c r="U45" s="128">
        <v>33</v>
      </c>
      <c r="V45" s="128">
        <v>33</v>
      </c>
      <c r="W45" s="128">
        <v>34</v>
      </c>
      <c r="X45" s="128">
        <v>33</v>
      </c>
      <c r="Y45" s="128">
        <v>33</v>
      </c>
      <c r="Z45" s="128">
        <v>34</v>
      </c>
      <c r="AA45" s="128">
        <v>33</v>
      </c>
      <c r="AB45" s="128">
        <v>33</v>
      </c>
      <c r="AC45" s="128">
        <v>34</v>
      </c>
      <c r="AD45" s="128">
        <v>33</v>
      </c>
      <c r="AE45" s="128">
        <v>33</v>
      </c>
      <c r="AF45" s="128">
        <v>34</v>
      </c>
      <c r="AG45" s="146"/>
      <c r="AH45" s="146"/>
      <c r="AI45" s="146"/>
      <c r="AJ45" s="147"/>
      <c r="AK45" s="147"/>
      <c r="AL45" s="147"/>
      <c r="AM45" s="147"/>
      <c r="AN45" s="147"/>
      <c r="AO45" s="147"/>
      <c r="AP45" s="147"/>
      <c r="AQ45" s="147"/>
      <c r="AR45" s="147"/>
    </row>
    <row r="46" spans="1:44" ht="63">
      <c r="A46" s="141" t="s">
        <v>596</v>
      </c>
      <c r="B46" s="142" t="s">
        <v>143</v>
      </c>
      <c r="C46" s="51" t="s">
        <v>546</v>
      </c>
      <c r="D46" s="51"/>
      <c r="E46" s="51" t="s">
        <v>589</v>
      </c>
      <c r="F46" s="51" t="s">
        <v>590</v>
      </c>
      <c r="G46" s="123">
        <v>3</v>
      </c>
      <c r="H46" s="143" t="s">
        <v>72</v>
      </c>
      <c r="I46" s="143" t="s">
        <v>591</v>
      </c>
      <c r="J46" s="143" t="s">
        <v>74</v>
      </c>
      <c r="K46" s="143" t="s">
        <v>75</v>
      </c>
      <c r="L46" s="143" t="s">
        <v>76</v>
      </c>
      <c r="M46" s="143" t="s">
        <v>592</v>
      </c>
      <c r="N46" s="143" t="s">
        <v>534</v>
      </c>
      <c r="O46" s="143" t="s">
        <v>521</v>
      </c>
      <c r="P46" s="143" t="s">
        <v>535</v>
      </c>
      <c r="Q46" s="143"/>
      <c r="R46" s="48" t="s">
        <v>82</v>
      </c>
      <c r="S46" s="144"/>
      <c r="T46" s="145" t="s">
        <v>408</v>
      </c>
      <c r="U46" s="128">
        <v>25</v>
      </c>
      <c r="V46" s="128">
        <v>25</v>
      </c>
      <c r="W46" s="128">
        <v>25</v>
      </c>
      <c r="X46" s="128">
        <v>25</v>
      </c>
      <c r="Y46" s="128">
        <v>25</v>
      </c>
      <c r="Z46" s="128">
        <v>25</v>
      </c>
      <c r="AA46" s="128">
        <v>25</v>
      </c>
      <c r="AB46" s="128">
        <v>25</v>
      </c>
      <c r="AC46" s="128">
        <v>25</v>
      </c>
      <c r="AD46" s="128">
        <v>25</v>
      </c>
      <c r="AE46" s="128">
        <v>25</v>
      </c>
      <c r="AF46" s="128">
        <v>25</v>
      </c>
      <c r="AG46" s="146"/>
      <c r="AH46" s="146"/>
      <c r="AI46" s="146"/>
      <c r="AJ46" s="147"/>
      <c r="AK46" s="147"/>
      <c r="AL46" s="147"/>
      <c r="AM46" s="147"/>
      <c r="AN46" s="147"/>
      <c r="AO46" s="147"/>
      <c r="AP46" s="147"/>
      <c r="AQ46" s="147"/>
      <c r="AR46" s="147"/>
    </row>
    <row r="47" spans="1:44" ht="31.5">
      <c r="A47" s="141" t="s">
        <v>597</v>
      </c>
      <c r="B47" s="142" t="s">
        <v>131</v>
      </c>
      <c r="C47" s="51" t="s">
        <v>598</v>
      </c>
      <c r="D47" s="51"/>
      <c r="E47" s="51" t="s">
        <v>599</v>
      </c>
      <c r="F47" s="51" t="s">
        <v>600</v>
      </c>
      <c r="G47" s="123">
        <v>3</v>
      </c>
      <c r="H47" s="143" t="s">
        <v>121</v>
      </c>
      <c r="I47" s="143" t="s">
        <v>601</v>
      </c>
      <c r="J47" s="143" t="s">
        <v>74</v>
      </c>
      <c r="K47" s="143" t="s">
        <v>228</v>
      </c>
      <c r="L47" s="143" t="s">
        <v>95</v>
      </c>
      <c r="M47" s="143" t="s">
        <v>519</v>
      </c>
      <c r="N47" s="143" t="s">
        <v>520</v>
      </c>
      <c r="O47" s="143" t="s">
        <v>602</v>
      </c>
      <c r="P47" s="143" t="s">
        <v>522</v>
      </c>
      <c r="Q47" s="143"/>
      <c r="R47" s="48" t="s">
        <v>82</v>
      </c>
      <c r="S47" s="144"/>
      <c r="T47" s="145" t="s">
        <v>408</v>
      </c>
      <c r="U47" s="128">
        <v>3</v>
      </c>
      <c r="V47" s="128">
        <v>3</v>
      </c>
      <c r="W47" s="128">
        <v>3</v>
      </c>
      <c r="X47" s="128">
        <v>3</v>
      </c>
      <c r="Y47" s="128">
        <v>3</v>
      </c>
      <c r="Z47" s="128">
        <v>3</v>
      </c>
      <c r="AA47" s="128">
        <v>3</v>
      </c>
      <c r="AB47" s="128">
        <v>3</v>
      </c>
      <c r="AC47" s="128">
        <v>3</v>
      </c>
      <c r="AD47" s="128">
        <v>3</v>
      </c>
      <c r="AE47" s="128">
        <v>3</v>
      </c>
      <c r="AF47" s="128">
        <v>3</v>
      </c>
      <c r="AG47" s="146"/>
      <c r="AH47" s="146"/>
      <c r="AI47" s="146"/>
      <c r="AJ47" s="147"/>
      <c r="AK47" s="147"/>
      <c r="AL47" s="147"/>
      <c r="AM47" s="147"/>
      <c r="AN47" s="147"/>
      <c r="AO47" s="147"/>
      <c r="AP47" s="147"/>
      <c r="AQ47" s="147"/>
      <c r="AR47" s="147"/>
    </row>
    <row r="48" spans="1:44" ht="31.5">
      <c r="A48" s="141" t="s">
        <v>603</v>
      </c>
      <c r="B48" s="142" t="s">
        <v>131</v>
      </c>
      <c r="C48" s="51" t="s">
        <v>598</v>
      </c>
      <c r="D48" s="51"/>
      <c r="E48" s="51" t="s">
        <v>599</v>
      </c>
      <c r="F48" s="51" t="s">
        <v>600</v>
      </c>
      <c r="G48" s="123">
        <v>3</v>
      </c>
      <c r="H48" s="143" t="s">
        <v>121</v>
      </c>
      <c r="I48" s="143" t="s">
        <v>601</v>
      </c>
      <c r="J48" s="143" t="s">
        <v>74</v>
      </c>
      <c r="K48" s="143" t="s">
        <v>228</v>
      </c>
      <c r="L48" s="143" t="s">
        <v>95</v>
      </c>
      <c r="M48" s="143" t="s">
        <v>519</v>
      </c>
      <c r="N48" s="143" t="s">
        <v>524</v>
      </c>
      <c r="O48" s="143" t="s">
        <v>602</v>
      </c>
      <c r="P48" s="143" t="s">
        <v>525</v>
      </c>
      <c r="Q48" s="143"/>
      <c r="R48" s="48" t="s">
        <v>82</v>
      </c>
      <c r="S48" s="144"/>
      <c r="T48" s="145" t="s">
        <v>408</v>
      </c>
      <c r="U48" s="150">
        <v>3</v>
      </c>
      <c r="V48" s="150">
        <v>3</v>
      </c>
      <c r="W48" s="150">
        <v>3</v>
      </c>
      <c r="X48" s="150">
        <v>3</v>
      </c>
      <c r="Y48" s="150">
        <v>3</v>
      </c>
      <c r="Z48" s="150">
        <v>3</v>
      </c>
      <c r="AA48" s="150">
        <v>3</v>
      </c>
      <c r="AB48" s="150">
        <v>3</v>
      </c>
      <c r="AC48" s="150">
        <v>3</v>
      </c>
      <c r="AD48" s="150">
        <v>3</v>
      </c>
      <c r="AE48" s="150">
        <v>3</v>
      </c>
      <c r="AF48" s="150">
        <v>3</v>
      </c>
      <c r="AG48" s="149"/>
      <c r="AH48" s="149"/>
      <c r="AI48" s="149"/>
      <c r="AJ48" s="149"/>
      <c r="AK48" s="149"/>
      <c r="AL48" s="149"/>
      <c r="AM48" s="149"/>
      <c r="AN48" s="149"/>
      <c r="AO48" s="149"/>
      <c r="AP48" s="149"/>
      <c r="AQ48" s="149"/>
      <c r="AR48" s="149"/>
    </row>
    <row r="49" spans="1:44" ht="31.5">
      <c r="A49" s="141" t="s">
        <v>604</v>
      </c>
      <c r="B49" s="142" t="s">
        <v>131</v>
      </c>
      <c r="C49" s="51" t="s">
        <v>598</v>
      </c>
      <c r="D49" s="51"/>
      <c r="E49" s="51" t="s">
        <v>599</v>
      </c>
      <c r="F49" s="51" t="s">
        <v>600</v>
      </c>
      <c r="G49" s="123">
        <v>3</v>
      </c>
      <c r="H49" s="143" t="s">
        <v>121</v>
      </c>
      <c r="I49" s="143" t="s">
        <v>601</v>
      </c>
      <c r="J49" s="143" t="s">
        <v>74</v>
      </c>
      <c r="K49" s="143" t="s">
        <v>228</v>
      </c>
      <c r="L49" s="143" t="s">
        <v>95</v>
      </c>
      <c r="M49" s="143" t="s">
        <v>519</v>
      </c>
      <c r="N49" s="143" t="s">
        <v>528</v>
      </c>
      <c r="O49" s="143" t="s">
        <v>602</v>
      </c>
      <c r="P49" s="143" t="s">
        <v>529</v>
      </c>
      <c r="Q49" s="143"/>
      <c r="R49" s="48" t="s">
        <v>82</v>
      </c>
      <c r="S49" s="144"/>
      <c r="T49" s="145" t="s">
        <v>408</v>
      </c>
      <c r="U49" s="128">
        <v>3</v>
      </c>
      <c r="V49" s="128">
        <v>3</v>
      </c>
      <c r="W49" s="128">
        <v>3</v>
      </c>
      <c r="X49" s="128">
        <v>3</v>
      </c>
      <c r="Y49" s="128">
        <v>3</v>
      </c>
      <c r="Z49" s="128">
        <v>3</v>
      </c>
      <c r="AA49" s="128">
        <v>3</v>
      </c>
      <c r="AB49" s="128">
        <v>3</v>
      </c>
      <c r="AC49" s="128">
        <v>3</v>
      </c>
      <c r="AD49" s="128">
        <v>3</v>
      </c>
      <c r="AE49" s="128">
        <v>3</v>
      </c>
      <c r="AF49" s="128">
        <v>3</v>
      </c>
      <c r="AG49" s="146"/>
      <c r="AH49" s="146"/>
      <c r="AI49" s="146"/>
      <c r="AJ49" s="147"/>
      <c r="AK49" s="147"/>
      <c r="AL49" s="147"/>
      <c r="AM49" s="147"/>
      <c r="AN49" s="147"/>
      <c r="AO49" s="147"/>
      <c r="AP49" s="147"/>
      <c r="AQ49" s="147"/>
      <c r="AR49" s="147"/>
    </row>
    <row r="50" spans="1:44" ht="31.5">
      <c r="A50" s="141" t="s">
        <v>605</v>
      </c>
      <c r="B50" s="142" t="s">
        <v>131</v>
      </c>
      <c r="C50" s="51" t="s">
        <v>598</v>
      </c>
      <c r="D50" s="51"/>
      <c r="E50" s="51" t="s">
        <v>599</v>
      </c>
      <c r="F50" s="51" t="s">
        <v>600</v>
      </c>
      <c r="G50" s="123">
        <v>3</v>
      </c>
      <c r="H50" s="143" t="s">
        <v>121</v>
      </c>
      <c r="I50" s="143" t="s">
        <v>601</v>
      </c>
      <c r="J50" s="143" t="s">
        <v>74</v>
      </c>
      <c r="K50" s="143" t="s">
        <v>228</v>
      </c>
      <c r="L50" s="143" t="s">
        <v>95</v>
      </c>
      <c r="M50" s="143" t="s">
        <v>519</v>
      </c>
      <c r="N50" s="143" t="s">
        <v>531</v>
      </c>
      <c r="O50" s="143" t="s">
        <v>602</v>
      </c>
      <c r="P50" s="143" t="s">
        <v>532</v>
      </c>
      <c r="Q50" s="143"/>
      <c r="R50" s="48" t="s">
        <v>82</v>
      </c>
      <c r="S50" s="144"/>
      <c r="T50" s="145" t="s">
        <v>408</v>
      </c>
      <c r="U50" s="128">
        <v>3</v>
      </c>
      <c r="V50" s="128">
        <v>3</v>
      </c>
      <c r="W50" s="128">
        <v>3</v>
      </c>
      <c r="X50" s="128">
        <v>3</v>
      </c>
      <c r="Y50" s="128">
        <v>3</v>
      </c>
      <c r="Z50" s="128">
        <v>3</v>
      </c>
      <c r="AA50" s="128">
        <v>3</v>
      </c>
      <c r="AB50" s="128">
        <v>3</v>
      </c>
      <c r="AC50" s="128">
        <v>3</v>
      </c>
      <c r="AD50" s="128">
        <v>3</v>
      </c>
      <c r="AE50" s="128">
        <v>3</v>
      </c>
      <c r="AF50" s="128">
        <v>3</v>
      </c>
      <c r="AG50" s="146"/>
      <c r="AH50" s="146"/>
      <c r="AI50" s="146"/>
      <c r="AJ50" s="147"/>
      <c r="AK50" s="147"/>
      <c r="AL50" s="147"/>
      <c r="AM50" s="147"/>
      <c r="AN50" s="147"/>
      <c r="AO50" s="147"/>
      <c r="AP50" s="147"/>
      <c r="AQ50" s="147"/>
      <c r="AR50" s="147"/>
    </row>
    <row r="51" spans="1:44" ht="31.5">
      <c r="A51" s="141" t="s">
        <v>606</v>
      </c>
      <c r="B51" s="142" t="s">
        <v>131</v>
      </c>
      <c r="C51" s="51" t="s">
        <v>598</v>
      </c>
      <c r="D51" s="51"/>
      <c r="E51" s="51" t="s">
        <v>599</v>
      </c>
      <c r="F51" s="51" t="s">
        <v>600</v>
      </c>
      <c r="G51" s="123">
        <v>3</v>
      </c>
      <c r="H51" s="143" t="s">
        <v>121</v>
      </c>
      <c r="I51" s="143" t="s">
        <v>601</v>
      </c>
      <c r="J51" s="143" t="s">
        <v>74</v>
      </c>
      <c r="K51" s="143" t="s">
        <v>228</v>
      </c>
      <c r="L51" s="143" t="s">
        <v>95</v>
      </c>
      <c r="M51" s="143" t="s">
        <v>519</v>
      </c>
      <c r="N51" s="143" t="s">
        <v>534</v>
      </c>
      <c r="O51" s="143" t="s">
        <v>602</v>
      </c>
      <c r="P51" s="143" t="s">
        <v>535</v>
      </c>
      <c r="Q51" s="143"/>
      <c r="R51" s="48" t="s">
        <v>82</v>
      </c>
      <c r="S51" s="144"/>
      <c r="T51" s="145" t="s">
        <v>408</v>
      </c>
      <c r="U51" s="128">
        <v>3</v>
      </c>
      <c r="V51" s="128">
        <v>3</v>
      </c>
      <c r="W51" s="128">
        <v>3</v>
      </c>
      <c r="X51" s="128">
        <v>3</v>
      </c>
      <c r="Y51" s="128">
        <v>3</v>
      </c>
      <c r="Z51" s="128">
        <v>3</v>
      </c>
      <c r="AA51" s="128">
        <v>3</v>
      </c>
      <c r="AB51" s="128">
        <v>3</v>
      </c>
      <c r="AC51" s="128">
        <v>3</v>
      </c>
      <c r="AD51" s="128">
        <v>3</v>
      </c>
      <c r="AE51" s="128">
        <v>3</v>
      </c>
      <c r="AF51" s="128">
        <v>3</v>
      </c>
      <c r="AG51" s="146"/>
      <c r="AH51" s="146"/>
      <c r="AI51" s="146"/>
      <c r="AJ51" s="147"/>
      <c r="AK51" s="147"/>
      <c r="AL51" s="147"/>
      <c r="AM51" s="147"/>
      <c r="AN51" s="147"/>
      <c r="AO51" s="147"/>
      <c r="AP51" s="147"/>
      <c r="AQ51" s="147"/>
      <c r="AR51" s="147"/>
    </row>
    <row r="52" spans="1:44" ht="31.5">
      <c r="A52" s="141" t="s">
        <v>607</v>
      </c>
      <c r="B52" s="142" t="s">
        <v>131</v>
      </c>
      <c r="C52" s="51" t="s">
        <v>598</v>
      </c>
      <c r="D52" s="51"/>
      <c r="E52" s="51" t="s">
        <v>608</v>
      </c>
      <c r="F52" s="51" t="s">
        <v>609</v>
      </c>
      <c r="G52" s="123">
        <v>3</v>
      </c>
      <c r="H52" s="143" t="s">
        <v>121</v>
      </c>
      <c r="I52" s="143" t="s">
        <v>610</v>
      </c>
      <c r="J52" s="143" t="s">
        <v>74</v>
      </c>
      <c r="K52" s="143" t="s">
        <v>228</v>
      </c>
      <c r="L52" s="143" t="s">
        <v>95</v>
      </c>
      <c r="M52" s="143" t="s">
        <v>519</v>
      </c>
      <c r="N52" s="143" t="s">
        <v>520</v>
      </c>
      <c r="O52" s="143" t="s">
        <v>602</v>
      </c>
      <c r="P52" s="143" t="s">
        <v>522</v>
      </c>
      <c r="Q52" s="143"/>
      <c r="R52" s="48" t="s">
        <v>82</v>
      </c>
      <c r="S52" s="144"/>
      <c r="T52" s="145" t="s">
        <v>408</v>
      </c>
      <c r="U52" s="128">
        <v>8</v>
      </c>
      <c r="V52" s="128">
        <v>8</v>
      </c>
      <c r="W52" s="128">
        <v>8</v>
      </c>
      <c r="X52" s="128">
        <v>8</v>
      </c>
      <c r="Y52" s="128">
        <v>8</v>
      </c>
      <c r="Z52" s="128">
        <v>8</v>
      </c>
      <c r="AA52" s="128">
        <v>8</v>
      </c>
      <c r="AB52" s="128">
        <v>8</v>
      </c>
      <c r="AC52" s="128">
        <v>8</v>
      </c>
      <c r="AD52" s="128">
        <v>8</v>
      </c>
      <c r="AE52" s="128">
        <v>8</v>
      </c>
      <c r="AF52" s="128">
        <v>8</v>
      </c>
      <c r="AG52" s="146"/>
      <c r="AH52" s="146"/>
      <c r="AI52" s="146"/>
      <c r="AJ52" s="147"/>
      <c r="AK52" s="147"/>
      <c r="AL52" s="147"/>
      <c r="AM52" s="147"/>
      <c r="AN52" s="147"/>
      <c r="AO52" s="147"/>
      <c r="AP52" s="147"/>
      <c r="AQ52" s="147"/>
      <c r="AR52" s="147"/>
    </row>
    <row r="53" spans="1:44" ht="31.5">
      <c r="A53" s="141" t="s">
        <v>611</v>
      </c>
      <c r="B53" s="142" t="s">
        <v>131</v>
      </c>
      <c r="C53" s="51" t="s">
        <v>598</v>
      </c>
      <c r="D53" s="51"/>
      <c r="E53" s="51" t="s">
        <v>608</v>
      </c>
      <c r="F53" s="51" t="s">
        <v>609</v>
      </c>
      <c r="G53" s="123">
        <v>3</v>
      </c>
      <c r="H53" s="143" t="s">
        <v>121</v>
      </c>
      <c r="I53" s="143" t="s">
        <v>610</v>
      </c>
      <c r="J53" s="143" t="s">
        <v>74</v>
      </c>
      <c r="K53" s="143" t="s">
        <v>228</v>
      </c>
      <c r="L53" s="143" t="s">
        <v>95</v>
      </c>
      <c r="M53" s="143" t="s">
        <v>519</v>
      </c>
      <c r="N53" s="143" t="s">
        <v>524</v>
      </c>
      <c r="O53" s="143" t="s">
        <v>602</v>
      </c>
      <c r="P53" s="143" t="s">
        <v>525</v>
      </c>
      <c r="Q53" s="143"/>
      <c r="R53" s="48" t="s">
        <v>82</v>
      </c>
      <c r="S53" s="144"/>
      <c r="T53" s="145" t="s">
        <v>408</v>
      </c>
      <c r="U53" s="128">
        <v>8</v>
      </c>
      <c r="V53" s="128">
        <v>8</v>
      </c>
      <c r="W53" s="128">
        <v>8</v>
      </c>
      <c r="X53" s="128">
        <v>8</v>
      </c>
      <c r="Y53" s="128">
        <v>8</v>
      </c>
      <c r="Z53" s="128">
        <v>8</v>
      </c>
      <c r="AA53" s="128">
        <v>8</v>
      </c>
      <c r="AB53" s="128">
        <v>8</v>
      </c>
      <c r="AC53" s="128">
        <v>8</v>
      </c>
      <c r="AD53" s="128">
        <v>8</v>
      </c>
      <c r="AE53" s="128">
        <v>8</v>
      </c>
      <c r="AF53" s="128">
        <v>8</v>
      </c>
      <c r="AG53" s="146"/>
      <c r="AH53" s="146"/>
      <c r="AI53" s="146"/>
      <c r="AJ53" s="147"/>
      <c r="AK53" s="147"/>
      <c r="AL53" s="147"/>
      <c r="AM53" s="147"/>
      <c r="AN53" s="147"/>
      <c r="AO53" s="147"/>
      <c r="AP53" s="147"/>
      <c r="AQ53" s="147"/>
      <c r="AR53" s="147"/>
    </row>
    <row r="54" spans="1:44" ht="31.5">
      <c r="A54" s="141" t="s">
        <v>612</v>
      </c>
      <c r="B54" s="142" t="s">
        <v>131</v>
      </c>
      <c r="C54" s="51" t="s">
        <v>598</v>
      </c>
      <c r="D54" s="51"/>
      <c r="E54" s="51" t="s">
        <v>608</v>
      </c>
      <c r="F54" s="51" t="s">
        <v>609</v>
      </c>
      <c r="G54" s="123">
        <v>3</v>
      </c>
      <c r="H54" s="143" t="s">
        <v>121</v>
      </c>
      <c r="I54" s="143" t="s">
        <v>610</v>
      </c>
      <c r="J54" s="143" t="s">
        <v>74</v>
      </c>
      <c r="K54" s="143" t="s">
        <v>228</v>
      </c>
      <c r="L54" s="143" t="s">
        <v>95</v>
      </c>
      <c r="M54" s="143" t="s">
        <v>519</v>
      </c>
      <c r="N54" s="143" t="s">
        <v>528</v>
      </c>
      <c r="O54" s="143" t="s">
        <v>602</v>
      </c>
      <c r="P54" s="143" t="s">
        <v>529</v>
      </c>
      <c r="Q54" s="143"/>
      <c r="R54" s="48" t="s">
        <v>82</v>
      </c>
      <c r="S54" s="144"/>
      <c r="T54" s="145" t="s">
        <v>408</v>
      </c>
      <c r="U54" s="128">
        <v>8</v>
      </c>
      <c r="V54" s="128">
        <v>8</v>
      </c>
      <c r="W54" s="128">
        <v>8</v>
      </c>
      <c r="X54" s="128">
        <v>8</v>
      </c>
      <c r="Y54" s="128">
        <v>8</v>
      </c>
      <c r="Z54" s="128">
        <v>8</v>
      </c>
      <c r="AA54" s="128">
        <v>8</v>
      </c>
      <c r="AB54" s="128">
        <v>8</v>
      </c>
      <c r="AC54" s="128">
        <v>8</v>
      </c>
      <c r="AD54" s="128">
        <v>8</v>
      </c>
      <c r="AE54" s="128">
        <v>8</v>
      </c>
      <c r="AF54" s="128">
        <v>8</v>
      </c>
      <c r="AG54" s="146"/>
      <c r="AH54" s="146"/>
      <c r="AI54" s="146"/>
      <c r="AJ54" s="147"/>
      <c r="AK54" s="147"/>
      <c r="AL54" s="147"/>
      <c r="AM54" s="147"/>
      <c r="AN54" s="147"/>
      <c r="AO54" s="147"/>
      <c r="AP54" s="147"/>
      <c r="AQ54" s="147"/>
      <c r="AR54" s="147"/>
    </row>
    <row r="55" spans="1:44" ht="31.5">
      <c r="A55" s="141" t="s">
        <v>613</v>
      </c>
      <c r="B55" s="142" t="s">
        <v>131</v>
      </c>
      <c r="C55" s="51" t="s">
        <v>598</v>
      </c>
      <c r="D55" s="51"/>
      <c r="E55" s="51" t="s">
        <v>608</v>
      </c>
      <c r="F55" s="51" t="s">
        <v>609</v>
      </c>
      <c r="G55" s="123">
        <v>3</v>
      </c>
      <c r="H55" s="143" t="s">
        <v>121</v>
      </c>
      <c r="I55" s="143" t="s">
        <v>610</v>
      </c>
      <c r="J55" s="143" t="s">
        <v>74</v>
      </c>
      <c r="K55" s="143" t="s">
        <v>228</v>
      </c>
      <c r="L55" s="143" t="s">
        <v>95</v>
      </c>
      <c r="M55" s="143" t="s">
        <v>519</v>
      </c>
      <c r="N55" s="143" t="s">
        <v>531</v>
      </c>
      <c r="O55" s="143" t="s">
        <v>602</v>
      </c>
      <c r="P55" s="143" t="s">
        <v>532</v>
      </c>
      <c r="Q55" s="143"/>
      <c r="R55" s="48" t="s">
        <v>82</v>
      </c>
      <c r="S55" s="144"/>
      <c r="T55" s="145" t="s">
        <v>408</v>
      </c>
      <c r="U55" s="150">
        <v>8</v>
      </c>
      <c r="V55" s="150">
        <v>8</v>
      </c>
      <c r="W55" s="150">
        <v>8</v>
      </c>
      <c r="X55" s="150">
        <v>8</v>
      </c>
      <c r="Y55" s="150">
        <v>8</v>
      </c>
      <c r="Z55" s="150">
        <v>8</v>
      </c>
      <c r="AA55" s="150">
        <v>8</v>
      </c>
      <c r="AB55" s="150">
        <v>8</v>
      </c>
      <c r="AC55" s="150">
        <v>8</v>
      </c>
      <c r="AD55" s="150">
        <v>8</v>
      </c>
      <c r="AE55" s="150">
        <v>8</v>
      </c>
      <c r="AF55" s="150">
        <v>8</v>
      </c>
      <c r="AG55" s="149"/>
      <c r="AH55" s="149"/>
      <c r="AI55" s="149"/>
      <c r="AJ55" s="149"/>
      <c r="AK55" s="149"/>
      <c r="AL55" s="149"/>
      <c r="AM55" s="149"/>
      <c r="AN55" s="149"/>
      <c r="AO55" s="149"/>
      <c r="AP55" s="149"/>
      <c r="AQ55" s="149"/>
      <c r="AR55" s="149"/>
    </row>
    <row r="56" spans="1:44" ht="31.5">
      <c r="A56" s="141" t="s">
        <v>614</v>
      </c>
      <c r="B56" s="142" t="s">
        <v>131</v>
      </c>
      <c r="C56" s="51" t="s">
        <v>598</v>
      </c>
      <c r="D56" s="51"/>
      <c r="E56" s="51" t="s">
        <v>608</v>
      </c>
      <c r="F56" s="51" t="s">
        <v>609</v>
      </c>
      <c r="G56" s="123">
        <v>3</v>
      </c>
      <c r="H56" s="143" t="s">
        <v>121</v>
      </c>
      <c r="I56" s="143" t="s">
        <v>610</v>
      </c>
      <c r="J56" s="143" t="s">
        <v>74</v>
      </c>
      <c r="K56" s="143" t="s">
        <v>228</v>
      </c>
      <c r="L56" s="143" t="s">
        <v>95</v>
      </c>
      <c r="M56" s="143" t="s">
        <v>519</v>
      </c>
      <c r="N56" s="143" t="s">
        <v>534</v>
      </c>
      <c r="O56" s="143" t="s">
        <v>602</v>
      </c>
      <c r="P56" s="143" t="s">
        <v>535</v>
      </c>
      <c r="Q56" s="143"/>
      <c r="R56" s="48" t="s">
        <v>82</v>
      </c>
      <c r="S56" s="144"/>
      <c r="T56" s="145" t="s">
        <v>408</v>
      </c>
      <c r="U56" s="128">
        <v>8</v>
      </c>
      <c r="V56" s="128">
        <v>8</v>
      </c>
      <c r="W56" s="128">
        <v>8</v>
      </c>
      <c r="X56" s="128">
        <v>8</v>
      </c>
      <c r="Y56" s="128">
        <v>8</v>
      </c>
      <c r="Z56" s="128">
        <v>8</v>
      </c>
      <c r="AA56" s="128">
        <v>8</v>
      </c>
      <c r="AB56" s="128">
        <v>8</v>
      </c>
      <c r="AC56" s="128">
        <v>8</v>
      </c>
      <c r="AD56" s="128">
        <v>8</v>
      </c>
      <c r="AE56" s="128">
        <v>8</v>
      </c>
      <c r="AF56" s="128">
        <v>8</v>
      </c>
      <c r="AG56" s="146"/>
      <c r="AH56" s="146"/>
      <c r="AI56" s="146"/>
      <c r="AJ56" s="147"/>
      <c r="AK56" s="147"/>
      <c r="AL56" s="147"/>
      <c r="AM56" s="147"/>
      <c r="AN56" s="147"/>
      <c r="AO56" s="147"/>
      <c r="AP56" s="147"/>
      <c r="AQ56" s="147"/>
      <c r="AR56" s="147"/>
    </row>
    <row r="57" spans="1:44" ht="31.5">
      <c r="A57" s="141" t="s">
        <v>615</v>
      </c>
      <c r="B57" s="142" t="s">
        <v>131</v>
      </c>
      <c r="C57" s="51" t="s">
        <v>598</v>
      </c>
      <c r="D57" s="51"/>
      <c r="E57" s="51" t="s">
        <v>616</v>
      </c>
      <c r="F57" s="51" t="s">
        <v>617</v>
      </c>
      <c r="G57" s="123">
        <v>3</v>
      </c>
      <c r="H57" s="143" t="s">
        <v>185</v>
      </c>
      <c r="I57" s="143" t="s">
        <v>618</v>
      </c>
      <c r="J57" s="143" t="s">
        <v>94</v>
      </c>
      <c r="K57" s="143" t="s">
        <v>75</v>
      </c>
      <c r="L57" s="143" t="s">
        <v>95</v>
      </c>
      <c r="M57" s="143" t="s">
        <v>519</v>
      </c>
      <c r="N57" s="143" t="s">
        <v>520</v>
      </c>
      <c r="O57" s="143" t="s">
        <v>619</v>
      </c>
      <c r="P57" s="143" t="s">
        <v>522</v>
      </c>
      <c r="Q57" s="143"/>
      <c r="R57" s="48" t="s">
        <v>82</v>
      </c>
      <c r="S57" s="144"/>
      <c r="T57" s="145" t="s">
        <v>408</v>
      </c>
      <c r="U57" s="127">
        <v>0.95</v>
      </c>
      <c r="V57" s="127">
        <v>0.95</v>
      </c>
      <c r="W57" s="127">
        <v>0.95</v>
      </c>
      <c r="X57" s="127">
        <v>0.95</v>
      </c>
      <c r="Y57" s="127">
        <v>0.95</v>
      </c>
      <c r="Z57" s="127">
        <v>0.95</v>
      </c>
      <c r="AA57" s="127">
        <v>0.95</v>
      </c>
      <c r="AB57" s="127">
        <v>0.95</v>
      </c>
      <c r="AC57" s="127">
        <v>0.95</v>
      </c>
      <c r="AD57" s="127">
        <v>0.95</v>
      </c>
      <c r="AE57" s="127">
        <v>0.95</v>
      </c>
      <c r="AF57" s="127">
        <v>0.95</v>
      </c>
      <c r="AG57" s="146"/>
      <c r="AH57" s="146"/>
      <c r="AI57" s="146"/>
      <c r="AJ57" s="147"/>
      <c r="AK57" s="147"/>
      <c r="AL57" s="147"/>
      <c r="AM57" s="147"/>
      <c r="AN57" s="147"/>
      <c r="AO57" s="147"/>
      <c r="AP57" s="147"/>
      <c r="AQ57" s="147"/>
      <c r="AR57" s="147"/>
    </row>
    <row r="58" spans="1:44" ht="31.5">
      <c r="A58" s="141" t="s">
        <v>620</v>
      </c>
      <c r="B58" s="142" t="s">
        <v>131</v>
      </c>
      <c r="C58" s="51" t="s">
        <v>598</v>
      </c>
      <c r="D58" s="51"/>
      <c r="E58" s="51" t="s">
        <v>621</v>
      </c>
      <c r="F58" s="51" t="s">
        <v>617</v>
      </c>
      <c r="G58" s="123">
        <v>3</v>
      </c>
      <c r="H58" s="143" t="s">
        <v>185</v>
      </c>
      <c r="I58" s="143" t="s">
        <v>618</v>
      </c>
      <c r="J58" s="143" t="s">
        <v>94</v>
      </c>
      <c r="K58" s="143" t="s">
        <v>75</v>
      </c>
      <c r="L58" s="143" t="s">
        <v>95</v>
      </c>
      <c r="M58" s="143" t="s">
        <v>519</v>
      </c>
      <c r="N58" s="143" t="s">
        <v>524</v>
      </c>
      <c r="O58" s="143" t="s">
        <v>619</v>
      </c>
      <c r="P58" s="143" t="s">
        <v>525</v>
      </c>
      <c r="Q58" s="143"/>
      <c r="R58" s="48" t="s">
        <v>82</v>
      </c>
      <c r="S58" s="144"/>
      <c r="T58" s="145" t="s">
        <v>408</v>
      </c>
      <c r="U58" s="127">
        <v>0.95</v>
      </c>
      <c r="V58" s="127">
        <v>0.95</v>
      </c>
      <c r="W58" s="127">
        <v>0.95</v>
      </c>
      <c r="X58" s="127">
        <v>0.95</v>
      </c>
      <c r="Y58" s="127">
        <v>0.95</v>
      </c>
      <c r="Z58" s="127">
        <v>0.95</v>
      </c>
      <c r="AA58" s="127">
        <v>0.95</v>
      </c>
      <c r="AB58" s="127">
        <v>0.95</v>
      </c>
      <c r="AC58" s="127">
        <v>0.95</v>
      </c>
      <c r="AD58" s="127">
        <v>0.95</v>
      </c>
      <c r="AE58" s="127">
        <v>0.95</v>
      </c>
      <c r="AF58" s="127">
        <v>0.95</v>
      </c>
      <c r="AG58" s="146"/>
      <c r="AH58" s="146"/>
      <c r="AI58" s="146"/>
      <c r="AJ58" s="147"/>
      <c r="AK58" s="147"/>
      <c r="AL58" s="147"/>
      <c r="AM58" s="147"/>
      <c r="AN58" s="147"/>
      <c r="AO58" s="147"/>
      <c r="AP58" s="147"/>
      <c r="AQ58" s="147"/>
      <c r="AR58" s="147"/>
    </row>
    <row r="59" spans="1:44" ht="31.5">
      <c r="A59" s="141" t="s">
        <v>622</v>
      </c>
      <c r="B59" s="142" t="s">
        <v>131</v>
      </c>
      <c r="C59" s="51" t="s">
        <v>598</v>
      </c>
      <c r="D59" s="51"/>
      <c r="E59" s="158" t="s">
        <v>621</v>
      </c>
      <c r="F59" s="51" t="s">
        <v>617</v>
      </c>
      <c r="G59" s="123">
        <v>3</v>
      </c>
      <c r="H59" s="143" t="s">
        <v>100</v>
      </c>
      <c r="I59" s="143" t="s">
        <v>618</v>
      </c>
      <c r="J59" s="143" t="s">
        <v>94</v>
      </c>
      <c r="K59" s="143" t="s">
        <v>75</v>
      </c>
      <c r="L59" s="143" t="s">
        <v>95</v>
      </c>
      <c r="M59" s="143" t="s">
        <v>519</v>
      </c>
      <c r="N59" s="143" t="s">
        <v>528</v>
      </c>
      <c r="O59" s="143" t="s">
        <v>619</v>
      </c>
      <c r="P59" s="143" t="s">
        <v>529</v>
      </c>
      <c r="Q59" s="143"/>
      <c r="R59" s="48" t="s">
        <v>82</v>
      </c>
      <c r="S59" s="144"/>
      <c r="T59" s="145" t="s">
        <v>408</v>
      </c>
      <c r="U59" s="127">
        <v>0.95</v>
      </c>
      <c r="V59" s="127">
        <v>0.95</v>
      </c>
      <c r="W59" s="127">
        <v>0.95</v>
      </c>
      <c r="X59" s="127">
        <v>0.95</v>
      </c>
      <c r="Y59" s="127">
        <v>0.95</v>
      </c>
      <c r="Z59" s="127">
        <v>0.95</v>
      </c>
      <c r="AA59" s="127">
        <v>0.95</v>
      </c>
      <c r="AB59" s="127">
        <v>0.95</v>
      </c>
      <c r="AC59" s="127">
        <v>0.95</v>
      </c>
      <c r="AD59" s="127">
        <v>0.95</v>
      </c>
      <c r="AE59" s="127">
        <v>0.95</v>
      </c>
      <c r="AF59" s="127">
        <v>0.95</v>
      </c>
      <c r="AG59" s="146"/>
      <c r="AH59" s="146"/>
      <c r="AI59" s="146"/>
      <c r="AJ59" s="147"/>
      <c r="AK59" s="147"/>
      <c r="AL59" s="147"/>
      <c r="AM59" s="147"/>
      <c r="AN59" s="147"/>
      <c r="AO59" s="147"/>
      <c r="AP59" s="147"/>
      <c r="AQ59" s="147"/>
      <c r="AR59" s="147"/>
    </row>
    <row r="60" spans="1:44" ht="31.5">
      <c r="A60" s="141" t="s">
        <v>623</v>
      </c>
      <c r="B60" s="142" t="s">
        <v>131</v>
      </c>
      <c r="C60" s="51" t="s">
        <v>598</v>
      </c>
      <c r="D60" s="51"/>
      <c r="E60" s="51" t="s">
        <v>621</v>
      </c>
      <c r="F60" s="51" t="s">
        <v>617</v>
      </c>
      <c r="G60" s="123">
        <v>3</v>
      </c>
      <c r="H60" s="143" t="s">
        <v>185</v>
      </c>
      <c r="I60" s="143" t="s">
        <v>618</v>
      </c>
      <c r="J60" s="143" t="s">
        <v>94</v>
      </c>
      <c r="K60" s="143" t="s">
        <v>75</v>
      </c>
      <c r="L60" s="143" t="s">
        <v>95</v>
      </c>
      <c r="M60" s="143" t="s">
        <v>519</v>
      </c>
      <c r="N60" s="143" t="s">
        <v>531</v>
      </c>
      <c r="O60" s="143" t="s">
        <v>619</v>
      </c>
      <c r="P60" s="143" t="s">
        <v>532</v>
      </c>
      <c r="Q60" s="143"/>
      <c r="R60" s="48" t="s">
        <v>82</v>
      </c>
      <c r="S60" s="144"/>
      <c r="T60" s="145" t="s">
        <v>408</v>
      </c>
      <c r="U60" s="127">
        <v>0.95</v>
      </c>
      <c r="V60" s="127">
        <v>0.95</v>
      </c>
      <c r="W60" s="127">
        <v>0.95</v>
      </c>
      <c r="X60" s="127">
        <v>0.95</v>
      </c>
      <c r="Y60" s="127">
        <v>0.95</v>
      </c>
      <c r="Z60" s="127">
        <v>0.95</v>
      </c>
      <c r="AA60" s="127">
        <v>0.95</v>
      </c>
      <c r="AB60" s="127">
        <v>0.95</v>
      </c>
      <c r="AC60" s="127">
        <v>0.95</v>
      </c>
      <c r="AD60" s="127">
        <v>0.95</v>
      </c>
      <c r="AE60" s="127">
        <v>0.95</v>
      </c>
      <c r="AF60" s="127">
        <v>0.95</v>
      </c>
      <c r="AG60" s="146"/>
      <c r="AH60" s="146"/>
      <c r="AI60" s="146"/>
      <c r="AJ60" s="147"/>
      <c r="AK60" s="147"/>
      <c r="AL60" s="147"/>
      <c r="AM60" s="147"/>
      <c r="AN60" s="147"/>
      <c r="AO60" s="147"/>
      <c r="AP60" s="147"/>
      <c r="AQ60" s="147"/>
      <c r="AR60" s="147"/>
    </row>
    <row r="61" spans="1:44" ht="31.5">
      <c r="A61" s="141" t="s">
        <v>624</v>
      </c>
      <c r="B61" s="142" t="s">
        <v>131</v>
      </c>
      <c r="C61" s="51" t="s">
        <v>598</v>
      </c>
      <c r="D61" s="51"/>
      <c r="E61" s="51" t="s">
        <v>621</v>
      </c>
      <c r="F61" s="51" t="s">
        <v>617</v>
      </c>
      <c r="G61" s="123">
        <v>3</v>
      </c>
      <c r="H61" s="143" t="s">
        <v>185</v>
      </c>
      <c r="I61" s="143" t="s">
        <v>618</v>
      </c>
      <c r="J61" s="143" t="s">
        <v>94</v>
      </c>
      <c r="K61" s="143" t="s">
        <v>75</v>
      </c>
      <c r="L61" s="143" t="s">
        <v>95</v>
      </c>
      <c r="M61" s="143" t="s">
        <v>519</v>
      </c>
      <c r="N61" s="143" t="s">
        <v>534</v>
      </c>
      <c r="O61" s="143" t="s">
        <v>619</v>
      </c>
      <c r="P61" s="143" t="s">
        <v>535</v>
      </c>
      <c r="Q61" s="143"/>
      <c r="R61" s="48" t="s">
        <v>82</v>
      </c>
      <c r="S61" s="144"/>
      <c r="T61" s="145" t="s">
        <v>408</v>
      </c>
      <c r="U61" s="127">
        <v>0.95</v>
      </c>
      <c r="V61" s="127">
        <v>0.95</v>
      </c>
      <c r="W61" s="127">
        <v>0.95</v>
      </c>
      <c r="X61" s="127">
        <v>0.95</v>
      </c>
      <c r="Y61" s="127">
        <v>0.95</v>
      </c>
      <c r="Z61" s="127">
        <v>0.95</v>
      </c>
      <c r="AA61" s="127">
        <v>0.95</v>
      </c>
      <c r="AB61" s="127">
        <v>0.95</v>
      </c>
      <c r="AC61" s="127">
        <v>0.95</v>
      </c>
      <c r="AD61" s="127">
        <v>0.95</v>
      </c>
      <c r="AE61" s="127">
        <v>0.95</v>
      </c>
      <c r="AF61" s="127">
        <v>0.95</v>
      </c>
      <c r="AG61" s="146"/>
      <c r="AH61" s="146"/>
      <c r="AI61" s="146"/>
      <c r="AJ61" s="147"/>
      <c r="AK61" s="147"/>
      <c r="AL61" s="147"/>
      <c r="AM61" s="147"/>
      <c r="AN61" s="147"/>
      <c r="AO61" s="147"/>
      <c r="AP61" s="147"/>
      <c r="AQ61" s="147"/>
      <c r="AR61" s="147"/>
    </row>
    <row r="62" spans="1:44" ht="31.5">
      <c r="A62" s="141" t="s">
        <v>625</v>
      </c>
      <c r="B62" s="142" t="s">
        <v>143</v>
      </c>
      <c r="C62" s="51" t="s">
        <v>555</v>
      </c>
      <c r="D62" s="51"/>
      <c r="E62" s="158" t="s">
        <v>626</v>
      </c>
      <c r="F62" s="51" t="s">
        <v>627</v>
      </c>
      <c r="G62" s="123">
        <v>3</v>
      </c>
      <c r="H62" s="143" t="s">
        <v>185</v>
      </c>
      <c r="I62" s="143" t="s">
        <v>618</v>
      </c>
      <c r="J62" s="143" t="s">
        <v>94</v>
      </c>
      <c r="K62" s="143" t="s">
        <v>75</v>
      </c>
      <c r="L62" s="143" t="s">
        <v>95</v>
      </c>
      <c r="M62" s="143" t="s">
        <v>519</v>
      </c>
      <c r="N62" s="143" t="s">
        <v>520</v>
      </c>
      <c r="O62" s="143" t="s">
        <v>619</v>
      </c>
      <c r="P62" s="143" t="s">
        <v>522</v>
      </c>
      <c r="Q62" s="143"/>
      <c r="R62" s="48" t="s">
        <v>82</v>
      </c>
      <c r="S62" s="144"/>
      <c r="T62" s="145" t="s">
        <v>408</v>
      </c>
      <c r="U62" s="127">
        <v>0.97</v>
      </c>
      <c r="V62" s="127">
        <v>0.97</v>
      </c>
      <c r="W62" s="127">
        <v>0.97</v>
      </c>
      <c r="X62" s="127">
        <v>0.97</v>
      </c>
      <c r="Y62" s="127">
        <v>0.97</v>
      </c>
      <c r="Z62" s="127">
        <v>0.97</v>
      </c>
      <c r="AA62" s="127">
        <v>0.97</v>
      </c>
      <c r="AB62" s="127">
        <v>0.97</v>
      </c>
      <c r="AC62" s="127">
        <v>0.97</v>
      </c>
      <c r="AD62" s="127">
        <v>0.97</v>
      </c>
      <c r="AE62" s="127">
        <v>0.97</v>
      </c>
      <c r="AF62" s="127">
        <v>0.97</v>
      </c>
      <c r="AG62" s="146"/>
      <c r="AH62" s="146"/>
      <c r="AI62" s="146"/>
      <c r="AJ62" s="147"/>
      <c r="AK62" s="147"/>
      <c r="AL62" s="147"/>
      <c r="AM62" s="147"/>
      <c r="AN62" s="147"/>
      <c r="AO62" s="147"/>
      <c r="AP62" s="147"/>
      <c r="AQ62" s="147"/>
      <c r="AR62" s="147"/>
    </row>
    <row r="63" spans="1:44" ht="31.5">
      <c r="A63" s="141" t="s">
        <v>628</v>
      </c>
      <c r="B63" s="142" t="s">
        <v>143</v>
      </c>
      <c r="C63" s="51" t="s">
        <v>555</v>
      </c>
      <c r="D63" s="51"/>
      <c r="E63" s="158" t="s">
        <v>626</v>
      </c>
      <c r="F63" s="51" t="s">
        <v>627</v>
      </c>
      <c r="G63" s="123">
        <v>3</v>
      </c>
      <c r="H63" s="143" t="s">
        <v>185</v>
      </c>
      <c r="I63" s="143" t="s">
        <v>618</v>
      </c>
      <c r="J63" s="143" t="s">
        <v>94</v>
      </c>
      <c r="K63" s="143" t="s">
        <v>75</v>
      </c>
      <c r="L63" s="143" t="s">
        <v>95</v>
      </c>
      <c r="M63" s="143" t="s">
        <v>519</v>
      </c>
      <c r="N63" s="143" t="s">
        <v>524</v>
      </c>
      <c r="O63" s="143" t="s">
        <v>619</v>
      </c>
      <c r="P63" s="143" t="s">
        <v>525</v>
      </c>
      <c r="Q63" s="143"/>
      <c r="R63" s="48" t="s">
        <v>82</v>
      </c>
      <c r="S63" s="144"/>
      <c r="T63" s="145" t="s">
        <v>408</v>
      </c>
      <c r="U63" s="127">
        <v>0.97</v>
      </c>
      <c r="V63" s="127">
        <v>0.97</v>
      </c>
      <c r="W63" s="127">
        <v>0.97</v>
      </c>
      <c r="X63" s="127">
        <v>0.97</v>
      </c>
      <c r="Y63" s="127">
        <v>0.97</v>
      </c>
      <c r="Z63" s="127">
        <v>0.97</v>
      </c>
      <c r="AA63" s="127">
        <v>0.97</v>
      </c>
      <c r="AB63" s="127">
        <v>0.97</v>
      </c>
      <c r="AC63" s="127">
        <v>0.97</v>
      </c>
      <c r="AD63" s="127">
        <v>0.97</v>
      </c>
      <c r="AE63" s="127">
        <v>0.97</v>
      </c>
      <c r="AF63" s="127">
        <v>0.97</v>
      </c>
      <c r="AG63" s="146"/>
      <c r="AH63" s="146"/>
      <c r="AI63" s="146"/>
      <c r="AJ63" s="147"/>
      <c r="AK63" s="147"/>
      <c r="AL63" s="147"/>
      <c r="AM63" s="147"/>
      <c r="AN63" s="147"/>
      <c r="AO63" s="147"/>
      <c r="AP63" s="147"/>
      <c r="AQ63" s="147"/>
      <c r="AR63" s="147"/>
    </row>
    <row r="64" spans="1:44" ht="31.5">
      <c r="A64" s="141" t="s">
        <v>629</v>
      </c>
      <c r="B64" s="142" t="s">
        <v>143</v>
      </c>
      <c r="C64" s="51" t="s">
        <v>555</v>
      </c>
      <c r="D64" s="51"/>
      <c r="E64" s="158" t="s">
        <v>626</v>
      </c>
      <c r="F64" s="51" t="s">
        <v>627</v>
      </c>
      <c r="G64" s="123">
        <v>3</v>
      </c>
      <c r="H64" s="143" t="s">
        <v>185</v>
      </c>
      <c r="I64" s="143" t="s">
        <v>618</v>
      </c>
      <c r="J64" s="143" t="s">
        <v>94</v>
      </c>
      <c r="K64" s="143" t="s">
        <v>75</v>
      </c>
      <c r="L64" s="143" t="s">
        <v>95</v>
      </c>
      <c r="M64" s="143" t="s">
        <v>519</v>
      </c>
      <c r="N64" s="143" t="s">
        <v>528</v>
      </c>
      <c r="O64" s="143" t="s">
        <v>619</v>
      </c>
      <c r="P64" s="143" t="s">
        <v>529</v>
      </c>
      <c r="Q64" s="143"/>
      <c r="R64" s="48" t="s">
        <v>82</v>
      </c>
      <c r="S64" s="144"/>
      <c r="T64" s="145" t="s">
        <v>408</v>
      </c>
      <c r="U64" s="127">
        <v>0.97</v>
      </c>
      <c r="V64" s="127">
        <v>0.97</v>
      </c>
      <c r="W64" s="127">
        <v>0.97</v>
      </c>
      <c r="X64" s="127">
        <v>0.97</v>
      </c>
      <c r="Y64" s="127">
        <v>0.97</v>
      </c>
      <c r="Z64" s="127">
        <v>0.97</v>
      </c>
      <c r="AA64" s="127">
        <v>0.97</v>
      </c>
      <c r="AB64" s="127">
        <v>0.97</v>
      </c>
      <c r="AC64" s="127">
        <v>0.97</v>
      </c>
      <c r="AD64" s="127">
        <v>0.97</v>
      </c>
      <c r="AE64" s="127">
        <v>0.97</v>
      </c>
      <c r="AF64" s="127">
        <v>0.97</v>
      </c>
      <c r="AG64" s="146"/>
      <c r="AH64" s="146"/>
      <c r="AI64" s="146"/>
      <c r="AJ64" s="147"/>
      <c r="AK64" s="147"/>
      <c r="AL64" s="147"/>
      <c r="AM64" s="147"/>
      <c r="AN64" s="147"/>
      <c r="AO64" s="147"/>
      <c r="AP64" s="147"/>
      <c r="AQ64" s="147"/>
      <c r="AR64" s="147"/>
    </row>
    <row r="65" spans="1:44" ht="31.5">
      <c r="A65" s="141" t="s">
        <v>630</v>
      </c>
      <c r="B65" s="142" t="s">
        <v>143</v>
      </c>
      <c r="C65" s="51" t="s">
        <v>555</v>
      </c>
      <c r="D65" s="51"/>
      <c r="E65" s="158" t="s">
        <v>626</v>
      </c>
      <c r="F65" s="51" t="s">
        <v>627</v>
      </c>
      <c r="G65" s="123">
        <v>3</v>
      </c>
      <c r="H65" s="143" t="s">
        <v>185</v>
      </c>
      <c r="I65" s="143" t="s">
        <v>618</v>
      </c>
      <c r="J65" s="143" t="s">
        <v>94</v>
      </c>
      <c r="K65" s="143" t="s">
        <v>75</v>
      </c>
      <c r="L65" s="143" t="s">
        <v>95</v>
      </c>
      <c r="M65" s="143" t="s">
        <v>519</v>
      </c>
      <c r="N65" s="143" t="s">
        <v>531</v>
      </c>
      <c r="O65" s="143" t="s">
        <v>619</v>
      </c>
      <c r="P65" s="143" t="s">
        <v>532</v>
      </c>
      <c r="Q65" s="143"/>
      <c r="R65" s="48" t="s">
        <v>82</v>
      </c>
      <c r="S65" s="144"/>
      <c r="T65" s="145" t="s">
        <v>408</v>
      </c>
      <c r="U65" s="127">
        <v>0.97</v>
      </c>
      <c r="V65" s="127">
        <v>0.97</v>
      </c>
      <c r="W65" s="127">
        <v>0.97</v>
      </c>
      <c r="X65" s="127">
        <v>0.97</v>
      </c>
      <c r="Y65" s="127">
        <v>0.97</v>
      </c>
      <c r="Z65" s="127">
        <v>0.97</v>
      </c>
      <c r="AA65" s="127">
        <v>0.97</v>
      </c>
      <c r="AB65" s="127">
        <v>0.97</v>
      </c>
      <c r="AC65" s="127">
        <v>0.97</v>
      </c>
      <c r="AD65" s="127">
        <v>0.97</v>
      </c>
      <c r="AE65" s="127">
        <v>0.97</v>
      </c>
      <c r="AF65" s="127">
        <v>0.97</v>
      </c>
      <c r="AG65" s="146"/>
      <c r="AH65" s="146"/>
      <c r="AI65" s="146"/>
      <c r="AJ65" s="147"/>
      <c r="AK65" s="147"/>
      <c r="AL65" s="147"/>
      <c r="AM65" s="147"/>
      <c r="AN65" s="147"/>
      <c r="AO65" s="147"/>
      <c r="AP65" s="147"/>
      <c r="AQ65" s="147"/>
      <c r="AR65" s="147"/>
    </row>
    <row r="66" spans="1:44" ht="31.5">
      <c r="A66" s="141" t="s">
        <v>631</v>
      </c>
      <c r="B66" s="142" t="s">
        <v>143</v>
      </c>
      <c r="C66" s="51" t="s">
        <v>555</v>
      </c>
      <c r="D66" s="51"/>
      <c r="E66" s="158" t="s">
        <v>626</v>
      </c>
      <c r="F66" s="51" t="s">
        <v>627</v>
      </c>
      <c r="G66" s="123">
        <v>3</v>
      </c>
      <c r="H66" s="143" t="s">
        <v>185</v>
      </c>
      <c r="I66" s="143" t="s">
        <v>618</v>
      </c>
      <c r="J66" s="143" t="s">
        <v>94</v>
      </c>
      <c r="K66" s="143" t="s">
        <v>75</v>
      </c>
      <c r="L66" s="143" t="s">
        <v>95</v>
      </c>
      <c r="M66" s="143" t="s">
        <v>519</v>
      </c>
      <c r="N66" s="143" t="s">
        <v>534</v>
      </c>
      <c r="O66" s="143" t="s">
        <v>619</v>
      </c>
      <c r="P66" s="143" t="s">
        <v>535</v>
      </c>
      <c r="Q66" s="143"/>
      <c r="R66" s="48" t="s">
        <v>82</v>
      </c>
      <c r="S66" s="144"/>
      <c r="T66" s="145" t="s">
        <v>408</v>
      </c>
      <c r="U66" s="127">
        <v>0.97</v>
      </c>
      <c r="V66" s="127">
        <v>0.97</v>
      </c>
      <c r="W66" s="127">
        <v>0.97</v>
      </c>
      <c r="X66" s="127">
        <v>0.97</v>
      </c>
      <c r="Y66" s="127">
        <v>0.97</v>
      </c>
      <c r="Z66" s="127">
        <v>0.97</v>
      </c>
      <c r="AA66" s="127">
        <v>0.97</v>
      </c>
      <c r="AB66" s="127">
        <v>0.97</v>
      </c>
      <c r="AC66" s="127">
        <v>0.97</v>
      </c>
      <c r="AD66" s="127">
        <v>0.97</v>
      </c>
      <c r="AE66" s="127">
        <v>0.97</v>
      </c>
      <c r="AF66" s="127">
        <v>0.97</v>
      </c>
      <c r="AG66" s="146"/>
      <c r="AH66" s="146"/>
      <c r="AI66" s="146"/>
      <c r="AJ66" s="147"/>
      <c r="AK66" s="147"/>
      <c r="AL66" s="147"/>
      <c r="AM66" s="147"/>
      <c r="AN66" s="147"/>
      <c r="AO66" s="147"/>
      <c r="AP66" s="147"/>
      <c r="AQ66" s="147"/>
      <c r="AR66" s="147"/>
    </row>
    <row r="67" spans="1:44" ht="31.5">
      <c r="A67" s="141" t="s">
        <v>632</v>
      </c>
      <c r="B67" s="142" t="s">
        <v>68</v>
      </c>
      <c r="C67" s="51" t="s">
        <v>633</v>
      </c>
      <c r="D67" s="51"/>
      <c r="E67" s="51" t="s">
        <v>634</v>
      </c>
      <c r="F67" s="51" t="s">
        <v>635</v>
      </c>
      <c r="G67" s="123">
        <v>2</v>
      </c>
      <c r="H67" s="143" t="s">
        <v>162</v>
      </c>
      <c r="I67" s="143" t="s">
        <v>636</v>
      </c>
      <c r="J67" s="143" t="s">
        <v>74</v>
      </c>
      <c r="K67" s="143" t="s">
        <v>75</v>
      </c>
      <c r="L67" s="143" t="s">
        <v>76</v>
      </c>
      <c r="M67" s="143" t="s">
        <v>637</v>
      </c>
      <c r="N67" s="143" t="s">
        <v>520</v>
      </c>
      <c r="O67" s="143" t="s">
        <v>540</v>
      </c>
      <c r="P67" s="143" t="s">
        <v>522</v>
      </c>
      <c r="Q67" s="143" t="s">
        <v>638</v>
      </c>
      <c r="R67" s="48" t="s">
        <v>82</v>
      </c>
      <c r="S67" s="144"/>
      <c r="T67" s="145" t="s">
        <v>408</v>
      </c>
      <c r="U67" s="128">
        <v>183</v>
      </c>
      <c r="V67" s="128">
        <v>183</v>
      </c>
      <c r="W67" s="128">
        <v>184</v>
      </c>
      <c r="X67" s="128">
        <v>183</v>
      </c>
      <c r="Y67" s="128">
        <v>183</v>
      </c>
      <c r="Z67" s="128">
        <v>184</v>
      </c>
      <c r="AA67" s="128">
        <v>183</v>
      </c>
      <c r="AB67" s="128">
        <v>183</v>
      </c>
      <c r="AC67" s="128">
        <v>184</v>
      </c>
      <c r="AD67" s="128">
        <v>183</v>
      </c>
      <c r="AE67" s="128">
        <v>183</v>
      </c>
      <c r="AF67" s="128">
        <v>184</v>
      </c>
      <c r="AG67" s="146"/>
      <c r="AH67" s="146"/>
      <c r="AI67" s="146"/>
      <c r="AJ67" s="147"/>
      <c r="AK67" s="147"/>
      <c r="AL67" s="147"/>
      <c r="AM67" s="147"/>
      <c r="AN67" s="147"/>
      <c r="AO67" s="147"/>
      <c r="AP67" s="147"/>
      <c r="AQ67" s="147"/>
      <c r="AR67" s="147"/>
    </row>
    <row r="68" spans="1:44" ht="31.5">
      <c r="A68" s="141" t="s">
        <v>639</v>
      </c>
      <c r="B68" s="142" t="s">
        <v>68</v>
      </c>
      <c r="C68" s="51" t="s">
        <v>633</v>
      </c>
      <c r="D68" s="51"/>
      <c r="E68" s="51" t="s">
        <v>634</v>
      </c>
      <c r="F68" s="51" t="s">
        <v>635</v>
      </c>
      <c r="G68" s="123">
        <v>2</v>
      </c>
      <c r="H68" s="143" t="s">
        <v>162</v>
      </c>
      <c r="I68" s="143" t="s">
        <v>636</v>
      </c>
      <c r="J68" s="143" t="s">
        <v>74</v>
      </c>
      <c r="K68" s="143" t="s">
        <v>75</v>
      </c>
      <c r="L68" s="143" t="s">
        <v>76</v>
      </c>
      <c r="M68" s="143" t="s">
        <v>637</v>
      </c>
      <c r="N68" s="143" t="s">
        <v>524</v>
      </c>
      <c r="O68" s="143" t="s">
        <v>540</v>
      </c>
      <c r="P68" s="143" t="s">
        <v>525</v>
      </c>
      <c r="Q68" s="143" t="s">
        <v>638</v>
      </c>
      <c r="R68" s="48" t="s">
        <v>82</v>
      </c>
      <c r="S68" s="144"/>
      <c r="T68" s="145" t="s">
        <v>408</v>
      </c>
      <c r="U68" s="128">
        <v>75</v>
      </c>
      <c r="V68" s="128">
        <v>75</v>
      </c>
      <c r="W68" s="128">
        <v>75</v>
      </c>
      <c r="X68" s="128">
        <v>75</v>
      </c>
      <c r="Y68" s="128">
        <v>75</v>
      </c>
      <c r="Z68" s="128">
        <v>75</v>
      </c>
      <c r="AA68" s="128">
        <v>75</v>
      </c>
      <c r="AB68" s="128">
        <v>75</v>
      </c>
      <c r="AC68" s="128">
        <v>75</v>
      </c>
      <c r="AD68" s="128">
        <v>75</v>
      </c>
      <c r="AE68" s="128">
        <v>75</v>
      </c>
      <c r="AF68" s="128">
        <v>75</v>
      </c>
      <c r="AG68" s="146"/>
      <c r="AH68" s="146"/>
      <c r="AI68" s="146"/>
      <c r="AJ68" s="147"/>
      <c r="AK68" s="147"/>
      <c r="AL68" s="147"/>
      <c r="AM68" s="147"/>
      <c r="AN68" s="147"/>
      <c r="AO68" s="147"/>
      <c r="AP68" s="147"/>
      <c r="AQ68" s="147"/>
      <c r="AR68" s="147"/>
    </row>
    <row r="69" spans="1:44" ht="31.5">
      <c r="A69" s="141" t="s">
        <v>640</v>
      </c>
      <c r="B69" s="142" t="s">
        <v>68</v>
      </c>
      <c r="C69" s="51" t="s">
        <v>633</v>
      </c>
      <c r="D69" s="51"/>
      <c r="E69" s="51" t="s">
        <v>634</v>
      </c>
      <c r="F69" s="51" t="s">
        <v>635</v>
      </c>
      <c r="G69" s="123">
        <v>2</v>
      </c>
      <c r="H69" s="143" t="s">
        <v>162</v>
      </c>
      <c r="I69" s="143" t="s">
        <v>636</v>
      </c>
      <c r="J69" s="143" t="s">
        <v>74</v>
      </c>
      <c r="K69" s="143" t="s">
        <v>75</v>
      </c>
      <c r="L69" s="143" t="s">
        <v>76</v>
      </c>
      <c r="M69" s="143" t="s">
        <v>637</v>
      </c>
      <c r="N69" s="143" t="s">
        <v>528</v>
      </c>
      <c r="O69" s="143" t="s">
        <v>540</v>
      </c>
      <c r="P69" s="143" t="s">
        <v>529</v>
      </c>
      <c r="Q69" s="143" t="s">
        <v>638</v>
      </c>
      <c r="R69" s="48" t="s">
        <v>82</v>
      </c>
      <c r="S69" s="144"/>
      <c r="T69" s="145" t="s">
        <v>408</v>
      </c>
      <c r="U69" s="150">
        <v>125</v>
      </c>
      <c r="V69" s="150">
        <v>125</v>
      </c>
      <c r="W69" s="150">
        <v>125</v>
      </c>
      <c r="X69" s="150">
        <v>125</v>
      </c>
      <c r="Y69" s="150">
        <v>125</v>
      </c>
      <c r="Z69" s="150">
        <v>125</v>
      </c>
      <c r="AA69" s="150">
        <v>125</v>
      </c>
      <c r="AB69" s="150">
        <v>125</v>
      </c>
      <c r="AC69" s="150">
        <v>125</v>
      </c>
      <c r="AD69" s="150">
        <v>125</v>
      </c>
      <c r="AE69" s="150">
        <v>125</v>
      </c>
      <c r="AF69" s="150">
        <v>125</v>
      </c>
      <c r="AG69" s="149"/>
      <c r="AH69" s="149"/>
      <c r="AI69" s="149"/>
      <c r="AJ69" s="149"/>
      <c r="AK69" s="149"/>
      <c r="AL69" s="149"/>
      <c r="AM69" s="149"/>
      <c r="AN69" s="149"/>
      <c r="AO69" s="149"/>
      <c r="AP69" s="149"/>
      <c r="AQ69" s="149"/>
      <c r="AR69" s="149"/>
    </row>
    <row r="70" spans="1:44" s="143" customFormat="1" ht="31.5">
      <c r="A70" s="141" t="s">
        <v>641</v>
      </c>
      <c r="B70" s="51" t="s">
        <v>68</v>
      </c>
      <c r="C70" s="51" t="s">
        <v>633</v>
      </c>
      <c r="D70" s="51"/>
      <c r="E70" s="51" t="s">
        <v>634</v>
      </c>
      <c r="F70" s="51" t="s">
        <v>635</v>
      </c>
      <c r="G70" s="52">
        <v>2</v>
      </c>
      <c r="H70" s="143" t="s">
        <v>162</v>
      </c>
      <c r="I70" s="143" t="s">
        <v>636</v>
      </c>
      <c r="J70" s="143" t="s">
        <v>74</v>
      </c>
      <c r="K70" s="143" t="s">
        <v>75</v>
      </c>
      <c r="L70" s="143" t="s">
        <v>76</v>
      </c>
      <c r="M70" s="143" t="s">
        <v>637</v>
      </c>
      <c r="N70" s="143" t="s">
        <v>531</v>
      </c>
      <c r="O70" s="143" t="s">
        <v>540</v>
      </c>
      <c r="P70" s="143" t="s">
        <v>532</v>
      </c>
      <c r="Q70" s="143" t="s">
        <v>638</v>
      </c>
      <c r="R70" s="48" t="s">
        <v>82</v>
      </c>
      <c r="S70" s="144"/>
      <c r="T70" s="145" t="s">
        <v>408</v>
      </c>
      <c r="U70" s="159">
        <v>91</v>
      </c>
      <c r="V70" s="159">
        <v>92</v>
      </c>
      <c r="W70" s="159">
        <v>92</v>
      </c>
      <c r="X70" s="159">
        <v>91</v>
      </c>
      <c r="Y70" s="159">
        <v>92</v>
      </c>
      <c r="Z70" s="159">
        <v>92</v>
      </c>
      <c r="AA70" s="159">
        <v>91</v>
      </c>
      <c r="AB70" s="159">
        <v>92</v>
      </c>
      <c r="AC70" s="159">
        <v>92</v>
      </c>
      <c r="AD70" s="159">
        <v>91</v>
      </c>
      <c r="AE70" s="159">
        <v>92</v>
      </c>
      <c r="AF70" s="159">
        <v>92</v>
      </c>
      <c r="AG70" s="160"/>
      <c r="AH70" s="160"/>
      <c r="AI70" s="160"/>
      <c r="AJ70" s="160"/>
      <c r="AK70" s="160"/>
      <c r="AL70" s="160"/>
      <c r="AM70" s="160"/>
      <c r="AN70" s="160"/>
      <c r="AO70" s="160"/>
      <c r="AP70" s="160"/>
      <c r="AQ70" s="160"/>
      <c r="AR70" s="160"/>
    </row>
    <row r="71" spans="1:44" s="143" customFormat="1" ht="31.5">
      <c r="A71" s="141" t="s">
        <v>642</v>
      </c>
      <c r="B71" s="51" t="s">
        <v>68</v>
      </c>
      <c r="C71" s="51" t="s">
        <v>633</v>
      </c>
      <c r="D71" s="51"/>
      <c r="E71" s="51" t="s">
        <v>634</v>
      </c>
      <c r="F71" s="51" t="s">
        <v>635</v>
      </c>
      <c r="G71" s="52">
        <v>2</v>
      </c>
      <c r="H71" s="143" t="s">
        <v>162</v>
      </c>
      <c r="I71" s="143" t="s">
        <v>636</v>
      </c>
      <c r="J71" s="143" t="s">
        <v>74</v>
      </c>
      <c r="K71" s="143" t="s">
        <v>75</v>
      </c>
      <c r="L71" s="143" t="s">
        <v>76</v>
      </c>
      <c r="M71" s="143" t="s">
        <v>637</v>
      </c>
      <c r="N71" s="143" t="s">
        <v>534</v>
      </c>
      <c r="O71" s="143" t="s">
        <v>540</v>
      </c>
      <c r="P71" s="143" t="s">
        <v>535</v>
      </c>
      <c r="Q71" s="143" t="s">
        <v>638</v>
      </c>
      <c r="R71" s="48" t="s">
        <v>82</v>
      </c>
      <c r="S71" s="144"/>
      <c r="T71" s="145" t="s">
        <v>408</v>
      </c>
      <c r="U71" s="159">
        <v>75</v>
      </c>
      <c r="V71" s="159">
        <v>75</v>
      </c>
      <c r="W71" s="159">
        <v>75</v>
      </c>
      <c r="X71" s="159">
        <v>75</v>
      </c>
      <c r="Y71" s="159">
        <v>75</v>
      </c>
      <c r="Z71" s="159">
        <v>75</v>
      </c>
      <c r="AA71" s="159">
        <v>75</v>
      </c>
      <c r="AB71" s="159">
        <v>75</v>
      </c>
      <c r="AC71" s="159">
        <v>75</v>
      </c>
      <c r="AD71" s="159">
        <v>75</v>
      </c>
      <c r="AE71" s="159">
        <v>75</v>
      </c>
      <c r="AF71" s="159">
        <v>75</v>
      </c>
      <c r="AG71" s="160"/>
      <c r="AH71" s="160"/>
      <c r="AI71" s="160"/>
      <c r="AJ71" s="160"/>
      <c r="AK71" s="160"/>
      <c r="AL71" s="160"/>
      <c r="AM71" s="160"/>
      <c r="AN71" s="160"/>
      <c r="AO71" s="160"/>
      <c r="AP71" s="160"/>
      <c r="AQ71" s="160"/>
      <c r="AR71" s="160"/>
    </row>
    <row r="72" spans="1:44" s="143" customFormat="1">
      <c r="A72" s="141" t="s">
        <v>643</v>
      </c>
      <c r="B72" s="51" t="s">
        <v>131</v>
      </c>
      <c r="C72" s="51" t="s">
        <v>598</v>
      </c>
      <c r="D72" s="51"/>
      <c r="E72" s="51" t="s">
        <v>644</v>
      </c>
      <c r="F72" s="51" t="s">
        <v>645</v>
      </c>
      <c r="G72" s="52">
        <v>3</v>
      </c>
      <c r="H72" s="143" t="s">
        <v>72</v>
      </c>
      <c r="I72" s="143" t="s">
        <v>646</v>
      </c>
      <c r="J72" s="143" t="s">
        <v>74</v>
      </c>
      <c r="K72" s="143" t="s">
        <v>75</v>
      </c>
      <c r="L72" s="143" t="s">
        <v>76</v>
      </c>
      <c r="M72" s="143" t="s">
        <v>647</v>
      </c>
      <c r="N72" s="143" t="s">
        <v>520</v>
      </c>
      <c r="O72" s="143" t="s">
        <v>540</v>
      </c>
      <c r="P72" s="143" t="s">
        <v>522</v>
      </c>
      <c r="R72" s="48" t="s">
        <v>82</v>
      </c>
      <c r="S72" s="144"/>
      <c r="T72" s="145" t="s">
        <v>408</v>
      </c>
      <c r="U72" s="159">
        <v>4166</v>
      </c>
      <c r="V72" s="159">
        <v>4167</v>
      </c>
      <c r="W72" s="159">
        <v>4167</v>
      </c>
      <c r="X72" s="159">
        <v>4166</v>
      </c>
      <c r="Y72" s="159">
        <v>4167</v>
      </c>
      <c r="Z72" s="159">
        <v>4167</v>
      </c>
      <c r="AA72" s="159">
        <v>4166</v>
      </c>
      <c r="AB72" s="159">
        <v>4167</v>
      </c>
      <c r="AC72" s="159">
        <v>4167</v>
      </c>
      <c r="AD72" s="159">
        <v>4166</v>
      </c>
      <c r="AE72" s="159">
        <v>4167</v>
      </c>
      <c r="AF72" s="159">
        <v>4167</v>
      </c>
      <c r="AG72" s="160"/>
      <c r="AH72" s="160"/>
      <c r="AI72" s="160"/>
      <c r="AJ72" s="160"/>
      <c r="AK72" s="160"/>
      <c r="AL72" s="160"/>
      <c r="AM72" s="160"/>
      <c r="AN72" s="160"/>
      <c r="AO72" s="160"/>
      <c r="AP72" s="160"/>
      <c r="AQ72" s="160"/>
      <c r="AR72" s="160"/>
    </row>
    <row r="73" spans="1:44" s="143" customFormat="1">
      <c r="A73" s="141" t="s">
        <v>648</v>
      </c>
      <c r="B73" s="51" t="s">
        <v>131</v>
      </c>
      <c r="C73" s="51" t="s">
        <v>598</v>
      </c>
      <c r="D73" s="51"/>
      <c r="E73" s="51" t="s">
        <v>644</v>
      </c>
      <c r="F73" s="51" t="s">
        <v>645</v>
      </c>
      <c r="G73" s="52">
        <v>3</v>
      </c>
      <c r="H73" s="143" t="s">
        <v>72</v>
      </c>
      <c r="I73" s="143" t="s">
        <v>646</v>
      </c>
      <c r="J73" s="143" t="s">
        <v>74</v>
      </c>
      <c r="K73" s="143" t="s">
        <v>75</v>
      </c>
      <c r="L73" s="143" t="s">
        <v>76</v>
      </c>
      <c r="M73" s="143" t="s">
        <v>647</v>
      </c>
      <c r="N73" s="143" t="s">
        <v>524</v>
      </c>
      <c r="O73" s="143" t="s">
        <v>540</v>
      </c>
      <c r="P73" s="143" t="s">
        <v>525</v>
      </c>
      <c r="R73" s="48" t="s">
        <v>82</v>
      </c>
      <c r="S73" s="144"/>
      <c r="T73" s="145" t="s">
        <v>408</v>
      </c>
      <c r="U73" s="159">
        <v>1250</v>
      </c>
      <c r="V73" s="159">
        <v>1250</v>
      </c>
      <c r="W73" s="159">
        <v>1250</v>
      </c>
      <c r="X73" s="159">
        <v>1250</v>
      </c>
      <c r="Y73" s="159">
        <v>1250</v>
      </c>
      <c r="Z73" s="159">
        <v>1250</v>
      </c>
      <c r="AA73" s="159">
        <v>1250</v>
      </c>
      <c r="AB73" s="159">
        <v>1250</v>
      </c>
      <c r="AC73" s="159">
        <v>1250</v>
      </c>
      <c r="AD73" s="159">
        <v>1250</v>
      </c>
      <c r="AE73" s="159">
        <v>1250</v>
      </c>
      <c r="AF73" s="159">
        <v>1250</v>
      </c>
      <c r="AG73" s="160"/>
      <c r="AH73" s="160"/>
      <c r="AI73" s="160"/>
      <c r="AJ73" s="160"/>
      <c r="AK73" s="160"/>
      <c r="AL73" s="160"/>
      <c r="AM73" s="160"/>
      <c r="AN73" s="160"/>
      <c r="AO73" s="160"/>
      <c r="AP73" s="160"/>
      <c r="AQ73" s="160"/>
      <c r="AR73" s="160"/>
    </row>
    <row r="74" spans="1:44" s="143" customFormat="1">
      <c r="A74" s="141" t="s">
        <v>649</v>
      </c>
      <c r="B74" s="51" t="s">
        <v>131</v>
      </c>
      <c r="C74" s="51" t="s">
        <v>598</v>
      </c>
      <c r="D74" s="51"/>
      <c r="E74" s="51" t="s">
        <v>644</v>
      </c>
      <c r="F74" s="51" t="s">
        <v>645</v>
      </c>
      <c r="G74" s="52">
        <v>3</v>
      </c>
      <c r="H74" s="143" t="s">
        <v>72</v>
      </c>
      <c r="I74" s="143" t="s">
        <v>646</v>
      </c>
      <c r="J74" s="143" t="s">
        <v>74</v>
      </c>
      <c r="K74" s="143" t="s">
        <v>75</v>
      </c>
      <c r="L74" s="143" t="s">
        <v>76</v>
      </c>
      <c r="M74" s="143" t="s">
        <v>647</v>
      </c>
      <c r="N74" s="143" t="s">
        <v>528</v>
      </c>
      <c r="O74" s="143" t="s">
        <v>540</v>
      </c>
      <c r="P74" s="143" t="s">
        <v>529</v>
      </c>
      <c r="R74" s="48" t="s">
        <v>82</v>
      </c>
      <c r="S74" s="144"/>
      <c r="T74" s="145" t="s">
        <v>408</v>
      </c>
      <c r="U74" s="161">
        <v>2500</v>
      </c>
      <c r="V74" s="161">
        <v>2500</v>
      </c>
      <c r="W74" s="161">
        <v>2500</v>
      </c>
      <c r="X74" s="161">
        <v>2500</v>
      </c>
      <c r="Y74" s="161">
        <v>2500</v>
      </c>
      <c r="Z74" s="161">
        <v>2500</v>
      </c>
      <c r="AA74" s="161">
        <v>2500</v>
      </c>
      <c r="AB74" s="161">
        <v>2500</v>
      </c>
      <c r="AC74" s="161">
        <v>2500</v>
      </c>
      <c r="AD74" s="161">
        <v>2500</v>
      </c>
      <c r="AE74" s="161">
        <v>2500</v>
      </c>
      <c r="AF74" s="161">
        <v>2500</v>
      </c>
      <c r="AG74" s="162"/>
      <c r="AH74" s="162"/>
      <c r="AI74" s="162"/>
      <c r="AJ74" s="163"/>
      <c r="AK74" s="163"/>
      <c r="AL74" s="163"/>
      <c r="AM74" s="163"/>
      <c r="AN74" s="163"/>
      <c r="AO74" s="163"/>
      <c r="AP74" s="163"/>
      <c r="AQ74" s="163"/>
      <c r="AR74" s="163"/>
    </row>
    <row r="75" spans="1:44" s="143" customFormat="1">
      <c r="A75" s="141" t="s">
        <v>650</v>
      </c>
      <c r="B75" s="51" t="s">
        <v>131</v>
      </c>
      <c r="C75" s="51" t="s">
        <v>598</v>
      </c>
      <c r="D75" s="51"/>
      <c r="E75" s="51" t="s">
        <v>644</v>
      </c>
      <c r="F75" s="51" t="s">
        <v>645</v>
      </c>
      <c r="G75" s="52">
        <v>3</v>
      </c>
      <c r="H75" s="143" t="s">
        <v>72</v>
      </c>
      <c r="I75" s="143" t="s">
        <v>646</v>
      </c>
      <c r="J75" s="143" t="s">
        <v>74</v>
      </c>
      <c r="K75" s="143" t="s">
        <v>75</v>
      </c>
      <c r="L75" s="143" t="s">
        <v>76</v>
      </c>
      <c r="M75" s="143" t="s">
        <v>647</v>
      </c>
      <c r="N75" s="143" t="s">
        <v>531</v>
      </c>
      <c r="O75" s="143" t="s">
        <v>540</v>
      </c>
      <c r="P75" s="143" t="s">
        <v>532</v>
      </c>
      <c r="R75" s="48" t="s">
        <v>82</v>
      </c>
      <c r="S75" s="144"/>
      <c r="T75" s="145" t="s">
        <v>408</v>
      </c>
      <c r="U75" s="161">
        <v>2083</v>
      </c>
      <c r="V75" s="161">
        <v>2083</v>
      </c>
      <c r="W75" s="161">
        <v>2084</v>
      </c>
      <c r="X75" s="161">
        <v>2083</v>
      </c>
      <c r="Y75" s="161">
        <v>2083</v>
      </c>
      <c r="Z75" s="161">
        <v>2084</v>
      </c>
      <c r="AA75" s="161">
        <v>2083</v>
      </c>
      <c r="AB75" s="161">
        <v>2083</v>
      </c>
      <c r="AC75" s="161">
        <v>2084</v>
      </c>
      <c r="AD75" s="161">
        <v>2083</v>
      </c>
      <c r="AE75" s="161">
        <v>2083</v>
      </c>
      <c r="AF75" s="161">
        <v>2084</v>
      </c>
      <c r="AG75" s="162"/>
      <c r="AH75" s="162"/>
      <c r="AI75" s="162"/>
      <c r="AJ75" s="163"/>
      <c r="AK75" s="163"/>
      <c r="AL75" s="163"/>
      <c r="AM75" s="163"/>
      <c r="AN75" s="163"/>
      <c r="AO75" s="163"/>
      <c r="AP75" s="163"/>
      <c r="AQ75" s="163"/>
      <c r="AR75" s="163"/>
    </row>
    <row r="76" spans="1:44">
      <c r="A76" s="141" t="s">
        <v>651</v>
      </c>
      <c r="B76" s="142" t="s">
        <v>131</v>
      </c>
      <c r="C76" s="51" t="s">
        <v>598</v>
      </c>
      <c r="D76" s="51"/>
      <c r="E76" s="51" t="s">
        <v>644</v>
      </c>
      <c r="F76" s="51" t="s">
        <v>645</v>
      </c>
      <c r="G76" s="123">
        <v>3</v>
      </c>
      <c r="H76" s="143" t="s">
        <v>72</v>
      </c>
      <c r="I76" s="143" t="s">
        <v>646</v>
      </c>
      <c r="J76" s="143" t="s">
        <v>74</v>
      </c>
      <c r="K76" s="143" t="s">
        <v>75</v>
      </c>
      <c r="L76" s="143" t="s">
        <v>76</v>
      </c>
      <c r="M76" s="143" t="s">
        <v>647</v>
      </c>
      <c r="N76" s="143" t="s">
        <v>534</v>
      </c>
      <c r="O76" s="143" t="s">
        <v>540</v>
      </c>
      <c r="P76" s="143" t="s">
        <v>535</v>
      </c>
      <c r="Q76" s="143"/>
      <c r="R76" s="48" t="s">
        <v>82</v>
      </c>
      <c r="S76" s="144"/>
      <c r="T76" s="145" t="s">
        <v>408</v>
      </c>
      <c r="U76" s="128">
        <v>1166</v>
      </c>
      <c r="V76" s="128">
        <v>1167</v>
      </c>
      <c r="W76" s="128">
        <v>1167</v>
      </c>
      <c r="X76" s="128">
        <v>1166</v>
      </c>
      <c r="Y76" s="128">
        <v>1167</v>
      </c>
      <c r="Z76" s="128">
        <v>1167</v>
      </c>
      <c r="AA76" s="128">
        <v>1166</v>
      </c>
      <c r="AB76" s="128">
        <v>1167</v>
      </c>
      <c r="AC76" s="128">
        <v>1167</v>
      </c>
      <c r="AD76" s="128">
        <v>1166</v>
      </c>
      <c r="AE76" s="128">
        <v>1167</v>
      </c>
      <c r="AF76" s="128">
        <v>1167</v>
      </c>
      <c r="AG76" s="146"/>
      <c r="AH76" s="146"/>
      <c r="AI76" s="146"/>
      <c r="AJ76" s="147"/>
      <c r="AK76" s="147"/>
      <c r="AL76" s="147"/>
      <c r="AM76" s="147"/>
      <c r="AN76" s="147"/>
      <c r="AO76" s="147"/>
      <c r="AP76" s="147"/>
      <c r="AQ76" s="147"/>
      <c r="AR76" s="147"/>
    </row>
    <row r="77" spans="1:44" ht="31.5">
      <c r="A77" s="141" t="s">
        <v>652</v>
      </c>
      <c r="B77" s="142" t="s">
        <v>131</v>
      </c>
      <c r="C77" s="51" t="s">
        <v>598</v>
      </c>
      <c r="D77" s="51"/>
      <c r="E77" s="51" t="s">
        <v>653</v>
      </c>
      <c r="F77" s="51" t="s">
        <v>654</v>
      </c>
      <c r="G77" s="123">
        <v>3</v>
      </c>
      <c r="H77" s="143" t="s">
        <v>72</v>
      </c>
      <c r="I77" s="143" t="s">
        <v>655</v>
      </c>
      <c r="J77" s="143" t="s">
        <v>74</v>
      </c>
      <c r="K77" s="143" t="s">
        <v>75</v>
      </c>
      <c r="L77" s="143" t="s">
        <v>76</v>
      </c>
      <c r="M77" s="143" t="s">
        <v>656</v>
      </c>
      <c r="N77" s="143" t="s">
        <v>520</v>
      </c>
      <c r="O77" s="143" t="s">
        <v>657</v>
      </c>
      <c r="P77" s="143" t="s">
        <v>522</v>
      </c>
      <c r="Q77" s="143" t="s">
        <v>658</v>
      </c>
      <c r="R77" s="48" t="s">
        <v>82</v>
      </c>
      <c r="S77" s="144"/>
      <c r="T77" s="145" t="s">
        <v>408</v>
      </c>
      <c r="U77" s="128">
        <v>1</v>
      </c>
      <c r="V77" s="128">
        <v>1</v>
      </c>
      <c r="W77" s="128">
        <v>1</v>
      </c>
      <c r="X77" s="128">
        <v>1</v>
      </c>
      <c r="Y77" s="128">
        <v>1</v>
      </c>
      <c r="Z77" s="128">
        <v>1</v>
      </c>
      <c r="AA77" s="128">
        <v>1</v>
      </c>
      <c r="AB77" s="128">
        <v>1</v>
      </c>
      <c r="AC77" s="128">
        <v>1</v>
      </c>
      <c r="AD77" s="128">
        <v>1</v>
      </c>
      <c r="AE77" s="128">
        <v>1</v>
      </c>
      <c r="AF77" s="128">
        <v>1</v>
      </c>
      <c r="AG77" s="146"/>
      <c r="AH77" s="146"/>
      <c r="AI77" s="146"/>
      <c r="AJ77" s="147"/>
      <c r="AK77" s="147"/>
      <c r="AL77" s="147"/>
      <c r="AM77" s="147"/>
      <c r="AN77" s="147"/>
      <c r="AO77" s="147"/>
      <c r="AP77" s="147"/>
      <c r="AQ77" s="147"/>
      <c r="AR77" s="147"/>
    </row>
    <row r="78" spans="1:44" ht="31.5">
      <c r="A78" s="141" t="s">
        <v>659</v>
      </c>
      <c r="B78" s="142" t="s">
        <v>131</v>
      </c>
      <c r="C78" s="51" t="s">
        <v>598</v>
      </c>
      <c r="D78" s="51"/>
      <c r="E78" s="51" t="s">
        <v>653</v>
      </c>
      <c r="F78" s="51" t="s">
        <v>654</v>
      </c>
      <c r="G78" s="123">
        <v>3</v>
      </c>
      <c r="H78" s="143" t="s">
        <v>72</v>
      </c>
      <c r="I78" s="143" t="s">
        <v>655</v>
      </c>
      <c r="J78" s="143" t="s">
        <v>74</v>
      </c>
      <c r="K78" s="143" t="s">
        <v>75</v>
      </c>
      <c r="L78" s="143" t="s">
        <v>76</v>
      </c>
      <c r="M78" s="143" t="s">
        <v>656</v>
      </c>
      <c r="N78" s="143" t="s">
        <v>524</v>
      </c>
      <c r="O78" s="143" t="s">
        <v>657</v>
      </c>
      <c r="P78" s="143" t="s">
        <v>525</v>
      </c>
      <c r="Q78" s="143" t="s">
        <v>658</v>
      </c>
      <c r="R78" s="48" t="s">
        <v>82</v>
      </c>
      <c r="S78" s="144"/>
      <c r="T78" s="145" t="s">
        <v>408</v>
      </c>
      <c r="U78" s="128">
        <v>1</v>
      </c>
      <c r="V78" s="128">
        <v>1</v>
      </c>
      <c r="W78" s="128">
        <v>1</v>
      </c>
      <c r="X78" s="128">
        <v>1</v>
      </c>
      <c r="Y78" s="128">
        <v>1</v>
      </c>
      <c r="Z78" s="128">
        <v>1</v>
      </c>
      <c r="AA78" s="128">
        <v>1</v>
      </c>
      <c r="AB78" s="128">
        <v>1</v>
      </c>
      <c r="AC78" s="128">
        <v>1</v>
      </c>
      <c r="AD78" s="128">
        <v>1</v>
      </c>
      <c r="AE78" s="128">
        <v>1</v>
      </c>
      <c r="AF78" s="128">
        <v>1</v>
      </c>
      <c r="AG78" s="146"/>
      <c r="AH78" s="146"/>
      <c r="AI78" s="146"/>
      <c r="AJ78" s="147"/>
      <c r="AK78" s="147"/>
      <c r="AL78" s="147"/>
      <c r="AM78" s="147"/>
      <c r="AN78" s="147"/>
      <c r="AO78" s="147"/>
      <c r="AP78" s="147"/>
      <c r="AQ78" s="147"/>
      <c r="AR78" s="147"/>
    </row>
    <row r="79" spans="1:44" ht="31.5">
      <c r="A79" s="141" t="s">
        <v>660</v>
      </c>
      <c r="B79" s="142" t="s">
        <v>131</v>
      </c>
      <c r="C79" s="51" t="s">
        <v>598</v>
      </c>
      <c r="D79" s="51"/>
      <c r="E79" s="51" t="s">
        <v>653</v>
      </c>
      <c r="F79" s="51" t="s">
        <v>654</v>
      </c>
      <c r="G79" s="123">
        <v>3</v>
      </c>
      <c r="H79" s="143" t="s">
        <v>72</v>
      </c>
      <c r="I79" s="143" t="s">
        <v>655</v>
      </c>
      <c r="J79" s="143" t="s">
        <v>74</v>
      </c>
      <c r="K79" s="143" t="s">
        <v>75</v>
      </c>
      <c r="L79" s="143" t="s">
        <v>76</v>
      </c>
      <c r="M79" s="143" t="s">
        <v>656</v>
      </c>
      <c r="N79" s="143" t="s">
        <v>528</v>
      </c>
      <c r="O79" s="143" t="s">
        <v>657</v>
      </c>
      <c r="P79" s="143" t="s">
        <v>529</v>
      </c>
      <c r="Q79" s="143" t="s">
        <v>658</v>
      </c>
      <c r="R79" s="48" t="s">
        <v>82</v>
      </c>
      <c r="S79" s="144"/>
      <c r="T79" s="145" t="s">
        <v>408</v>
      </c>
      <c r="U79" s="128">
        <v>1</v>
      </c>
      <c r="V79" s="128">
        <v>1</v>
      </c>
      <c r="W79" s="128">
        <v>1</v>
      </c>
      <c r="X79" s="128">
        <v>1</v>
      </c>
      <c r="Y79" s="128">
        <v>1</v>
      </c>
      <c r="Z79" s="128">
        <v>1</v>
      </c>
      <c r="AA79" s="128">
        <v>1</v>
      </c>
      <c r="AB79" s="128">
        <v>1</v>
      </c>
      <c r="AC79" s="128">
        <v>1</v>
      </c>
      <c r="AD79" s="128">
        <v>1</v>
      </c>
      <c r="AE79" s="128">
        <v>1</v>
      </c>
      <c r="AF79" s="128">
        <v>1</v>
      </c>
      <c r="AG79" s="146"/>
      <c r="AH79" s="146"/>
      <c r="AI79" s="146"/>
      <c r="AJ79" s="147"/>
      <c r="AK79" s="147"/>
      <c r="AL79" s="147"/>
      <c r="AM79" s="147"/>
      <c r="AN79" s="147"/>
      <c r="AO79" s="147"/>
      <c r="AP79" s="147"/>
      <c r="AQ79" s="147"/>
      <c r="AR79" s="147"/>
    </row>
    <row r="80" spans="1:44" ht="31.5">
      <c r="A80" s="141" t="s">
        <v>661</v>
      </c>
      <c r="B80" s="142" t="s">
        <v>131</v>
      </c>
      <c r="C80" s="51" t="s">
        <v>598</v>
      </c>
      <c r="D80" s="51"/>
      <c r="E80" s="51" t="s">
        <v>653</v>
      </c>
      <c r="F80" s="51" t="s">
        <v>654</v>
      </c>
      <c r="G80" s="123">
        <v>3</v>
      </c>
      <c r="H80" s="143" t="s">
        <v>72</v>
      </c>
      <c r="I80" s="143" t="s">
        <v>655</v>
      </c>
      <c r="J80" s="143" t="s">
        <v>74</v>
      </c>
      <c r="K80" s="143" t="s">
        <v>75</v>
      </c>
      <c r="L80" s="143" t="s">
        <v>76</v>
      </c>
      <c r="M80" s="143" t="s">
        <v>656</v>
      </c>
      <c r="N80" s="143" t="s">
        <v>531</v>
      </c>
      <c r="O80" s="143" t="s">
        <v>657</v>
      </c>
      <c r="P80" s="143" t="s">
        <v>532</v>
      </c>
      <c r="Q80" s="143" t="s">
        <v>658</v>
      </c>
      <c r="R80" s="48" t="s">
        <v>82</v>
      </c>
      <c r="S80" s="144"/>
      <c r="T80" s="145" t="s">
        <v>408</v>
      </c>
      <c r="U80" s="128">
        <v>1</v>
      </c>
      <c r="V80" s="128">
        <v>1</v>
      </c>
      <c r="W80" s="128">
        <v>1</v>
      </c>
      <c r="X80" s="128">
        <v>1</v>
      </c>
      <c r="Y80" s="128">
        <v>1</v>
      </c>
      <c r="Z80" s="128">
        <v>1</v>
      </c>
      <c r="AA80" s="128">
        <v>1</v>
      </c>
      <c r="AB80" s="128">
        <v>1</v>
      </c>
      <c r="AC80" s="128">
        <v>1</v>
      </c>
      <c r="AD80" s="128">
        <v>1</v>
      </c>
      <c r="AE80" s="128">
        <v>1</v>
      </c>
      <c r="AF80" s="128">
        <v>1</v>
      </c>
      <c r="AG80" s="146"/>
      <c r="AH80" s="146"/>
      <c r="AI80" s="146"/>
      <c r="AJ80" s="147"/>
      <c r="AK80" s="147"/>
      <c r="AL80" s="147"/>
      <c r="AM80" s="147"/>
      <c r="AN80" s="147"/>
      <c r="AO80" s="147"/>
      <c r="AP80" s="147"/>
      <c r="AQ80" s="147"/>
      <c r="AR80" s="147"/>
    </row>
    <row r="81" spans="1:44" ht="31.5">
      <c r="A81" s="141" t="s">
        <v>662</v>
      </c>
      <c r="B81" s="142" t="s">
        <v>131</v>
      </c>
      <c r="C81" s="51" t="s">
        <v>598</v>
      </c>
      <c r="D81" s="51"/>
      <c r="E81" s="51" t="s">
        <v>653</v>
      </c>
      <c r="F81" s="51" t="s">
        <v>654</v>
      </c>
      <c r="G81" s="123">
        <v>3</v>
      </c>
      <c r="H81" s="143" t="s">
        <v>72</v>
      </c>
      <c r="I81" s="143" t="s">
        <v>655</v>
      </c>
      <c r="J81" s="143" t="s">
        <v>74</v>
      </c>
      <c r="K81" s="143" t="s">
        <v>75</v>
      </c>
      <c r="L81" s="143" t="s">
        <v>76</v>
      </c>
      <c r="M81" s="143" t="s">
        <v>656</v>
      </c>
      <c r="N81" s="143" t="s">
        <v>534</v>
      </c>
      <c r="O81" s="143" t="s">
        <v>657</v>
      </c>
      <c r="P81" s="143" t="s">
        <v>535</v>
      </c>
      <c r="Q81" s="143" t="s">
        <v>658</v>
      </c>
      <c r="R81" s="48" t="s">
        <v>82</v>
      </c>
      <c r="S81" s="144"/>
      <c r="T81" s="145" t="s">
        <v>408</v>
      </c>
      <c r="U81" s="128">
        <v>1</v>
      </c>
      <c r="V81" s="128">
        <v>1</v>
      </c>
      <c r="W81" s="128">
        <v>1</v>
      </c>
      <c r="X81" s="128">
        <v>1</v>
      </c>
      <c r="Y81" s="128">
        <v>1</v>
      </c>
      <c r="Z81" s="128">
        <v>1</v>
      </c>
      <c r="AA81" s="128">
        <v>1</v>
      </c>
      <c r="AB81" s="128">
        <v>1</v>
      </c>
      <c r="AC81" s="128">
        <v>1</v>
      </c>
      <c r="AD81" s="128">
        <v>1</v>
      </c>
      <c r="AE81" s="128">
        <v>1</v>
      </c>
      <c r="AF81" s="128">
        <v>1</v>
      </c>
      <c r="AG81" s="146"/>
      <c r="AH81" s="146"/>
      <c r="AI81" s="146"/>
      <c r="AJ81" s="147"/>
      <c r="AK81" s="147"/>
      <c r="AL81" s="147"/>
      <c r="AM81" s="147"/>
      <c r="AN81" s="147"/>
      <c r="AO81" s="147"/>
      <c r="AP81" s="147"/>
      <c r="AQ81" s="147"/>
      <c r="AR81" s="147"/>
    </row>
    <row r="82" spans="1:44" ht="31.5">
      <c r="A82" s="141" t="s">
        <v>663</v>
      </c>
      <c r="B82" s="142" t="s">
        <v>143</v>
      </c>
      <c r="C82" s="51" t="s">
        <v>555</v>
      </c>
      <c r="D82" s="51"/>
      <c r="E82" s="51" t="s">
        <v>664</v>
      </c>
      <c r="F82" s="51" t="s">
        <v>665</v>
      </c>
      <c r="G82" s="123">
        <v>1</v>
      </c>
      <c r="H82" s="143" t="s">
        <v>72</v>
      </c>
      <c r="I82" s="143" t="s">
        <v>666</v>
      </c>
      <c r="J82" s="143" t="s">
        <v>74</v>
      </c>
      <c r="K82" s="143" t="s">
        <v>75</v>
      </c>
      <c r="L82" s="143" t="s">
        <v>76</v>
      </c>
      <c r="M82" s="143" t="s">
        <v>519</v>
      </c>
      <c r="N82" s="143" t="s">
        <v>520</v>
      </c>
      <c r="O82" s="143" t="s">
        <v>667</v>
      </c>
      <c r="P82" s="143" t="s">
        <v>522</v>
      </c>
      <c r="Q82" s="143"/>
      <c r="R82" s="48" t="s">
        <v>82</v>
      </c>
      <c r="S82" s="144"/>
      <c r="T82" s="145" t="s">
        <v>408</v>
      </c>
      <c r="U82" s="128">
        <v>125</v>
      </c>
      <c r="V82" s="128">
        <v>125</v>
      </c>
      <c r="W82" s="128">
        <v>125</v>
      </c>
      <c r="X82" s="128">
        <v>125</v>
      </c>
      <c r="Y82" s="128">
        <v>125</v>
      </c>
      <c r="Z82" s="128">
        <v>125</v>
      </c>
      <c r="AA82" s="128">
        <v>125</v>
      </c>
      <c r="AB82" s="128">
        <v>125</v>
      </c>
      <c r="AC82" s="128">
        <v>125</v>
      </c>
      <c r="AD82" s="128">
        <v>125</v>
      </c>
      <c r="AE82" s="128">
        <v>125</v>
      </c>
      <c r="AF82" s="128">
        <v>125</v>
      </c>
      <c r="AG82" s="146"/>
      <c r="AH82" s="146"/>
      <c r="AI82" s="146"/>
      <c r="AJ82" s="147"/>
      <c r="AK82" s="147"/>
      <c r="AL82" s="147"/>
      <c r="AM82" s="147"/>
      <c r="AN82" s="147"/>
      <c r="AO82" s="147"/>
      <c r="AP82" s="147"/>
      <c r="AQ82" s="147"/>
      <c r="AR82" s="147"/>
    </row>
    <row r="83" spans="1:44" ht="31.5">
      <c r="A83" s="141" t="s">
        <v>668</v>
      </c>
      <c r="B83" s="142" t="s">
        <v>143</v>
      </c>
      <c r="C83" s="51" t="s">
        <v>555</v>
      </c>
      <c r="D83" s="51"/>
      <c r="E83" s="51" t="s">
        <v>664</v>
      </c>
      <c r="F83" s="51" t="s">
        <v>665</v>
      </c>
      <c r="G83" s="123">
        <v>1</v>
      </c>
      <c r="H83" s="143" t="s">
        <v>217</v>
      </c>
      <c r="I83" s="143" t="s">
        <v>666</v>
      </c>
      <c r="J83" s="143" t="s">
        <v>74</v>
      </c>
      <c r="K83" s="143" t="s">
        <v>75</v>
      </c>
      <c r="L83" s="143" t="s">
        <v>76</v>
      </c>
      <c r="M83" s="143" t="s">
        <v>519</v>
      </c>
      <c r="N83" s="143" t="s">
        <v>524</v>
      </c>
      <c r="O83" s="143" t="s">
        <v>667</v>
      </c>
      <c r="P83" s="143" t="s">
        <v>525</v>
      </c>
      <c r="Q83" s="143"/>
      <c r="R83" s="48" t="s">
        <v>82</v>
      </c>
      <c r="S83" s="144"/>
      <c r="T83" s="145" t="s">
        <v>408</v>
      </c>
      <c r="U83" s="128">
        <v>83</v>
      </c>
      <c r="V83" s="128">
        <v>83</v>
      </c>
      <c r="W83" s="128">
        <v>84</v>
      </c>
      <c r="X83" s="128">
        <v>83</v>
      </c>
      <c r="Y83" s="128">
        <v>83</v>
      </c>
      <c r="Z83" s="128">
        <v>84</v>
      </c>
      <c r="AA83" s="128">
        <v>83</v>
      </c>
      <c r="AB83" s="128">
        <v>83</v>
      </c>
      <c r="AC83" s="128">
        <v>84</v>
      </c>
      <c r="AD83" s="128">
        <v>83</v>
      </c>
      <c r="AE83" s="128">
        <v>83</v>
      </c>
      <c r="AF83" s="128">
        <v>84</v>
      </c>
      <c r="AG83" s="146"/>
      <c r="AH83" s="146"/>
      <c r="AI83" s="146"/>
      <c r="AJ83" s="147"/>
      <c r="AK83" s="147"/>
      <c r="AL83" s="147"/>
      <c r="AM83" s="147"/>
      <c r="AN83" s="147"/>
      <c r="AO83" s="147"/>
      <c r="AP83" s="147"/>
      <c r="AQ83" s="147"/>
      <c r="AR83" s="147"/>
    </row>
    <row r="84" spans="1:44" ht="31.5">
      <c r="A84" s="141" t="s">
        <v>669</v>
      </c>
      <c r="B84" s="142" t="s">
        <v>143</v>
      </c>
      <c r="C84" s="51" t="s">
        <v>555</v>
      </c>
      <c r="D84" s="51"/>
      <c r="E84" s="51" t="s">
        <v>664</v>
      </c>
      <c r="F84" s="51" t="s">
        <v>665</v>
      </c>
      <c r="G84" s="123">
        <v>1</v>
      </c>
      <c r="H84" s="143" t="s">
        <v>217</v>
      </c>
      <c r="I84" s="143" t="s">
        <v>666</v>
      </c>
      <c r="J84" s="143" t="s">
        <v>74</v>
      </c>
      <c r="K84" s="143" t="s">
        <v>75</v>
      </c>
      <c r="L84" s="143" t="s">
        <v>76</v>
      </c>
      <c r="M84" s="143" t="s">
        <v>519</v>
      </c>
      <c r="N84" s="143" t="s">
        <v>528</v>
      </c>
      <c r="O84" s="143" t="s">
        <v>667</v>
      </c>
      <c r="P84" s="143" t="s">
        <v>529</v>
      </c>
      <c r="Q84" s="143"/>
      <c r="R84" s="48" t="s">
        <v>82</v>
      </c>
      <c r="S84" s="144"/>
      <c r="T84" s="145" t="s">
        <v>408</v>
      </c>
      <c r="U84" s="128">
        <v>125</v>
      </c>
      <c r="V84" s="128">
        <v>125</v>
      </c>
      <c r="W84" s="128">
        <v>125</v>
      </c>
      <c r="X84" s="128">
        <v>125</v>
      </c>
      <c r="Y84" s="128">
        <v>125</v>
      </c>
      <c r="Z84" s="128">
        <v>125</v>
      </c>
      <c r="AA84" s="128">
        <v>125</v>
      </c>
      <c r="AB84" s="128">
        <v>125</v>
      </c>
      <c r="AC84" s="128">
        <v>125</v>
      </c>
      <c r="AD84" s="128">
        <v>125</v>
      </c>
      <c r="AE84" s="128">
        <v>125</v>
      </c>
      <c r="AF84" s="128">
        <v>125</v>
      </c>
      <c r="AG84" s="146"/>
      <c r="AH84" s="146"/>
      <c r="AI84" s="146"/>
      <c r="AJ84" s="147"/>
      <c r="AK84" s="147"/>
      <c r="AL84" s="147"/>
      <c r="AM84" s="147"/>
      <c r="AN84" s="147"/>
      <c r="AO84" s="147"/>
      <c r="AP84" s="147"/>
      <c r="AQ84" s="147"/>
      <c r="AR84" s="147"/>
    </row>
    <row r="85" spans="1:44" ht="31.5">
      <c r="A85" s="141" t="s">
        <v>670</v>
      </c>
      <c r="B85" s="142" t="s">
        <v>143</v>
      </c>
      <c r="C85" s="51" t="s">
        <v>555</v>
      </c>
      <c r="D85" s="51"/>
      <c r="E85" s="51" t="s">
        <v>664</v>
      </c>
      <c r="F85" s="51" t="s">
        <v>665</v>
      </c>
      <c r="G85" s="123">
        <v>1</v>
      </c>
      <c r="H85" s="143" t="s">
        <v>217</v>
      </c>
      <c r="I85" s="143" t="s">
        <v>666</v>
      </c>
      <c r="J85" s="143" t="s">
        <v>74</v>
      </c>
      <c r="K85" s="143" t="s">
        <v>75</v>
      </c>
      <c r="L85" s="143" t="s">
        <v>76</v>
      </c>
      <c r="M85" s="143" t="s">
        <v>519</v>
      </c>
      <c r="N85" s="143" t="s">
        <v>531</v>
      </c>
      <c r="O85" s="143" t="s">
        <v>667</v>
      </c>
      <c r="P85" s="143" t="s">
        <v>532</v>
      </c>
      <c r="Q85" s="143"/>
      <c r="R85" s="48" t="s">
        <v>82</v>
      </c>
      <c r="S85" s="144"/>
      <c r="T85" s="145" t="s">
        <v>408</v>
      </c>
      <c r="U85" s="128">
        <v>100</v>
      </c>
      <c r="V85" s="128">
        <v>100</v>
      </c>
      <c r="W85" s="128">
        <v>100</v>
      </c>
      <c r="X85" s="128">
        <v>100</v>
      </c>
      <c r="Y85" s="128">
        <v>100</v>
      </c>
      <c r="Z85" s="128">
        <v>100</v>
      </c>
      <c r="AA85" s="128">
        <v>100</v>
      </c>
      <c r="AB85" s="128">
        <v>100</v>
      </c>
      <c r="AC85" s="128">
        <v>100</v>
      </c>
      <c r="AD85" s="128">
        <v>100</v>
      </c>
      <c r="AE85" s="128">
        <v>100</v>
      </c>
      <c r="AF85" s="128">
        <v>100</v>
      </c>
      <c r="AG85" s="146"/>
      <c r="AH85" s="146"/>
      <c r="AI85" s="146"/>
      <c r="AJ85" s="147"/>
      <c r="AK85" s="147"/>
      <c r="AL85" s="147"/>
      <c r="AM85" s="147"/>
      <c r="AN85" s="147"/>
      <c r="AO85" s="147"/>
      <c r="AP85" s="147"/>
      <c r="AQ85" s="147"/>
      <c r="AR85" s="147"/>
    </row>
    <row r="86" spans="1:44" ht="31.5">
      <c r="A86" s="141" t="s">
        <v>671</v>
      </c>
      <c r="B86" s="142" t="s">
        <v>143</v>
      </c>
      <c r="C86" s="51" t="s">
        <v>555</v>
      </c>
      <c r="D86" s="51"/>
      <c r="E86" s="51" t="s">
        <v>664</v>
      </c>
      <c r="F86" s="51" t="s">
        <v>665</v>
      </c>
      <c r="G86" s="123">
        <v>1</v>
      </c>
      <c r="H86" s="143" t="s">
        <v>217</v>
      </c>
      <c r="I86" s="143" t="s">
        <v>666</v>
      </c>
      <c r="J86" s="143" t="s">
        <v>74</v>
      </c>
      <c r="K86" s="143" t="s">
        <v>75</v>
      </c>
      <c r="L86" s="143" t="s">
        <v>76</v>
      </c>
      <c r="M86" s="143" t="s">
        <v>519</v>
      </c>
      <c r="N86" s="143" t="s">
        <v>534</v>
      </c>
      <c r="O86" s="143" t="s">
        <v>667</v>
      </c>
      <c r="P86" s="143" t="s">
        <v>535</v>
      </c>
      <c r="Q86" s="143"/>
      <c r="R86" s="48" t="s">
        <v>672</v>
      </c>
      <c r="S86" s="144"/>
      <c r="T86" s="145" t="s">
        <v>408</v>
      </c>
      <c r="U86" s="128">
        <v>100</v>
      </c>
      <c r="V86" s="128">
        <v>100</v>
      </c>
      <c r="W86" s="128">
        <v>100</v>
      </c>
      <c r="X86" s="128">
        <v>100</v>
      </c>
      <c r="Y86" s="128">
        <v>100</v>
      </c>
      <c r="Z86" s="128">
        <v>100</v>
      </c>
      <c r="AA86" s="128">
        <v>100</v>
      </c>
      <c r="AB86" s="128">
        <v>100</v>
      </c>
      <c r="AC86" s="128">
        <v>100</v>
      </c>
      <c r="AD86" s="128">
        <v>100</v>
      </c>
      <c r="AE86" s="128">
        <v>100</v>
      </c>
      <c r="AF86" s="128">
        <v>100</v>
      </c>
      <c r="AG86" s="146"/>
      <c r="AH86" s="146"/>
      <c r="AI86" s="146"/>
      <c r="AJ86" s="147"/>
      <c r="AK86" s="147"/>
      <c r="AL86" s="147"/>
      <c r="AM86" s="147"/>
      <c r="AN86" s="147"/>
      <c r="AO86" s="147"/>
      <c r="AP86" s="147"/>
      <c r="AQ86" s="147"/>
      <c r="AR86" s="147"/>
    </row>
    <row r="87" spans="1:44" ht="31.5">
      <c r="A87" s="141" t="s">
        <v>673</v>
      </c>
      <c r="B87" s="142" t="s">
        <v>131</v>
      </c>
      <c r="C87" s="51" t="s">
        <v>598</v>
      </c>
      <c r="D87" s="51"/>
      <c r="E87" s="51" t="s">
        <v>674</v>
      </c>
      <c r="F87" s="51" t="s">
        <v>675</v>
      </c>
      <c r="G87" s="123">
        <v>3</v>
      </c>
      <c r="H87" s="143" t="s">
        <v>72</v>
      </c>
      <c r="I87" s="143" t="s">
        <v>676</v>
      </c>
      <c r="J87" s="143" t="s">
        <v>74</v>
      </c>
      <c r="K87" s="143" t="s">
        <v>75</v>
      </c>
      <c r="L87" s="143" t="s">
        <v>76</v>
      </c>
      <c r="M87" s="143" t="s">
        <v>519</v>
      </c>
      <c r="N87" s="143" t="s">
        <v>520</v>
      </c>
      <c r="O87" s="143" t="s">
        <v>677</v>
      </c>
      <c r="P87" s="143" t="s">
        <v>522</v>
      </c>
      <c r="Q87" s="143"/>
      <c r="R87" s="48" t="s">
        <v>82</v>
      </c>
      <c r="S87" s="144"/>
      <c r="T87" s="145" t="s">
        <v>408</v>
      </c>
      <c r="U87" s="128">
        <v>4480</v>
      </c>
      <c r="V87" s="128">
        <v>4480</v>
      </c>
      <c r="W87" s="128">
        <v>4480</v>
      </c>
      <c r="X87" s="128">
        <v>4480</v>
      </c>
      <c r="Y87" s="128">
        <v>4480</v>
      </c>
      <c r="Z87" s="128">
        <v>4480</v>
      </c>
      <c r="AA87" s="128">
        <v>4480</v>
      </c>
      <c r="AB87" s="128">
        <v>4480</v>
      </c>
      <c r="AC87" s="128">
        <v>4480</v>
      </c>
      <c r="AD87" s="128">
        <v>4480</v>
      </c>
      <c r="AE87" s="128">
        <v>4480</v>
      </c>
      <c r="AF87" s="128">
        <v>4480</v>
      </c>
      <c r="AG87" s="146"/>
      <c r="AH87" s="146"/>
      <c r="AI87" s="146"/>
      <c r="AJ87" s="147"/>
      <c r="AK87" s="147"/>
      <c r="AL87" s="147"/>
      <c r="AM87" s="147"/>
      <c r="AN87" s="147"/>
      <c r="AO87" s="147"/>
      <c r="AP87" s="147"/>
      <c r="AQ87" s="147"/>
      <c r="AR87" s="147"/>
    </row>
    <row r="88" spans="1:44" ht="31.5">
      <c r="A88" s="141" t="s">
        <v>678</v>
      </c>
      <c r="B88" s="142" t="s">
        <v>131</v>
      </c>
      <c r="C88" s="51" t="s">
        <v>598</v>
      </c>
      <c r="D88" s="51"/>
      <c r="E88" s="51" t="s">
        <v>674</v>
      </c>
      <c r="F88" s="51" t="s">
        <v>675</v>
      </c>
      <c r="G88" s="123">
        <v>3</v>
      </c>
      <c r="H88" s="143" t="s">
        <v>72</v>
      </c>
      <c r="I88" s="143" t="s">
        <v>676</v>
      </c>
      <c r="J88" s="143" t="s">
        <v>74</v>
      </c>
      <c r="K88" s="143" t="s">
        <v>75</v>
      </c>
      <c r="L88" s="143" t="s">
        <v>76</v>
      </c>
      <c r="M88" s="143" t="s">
        <v>519</v>
      </c>
      <c r="N88" s="143" t="s">
        <v>524</v>
      </c>
      <c r="O88" s="143" t="s">
        <v>677</v>
      </c>
      <c r="P88" s="143" t="s">
        <v>525</v>
      </c>
      <c r="Q88" s="143"/>
      <c r="R88" s="48" t="s">
        <v>82</v>
      </c>
      <c r="S88" s="144"/>
      <c r="T88" s="145" t="s">
        <v>408</v>
      </c>
      <c r="U88" s="128">
        <v>1528</v>
      </c>
      <c r="V88" s="128">
        <v>1529</v>
      </c>
      <c r="W88" s="128">
        <v>1529</v>
      </c>
      <c r="X88" s="128">
        <v>1528</v>
      </c>
      <c r="Y88" s="128">
        <v>1529</v>
      </c>
      <c r="Z88" s="128">
        <v>1529</v>
      </c>
      <c r="AA88" s="128">
        <v>1528</v>
      </c>
      <c r="AB88" s="128">
        <v>1529</v>
      </c>
      <c r="AC88" s="128">
        <v>1529</v>
      </c>
      <c r="AD88" s="128">
        <v>1529</v>
      </c>
      <c r="AE88" s="128">
        <v>1529</v>
      </c>
      <c r="AF88" s="128">
        <v>1529</v>
      </c>
      <c r="AG88" s="146"/>
      <c r="AH88" s="146"/>
      <c r="AI88" s="146"/>
      <c r="AJ88" s="147"/>
      <c r="AK88" s="147"/>
      <c r="AL88" s="147"/>
      <c r="AM88" s="147"/>
      <c r="AN88" s="147"/>
      <c r="AO88" s="147"/>
      <c r="AP88" s="147"/>
      <c r="AQ88" s="147"/>
      <c r="AR88" s="147"/>
    </row>
    <row r="89" spans="1:44" ht="31.5">
      <c r="A89" s="141" t="s">
        <v>679</v>
      </c>
      <c r="B89" s="142" t="s">
        <v>131</v>
      </c>
      <c r="C89" s="51" t="s">
        <v>598</v>
      </c>
      <c r="D89" s="51"/>
      <c r="E89" s="51" t="s">
        <v>674</v>
      </c>
      <c r="F89" s="51" t="s">
        <v>675</v>
      </c>
      <c r="G89" s="123">
        <v>3</v>
      </c>
      <c r="H89" s="143" t="s">
        <v>72</v>
      </c>
      <c r="I89" s="143" t="s">
        <v>676</v>
      </c>
      <c r="J89" s="143" t="s">
        <v>74</v>
      </c>
      <c r="K89" s="143" t="s">
        <v>75</v>
      </c>
      <c r="L89" s="143" t="s">
        <v>76</v>
      </c>
      <c r="M89" s="143" t="s">
        <v>519</v>
      </c>
      <c r="N89" s="143" t="s">
        <v>528</v>
      </c>
      <c r="O89" s="143" t="s">
        <v>677</v>
      </c>
      <c r="P89" s="143" t="s">
        <v>529</v>
      </c>
      <c r="Q89" s="143"/>
      <c r="R89" s="48" t="s">
        <v>82</v>
      </c>
      <c r="S89" s="144"/>
      <c r="T89" s="145" t="s">
        <v>408</v>
      </c>
      <c r="U89" s="150">
        <v>2506</v>
      </c>
      <c r="V89" s="150">
        <v>2507</v>
      </c>
      <c r="W89" s="150">
        <v>2507</v>
      </c>
      <c r="X89" s="150">
        <v>2506</v>
      </c>
      <c r="Y89" s="150">
        <v>2507</v>
      </c>
      <c r="Z89" s="150">
        <v>2507</v>
      </c>
      <c r="AA89" s="150">
        <v>2506</v>
      </c>
      <c r="AB89" s="150">
        <v>2507</v>
      </c>
      <c r="AC89" s="150">
        <v>2507</v>
      </c>
      <c r="AD89" s="150">
        <v>2506</v>
      </c>
      <c r="AE89" s="150">
        <v>2507</v>
      </c>
      <c r="AF89" s="150">
        <v>2507</v>
      </c>
      <c r="AG89" s="149"/>
      <c r="AH89" s="149"/>
      <c r="AI89" s="149"/>
      <c r="AJ89" s="149"/>
      <c r="AK89" s="149"/>
      <c r="AL89" s="149"/>
      <c r="AM89" s="149"/>
      <c r="AN89" s="149"/>
      <c r="AO89" s="149"/>
      <c r="AP89" s="149"/>
      <c r="AQ89" s="149"/>
      <c r="AR89" s="149"/>
    </row>
    <row r="90" spans="1:44" ht="31.5">
      <c r="A90" s="141" t="s">
        <v>680</v>
      </c>
      <c r="B90" s="142" t="s">
        <v>131</v>
      </c>
      <c r="C90" s="51" t="s">
        <v>598</v>
      </c>
      <c r="D90" s="51"/>
      <c r="E90" s="51" t="s">
        <v>674</v>
      </c>
      <c r="F90" s="51" t="s">
        <v>675</v>
      </c>
      <c r="G90" s="123">
        <v>3</v>
      </c>
      <c r="H90" s="143" t="s">
        <v>72</v>
      </c>
      <c r="I90" s="143" t="s">
        <v>676</v>
      </c>
      <c r="J90" s="143" t="s">
        <v>74</v>
      </c>
      <c r="K90" s="143" t="s">
        <v>75</v>
      </c>
      <c r="L90" s="143" t="s">
        <v>76</v>
      </c>
      <c r="M90" s="143" t="s">
        <v>519</v>
      </c>
      <c r="N90" s="143" t="s">
        <v>531</v>
      </c>
      <c r="O90" s="143" t="s">
        <v>677</v>
      </c>
      <c r="P90" s="143" t="s">
        <v>532</v>
      </c>
      <c r="Q90" s="143"/>
      <c r="R90" s="48" t="s">
        <v>82</v>
      </c>
      <c r="S90" s="144"/>
      <c r="T90" s="145" t="s">
        <v>408</v>
      </c>
      <c r="U90" s="150">
        <v>4616</v>
      </c>
      <c r="V90" s="150">
        <v>4617</v>
      </c>
      <c r="W90" s="150">
        <v>4617</v>
      </c>
      <c r="X90" s="150">
        <v>4616</v>
      </c>
      <c r="Y90" s="150">
        <v>4617</v>
      </c>
      <c r="Z90" s="150">
        <v>4617</v>
      </c>
      <c r="AA90" s="150">
        <v>4616</v>
      </c>
      <c r="AB90" s="150">
        <v>4617</v>
      </c>
      <c r="AC90" s="150">
        <v>4617</v>
      </c>
      <c r="AD90" s="150">
        <v>4616</v>
      </c>
      <c r="AE90" s="150">
        <v>4617</v>
      </c>
      <c r="AF90" s="150">
        <v>4617</v>
      </c>
      <c r="AG90" s="149"/>
      <c r="AH90" s="149"/>
      <c r="AI90" s="149"/>
      <c r="AJ90" s="149"/>
      <c r="AK90" s="149"/>
      <c r="AL90" s="149"/>
      <c r="AM90" s="149"/>
      <c r="AN90" s="149"/>
      <c r="AO90" s="149"/>
      <c r="AP90" s="149"/>
      <c r="AQ90" s="149"/>
      <c r="AR90" s="149"/>
    </row>
    <row r="91" spans="1:44" ht="31.5">
      <c r="A91" s="141" t="s">
        <v>681</v>
      </c>
      <c r="B91" s="142" t="s">
        <v>131</v>
      </c>
      <c r="C91" s="51" t="s">
        <v>598</v>
      </c>
      <c r="D91" s="51"/>
      <c r="E91" s="51" t="s">
        <v>674</v>
      </c>
      <c r="F91" s="51" t="s">
        <v>682</v>
      </c>
      <c r="G91" s="123">
        <v>3</v>
      </c>
      <c r="H91" s="143" t="s">
        <v>72</v>
      </c>
      <c r="I91" s="143" t="s">
        <v>676</v>
      </c>
      <c r="J91" s="143" t="s">
        <v>74</v>
      </c>
      <c r="K91" s="143" t="s">
        <v>75</v>
      </c>
      <c r="L91" s="143" t="s">
        <v>76</v>
      </c>
      <c r="M91" s="143" t="s">
        <v>519</v>
      </c>
      <c r="N91" s="143" t="s">
        <v>534</v>
      </c>
      <c r="O91" s="143" t="s">
        <v>677</v>
      </c>
      <c r="P91" s="143" t="s">
        <v>535</v>
      </c>
      <c r="Q91" s="143"/>
      <c r="R91" s="48" t="s">
        <v>82</v>
      </c>
      <c r="S91" s="144"/>
      <c r="T91" s="145" t="s">
        <v>408</v>
      </c>
      <c r="U91" s="150">
        <v>1365</v>
      </c>
      <c r="V91" s="150">
        <v>1365</v>
      </c>
      <c r="W91" s="150">
        <v>1365</v>
      </c>
      <c r="X91" s="150">
        <v>1365</v>
      </c>
      <c r="Y91" s="150">
        <v>1365</v>
      </c>
      <c r="Z91" s="150">
        <v>1365</v>
      </c>
      <c r="AA91" s="150">
        <v>1365</v>
      </c>
      <c r="AB91" s="150">
        <v>1365</v>
      </c>
      <c r="AC91" s="150">
        <v>1365</v>
      </c>
      <c r="AD91" s="150">
        <v>1365</v>
      </c>
      <c r="AE91" s="150">
        <v>1365</v>
      </c>
      <c r="AF91" s="150">
        <v>1365</v>
      </c>
      <c r="AG91" s="149"/>
      <c r="AH91" s="149"/>
      <c r="AI91" s="149"/>
      <c r="AJ91" s="149"/>
      <c r="AK91" s="149"/>
      <c r="AL91" s="149"/>
      <c r="AM91" s="149"/>
      <c r="AN91" s="149"/>
      <c r="AO91" s="149"/>
      <c r="AP91" s="149"/>
      <c r="AQ91" s="149"/>
      <c r="AR91" s="149"/>
    </row>
    <row r="92" spans="1:44" ht="31.5">
      <c r="A92" s="141" t="s">
        <v>683</v>
      </c>
      <c r="B92" s="142" t="s">
        <v>131</v>
      </c>
      <c r="C92" s="51" t="s">
        <v>598</v>
      </c>
      <c r="D92" s="51"/>
      <c r="E92" s="51" t="s">
        <v>684</v>
      </c>
      <c r="F92" s="51" t="s">
        <v>675</v>
      </c>
      <c r="G92" s="123">
        <v>2</v>
      </c>
      <c r="H92" s="143" t="s">
        <v>685</v>
      </c>
      <c r="I92" s="143" t="s">
        <v>686</v>
      </c>
      <c r="J92" s="143" t="s">
        <v>74</v>
      </c>
      <c r="K92" s="143" t="s">
        <v>75</v>
      </c>
      <c r="L92" s="143" t="s">
        <v>76</v>
      </c>
      <c r="M92" s="143" t="s">
        <v>519</v>
      </c>
      <c r="N92" s="143" t="s">
        <v>520</v>
      </c>
      <c r="O92" s="143" t="s">
        <v>602</v>
      </c>
      <c r="P92" s="143" t="s">
        <v>522</v>
      </c>
      <c r="Q92" s="143"/>
      <c r="R92" s="48" t="s">
        <v>82</v>
      </c>
      <c r="S92" s="144"/>
      <c r="T92" s="145" t="s">
        <v>408</v>
      </c>
      <c r="U92" s="150">
        <v>2912</v>
      </c>
      <c r="V92" s="150">
        <v>2912</v>
      </c>
      <c r="W92" s="150">
        <v>2912</v>
      </c>
      <c r="X92" s="150">
        <v>2912</v>
      </c>
      <c r="Y92" s="150">
        <v>2912</v>
      </c>
      <c r="Z92" s="150">
        <v>2912</v>
      </c>
      <c r="AA92" s="150">
        <v>2912</v>
      </c>
      <c r="AB92" s="150">
        <v>2912</v>
      </c>
      <c r="AC92" s="150">
        <v>2912</v>
      </c>
      <c r="AD92" s="150">
        <v>2912</v>
      </c>
      <c r="AE92" s="150">
        <v>2912</v>
      </c>
      <c r="AF92" s="150">
        <v>2912</v>
      </c>
      <c r="AG92" s="154"/>
      <c r="AH92" s="149"/>
      <c r="AI92" s="154"/>
      <c r="AJ92" s="149"/>
      <c r="AK92" s="149"/>
      <c r="AL92" s="149"/>
      <c r="AM92" s="149"/>
      <c r="AN92" s="149"/>
      <c r="AO92" s="149"/>
      <c r="AP92" s="149"/>
      <c r="AQ92" s="149"/>
      <c r="AR92" s="149"/>
    </row>
    <row r="93" spans="1:44" ht="31.5">
      <c r="A93" s="141" t="s">
        <v>687</v>
      </c>
      <c r="B93" s="142" t="s">
        <v>131</v>
      </c>
      <c r="C93" s="51" t="s">
        <v>598</v>
      </c>
      <c r="D93" s="51"/>
      <c r="E93" s="51" t="s">
        <v>684</v>
      </c>
      <c r="F93" s="51" t="s">
        <v>675</v>
      </c>
      <c r="G93" s="123">
        <v>2</v>
      </c>
      <c r="H93" s="143" t="s">
        <v>685</v>
      </c>
      <c r="I93" s="143" t="s">
        <v>686</v>
      </c>
      <c r="J93" s="143" t="s">
        <v>74</v>
      </c>
      <c r="K93" s="143" t="s">
        <v>75</v>
      </c>
      <c r="L93" s="143" t="s">
        <v>76</v>
      </c>
      <c r="M93" s="143" t="s">
        <v>519</v>
      </c>
      <c r="N93" s="143" t="s">
        <v>524</v>
      </c>
      <c r="O93" s="143" t="s">
        <v>602</v>
      </c>
      <c r="P93" s="143" t="s">
        <v>525</v>
      </c>
      <c r="Q93" s="143"/>
      <c r="R93" s="48" t="s">
        <v>82</v>
      </c>
      <c r="S93" s="144"/>
      <c r="T93" s="145" t="s">
        <v>408</v>
      </c>
      <c r="U93" s="150">
        <v>935</v>
      </c>
      <c r="V93" s="150">
        <v>935</v>
      </c>
      <c r="W93" s="150">
        <v>936</v>
      </c>
      <c r="X93" s="150">
        <v>935</v>
      </c>
      <c r="Y93" s="150">
        <v>935</v>
      </c>
      <c r="Z93" s="150">
        <v>935</v>
      </c>
      <c r="AA93" s="150">
        <v>936</v>
      </c>
      <c r="AB93" s="150">
        <v>935</v>
      </c>
      <c r="AC93" s="150">
        <v>935</v>
      </c>
      <c r="AD93" s="150">
        <v>935</v>
      </c>
      <c r="AE93" s="150">
        <v>936</v>
      </c>
      <c r="AF93" s="150">
        <v>935</v>
      </c>
      <c r="AG93" s="149"/>
      <c r="AH93" s="149"/>
      <c r="AI93" s="149"/>
      <c r="AJ93" s="149"/>
      <c r="AK93" s="149"/>
      <c r="AL93" s="149"/>
      <c r="AM93" s="149"/>
      <c r="AN93" s="149"/>
      <c r="AO93" s="149"/>
      <c r="AP93" s="149"/>
      <c r="AQ93" s="149"/>
      <c r="AR93" s="149"/>
    </row>
    <row r="94" spans="1:44" ht="31.5">
      <c r="A94" s="141" t="s">
        <v>688</v>
      </c>
      <c r="B94" s="142" t="s">
        <v>131</v>
      </c>
      <c r="C94" s="51" t="s">
        <v>598</v>
      </c>
      <c r="D94" s="51"/>
      <c r="E94" s="51" t="s">
        <v>684</v>
      </c>
      <c r="F94" s="51" t="s">
        <v>675</v>
      </c>
      <c r="G94" s="123">
        <v>2</v>
      </c>
      <c r="H94" s="143" t="s">
        <v>685</v>
      </c>
      <c r="I94" s="143" t="s">
        <v>686</v>
      </c>
      <c r="J94" s="143" t="s">
        <v>74</v>
      </c>
      <c r="K94" s="143" t="s">
        <v>75</v>
      </c>
      <c r="L94" s="143" t="s">
        <v>76</v>
      </c>
      <c r="M94" s="143" t="s">
        <v>519</v>
      </c>
      <c r="N94" s="143" t="s">
        <v>528</v>
      </c>
      <c r="O94" s="143" t="s">
        <v>602</v>
      </c>
      <c r="P94" s="143" t="s">
        <v>529</v>
      </c>
      <c r="Q94" s="143"/>
      <c r="R94" s="48" t="s">
        <v>82</v>
      </c>
      <c r="S94" s="144"/>
      <c r="T94" s="145" t="s">
        <v>408</v>
      </c>
      <c r="U94" s="128">
        <v>1629</v>
      </c>
      <c r="V94" s="128">
        <v>1629</v>
      </c>
      <c r="W94" s="128">
        <v>1630</v>
      </c>
      <c r="X94" s="128">
        <v>1629</v>
      </c>
      <c r="Y94" s="128">
        <v>1629</v>
      </c>
      <c r="Z94" s="128">
        <v>1630</v>
      </c>
      <c r="AA94" s="128">
        <v>1629</v>
      </c>
      <c r="AB94" s="128">
        <v>1629</v>
      </c>
      <c r="AC94" s="128">
        <v>1630</v>
      </c>
      <c r="AD94" s="128">
        <v>1629</v>
      </c>
      <c r="AE94" s="128">
        <v>1630</v>
      </c>
      <c r="AF94" s="128">
        <v>1629</v>
      </c>
      <c r="AG94" s="146"/>
      <c r="AH94" s="146"/>
      <c r="AI94" s="146"/>
      <c r="AJ94" s="146"/>
      <c r="AK94" s="146"/>
      <c r="AL94" s="146"/>
      <c r="AM94" s="146"/>
      <c r="AN94" s="146"/>
      <c r="AO94" s="146"/>
      <c r="AP94" s="146"/>
      <c r="AQ94" s="146"/>
      <c r="AR94" s="146"/>
    </row>
    <row r="95" spans="1:44" ht="31.5">
      <c r="A95" s="141" t="s">
        <v>689</v>
      </c>
      <c r="B95" s="142" t="s">
        <v>131</v>
      </c>
      <c r="C95" s="51" t="s">
        <v>598</v>
      </c>
      <c r="D95" s="51"/>
      <c r="E95" s="51" t="s">
        <v>684</v>
      </c>
      <c r="F95" s="51" t="s">
        <v>675</v>
      </c>
      <c r="G95" s="123">
        <v>2</v>
      </c>
      <c r="H95" s="143" t="s">
        <v>685</v>
      </c>
      <c r="I95" s="143" t="s">
        <v>686</v>
      </c>
      <c r="J95" s="143" t="s">
        <v>74</v>
      </c>
      <c r="K95" s="143" t="s">
        <v>75</v>
      </c>
      <c r="L95" s="143" t="s">
        <v>76</v>
      </c>
      <c r="M95" s="143" t="s">
        <v>519</v>
      </c>
      <c r="N95" s="143" t="s">
        <v>531</v>
      </c>
      <c r="O95" s="143" t="s">
        <v>602</v>
      </c>
      <c r="P95" s="143" t="s">
        <v>532</v>
      </c>
      <c r="Q95" s="143"/>
      <c r="R95" s="48" t="s">
        <v>82</v>
      </c>
      <c r="S95" s="144"/>
      <c r="T95" s="145" t="s">
        <v>408</v>
      </c>
      <c r="U95" s="128">
        <v>1631</v>
      </c>
      <c r="V95" s="128">
        <v>1631</v>
      </c>
      <c r="W95" s="128">
        <v>1632</v>
      </c>
      <c r="X95" s="128">
        <v>1631</v>
      </c>
      <c r="Y95" s="128">
        <v>1630</v>
      </c>
      <c r="Z95" s="128">
        <v>1632</v>
      </c>
      <c r="AA95" s="128">
        <v>1631</v>
      </c>
      <c r="AB95" s="128">
        <v>1631</v>
      </c>
      <c r="AC95" s="128">
        <v>1632</v>
      </c>
      <c r="AD95" s="128">
        <v>1631</v>
      </c>
      <c r="AE95" s="128">
        <v>1632</v>
      </c>
      <c r="AF95" s="128">
        <v>1631</v>
      </c>
      <c r="AG95" s="146"/>
      <c r="AH95" s="146"/>
      <c r="AI95" s="146"/>
      <c r="AJ95" s="146"/>
      <c r="AK95" s="146"/>
      <c r="AL95" s="146"/>
      <c r="AM95" s="146"/>
      <c r="AN95" s="146"/>
      <c r="AO95" s="146"/>
      <c r="AP95" s="146"/>
      <c r="AQ95" s="146"/>
      <c r="AR95" s="146"/>
    </row>
    <row r="96" spans="1:44" ht="31.5">
      <c r="A96" s="141" t="s">
        <v>690</v>
      </c>
      <c r="B96" s="142" t="s">
        <v>131</v>
      </c>
      <c r="C96" s="51" t="s">
        <v>598</v>
      </c>
      <c r="D96" s="51"/>
      <c r="E96" s="51" t="s">
        <v>684</v>
      </c>
      <c r="F96" s="51" t="s">
        <v>682</v>
      </c>
      <c r="G96" s="123">
        <v>2</v>
      </c>
      <c r="H96" s="143" t="s">
        <v>685</v>
      </c>
      <c r="I96" s="143" t="s">
        <v>686</v>
      </c>
      <c r="J96" s="143" t="s">
        <v>74</v>
      </c>
      <c r="K96" s="143" t="s">
        <v>75</v>
      </c>
      <c r="L96" s="143" t="s">
        <v>76</v>
      </c>
      <c r="M96" s="143" t="s">
        <v>519</v>
      </c>
      <c r="N96" s="143" t="s">
        <v>534</v>
      </c>
      <c r="O96" s="143" t="s">
        <v>602</v>
      </c>
      <c r="P96" s="143" t="s">
        <v>535</v>
      </c>
      <c r="Q96" s="143"/>
      <c r="R96" s="48" t="s">
        <v>672</v>
      </c>
      <c r="S96" s="144"/>
      <c r="T96" s="145" t="s">
        <v>408</v>
      </c>
      <c r="U96" s="128">
        <v>1979</v>
      </c>
      <c r="V96" s="128">
        <v>1979</v>
      </c>
      <c r="W96" s="128">
        <v>1979</v>
      </c>
      <c r="X96" s="128">
        <v>1979</v>
      </c>
      <c r="Y96" s="128">
        <v>1979</v>
      </c>
      <c r="Z96" s="128">
        <v>1979</v>
      </c>
      <c r="AA96" s="128">
        <v>1980</v>
      </c>
      <c r="AB96" s="128">
        <v>1979</v>
      </c>
      <c r="AC96" s="128">
        <v>1979</v>
      </c>
      <c r="AD96" s="128">
        <v>1979</v>
      </c>
      <c r="AE96" s="128">
        <v>1979</v>
      </c>
      <c r="AF96" s="128">
        <v>1979</v>
      </c>
      <c r="AG96" s="146"/>
      <c r="AH96" s="146"/>
      <c r="AI96" s="146"/>
      <c r="AJ96" s="146"/>
      <c r="AK96" s="146"/>
      <c r="AL96" s="146"/>
      <c r="AM96" s="146"/>
      <c r="AN96" s="146"/>
      <c r="AO96" s="146"/>
      <c r="AP96" s="146"/>
      <c r="AQ96" s="146"/>
      <c r="AR96" s="146"/>
    </row>
    <row r="97" spans="1:44">
      <c r="A97" s="141" t="s">
        <v>691</v>
      </c>
      <c r="B97" s="142" t="s">
        <v>131</v>
      </c>
      <c r="C97" s="51" t="s">
        <v>598</v>
      </c>
      <c r="D97" s="51"/>
      <c r="E97" s="51" t="s">
        <v>692</v>
      </c>
      <c r="F97" s="51" t="s">
        <v>693</v>
      </c>
      <c r="G97" s="123">
        <v>3</v>
      </c>
      <c r="H97" s="143" t="s">
        <v>121</v>
      </c>
      <c r="I97" s="143" t="s">
        <v>694</v>
      </c>
      <c r="J97" s="143" t="s">
        <v>94</v>
      </c>
      <c r="K97" s="143" t="s">
        <v>75</v>
      </c>
      <c r="L97" s="143" t="s">
        <v>76</v>
      </c>
      <c r="M97" s="143" t="s">
        <v>695</v>
      </c>
      <c r="N97" s="143" t="s">
        <v>520</v>
      </c>
      <c r="O97" s="143" t="s">
        <v>677</v>
      </c>
      <c r="P97" s="143" t="s">
        <v>522</v>
      </c>
      <c r="Q97" s="143"/>
      <c r="R97" s="48" t="s">
        <v>82</v>
      </c>
      <c r="S97" s="144"/>
      <c r="T97" s="145" t="s">
        <v>408</v>
      </c>
      <c r="U97" s="127">
        <v>0.9</v>
      </c>
      <c r="V97" s="127">
        <v>0.9</v>
      </c>
      <c r="W97" s="127">
        <v>0.9</v>
      </c>
      <c r="X97" s="127">
        <v>0.9</v>
      </c>
      <c r="Y97" s="127">
        <v>0.9</v>
      </c>
      <c r="Z97" s="127">
        <v>0.9</v>
      </c>
      <c r="AA97" s="127">
        <v>0.9</v>
      </c>
      <c r="AB97" s="127">
        <v>0.9</v>
      </c>
      <c r="AC97" s="127">
        <v>0.9</v>
      </c>
      <c r="AD97" s="127">
        <v>0.9</v>
      </c>
      <c r="AE97" s="127">
        <v>0.9</v>
      </c>
      <c r="AF97" s="127">
        <v>0.9</v>
      </c>
      <c r="AG97" s="146"/>
      <c r="AH97" s="146"/>
      <c r="AI97" s="146"/>
      <c r="AJ97" s="155"/>
      <c r="AK97" s="146"/>
      <c r="AL97" s="146"/>
      <c r="AM97" s="146"/>
      <c r="AN97" s="146"/>
      <c r="AO97" s="146"/>
      <c r="AP97" s="146"/>
      <c r="AQ97" s="146"/>
      <c r="AR97" s="146"/>
    </row>
    <row r="98" spans="1:44">
      <c r="A98" s="141" t="s">
        <v>696</v>
      </c>
      <c r="B98" s="142" t="s">
        <v>131</v>
      </c>
      <c r="C98" s="51" t="s">
        <v>598</v>
      </c>
      <c r="D98" s="51"/>
      <c r="E98" s="51" t="s">
        <v>692</v>
      </c>
      <c r="F98" s="51" t="s">
        <v>693</v>
      </c>
      <c r="G98" s="123">
        <v>3</v>
      </c>
      <c r="H98" s="143" t="s">
        <v>121</v>
      </c>
      <c r="I98" s="143" t="s">
        <v>694</v>
      </c>
      <c r="J98" s="143" t="s">
        <v>94</v>
      </c>
      <c r="K98" s="143" t="s">
        <v>75</v>
      </c>
      <c r="L98" s="143" t="s">
        <v>76</v>
      </c>
      <c r="M98" s="143" t="s">
        <v>695</v>
      </c>
      <c r="N98" s="143" t="s">
        <v>524</v>
      </c>
      <c r="O98" s="143" t="s">
        <v>677</v>
      </c>
      <c r="P98" s="143" t="s">
        <v>525</v>
      </c>
      <c r="Q98" s="143"/>
      <c r="R98" s="48" t="s">
        <v>82</v>
      </c>
      <c r="S98" s="144"/>
      <c r="T98" s="145" t="s">
        <v>408</v>
      </c>
      <c r="U98" s="127">
        <v>0.9</v>
      </c>
      <c r="V98" s="127">
        <v>0.9</v>
      </c>
      <c r="W98" s="127">
        <v>0.9</v>
      </c>
      <c r="X98" s="127">
        <v>0.9</v>
      </c>
      <c r="Y98" s="127">
        <v>0.9</v>
      </c>
      <c r="Z98" s="127">
        <v>0.9</v>
      </c>
      <c r="AA98" s="127">
        <v>0.9</v>
      </c>
      <c r="AB98" s="127">
        <v>0.9</v>
      </c>
      <c r="AC98" s="127">
        <v>0.9</v>
      </c>
      <c r="AD98" s="127">
        <v>0.9</v>
      </c>
      <c r="AE98" s="127">
        <v>0.9</v>
      </c>
      <c r="AF98" s="127">
        <v>0.9</v>
      </c>
      <c r="AG98" s="146"/>
      <c r="AH98" s="146"/>
      <c r="AI98" s="146"/>
      <c r="AJ98" s="146"/>
      <c r="AK98" s="164"/>
      <c r="AL98" s="146"/>
      <c r="AM98" s="146"/>
      <c r="AN98" s="146"/>
      <c r="AO98" s="146"/>
      <c r="AP98" s="146"/>
      <c r="AQ98" s="146"/>
      <c r="AR98" s="146"/>
    </row>
    <row r="99" spans="1:44">
      <c r="A99" s="141" t="s">
        <v>697</v>
      </c>
      <c r="B99" s="142" t="s">
        <v>131</v>
      </c>
      <c r="C99" s="51" t="s">
        <v>598</v>
      </c>
      <c r="D99" s="51"/>
      <c r="E99" s="51" t="s">
        <v>692</v>
      </c>
      <c r="F99" s="51" t="s">
        <v>693</v>
      </c>
      <c r="G99" s="123">
        <v>3</v>
      </c>
      <c r="H99" s="143" t="s">
        <v>121</v>
      </c>
      <c r="I99" s="143" t="s">
        <v>694</v>
      </c>
      <c r="J99" s="143" t="s">
        <v>94</v>
      </c>
      <c r="K99" s="143" t="s">
        <v>75</v>
      </c>
      <c r="L99" s="143" t="s">
        <v>76</v>
      </c>
      <c r="M99" s="143" t="s">
        <v>695</v>
      </c>
      <c r="N99" s="143" t="s">
        <v>528</v>
      </c>
      <c r="O99" s="143" t="s">
        <v>677</v>
      </c>
      <c r="P99" s="143" t="s">
        <v>529</v>
      </c>
      <c r="Q99" s="143"/>
      <c r="R99" s="48" t="s">
        <v>82</v>
      </c>
      <c r="S99" s="144"/>
      <c r="T99" s="145" t="s">
        <v>408</v>
      </c>
      <c r="U99" s="127">
        <v>0.9</v>
      </c>
      <c r="V99" s="127">
        <v>0.9</v>
      </c>
      <c r="W99" s="127">
        <v>0.9</v>
      </c>
      <c r="X99" s="127">
        <v>0.9</v>
      </c>
      <c r="Y99" s="127">
        <v>0.9</v>
      </c>
      <c r="Z99" s="127">
        <v>0.9</v>
      </c>
      <c r="AA99" s="127">
        <v>0.9</v>
      </c>
      <c r="AB99" s="127">
        <v>0.9</v>
      </c>
      <c r="AC99" s="127">
        <v>0.9</v>
      </c>
      <c r="AD99" s="127">
        <v>0.9</v>
      </c>
      <c r="AE99" s="127">
        <v>0.9</v>
      </c>
      <c r="AF99" s="127">
        <v>0.9</v>
      </c>
      <c r="AG99" s="146"/>
      <c r="AH99" s="146"/>
      <c r="AI99" s="146"/>
      <c r="AJ99" s="147"/>
      <c r="AK99" s="147"/>
      <c r="AL99" s="147"/>
      <c r="AM99" s="147"/>
      <c r="AN99" s="147"/>
      <c r="AO99" s="147"/>
      <c r="AP99" s="147"/>
      <c r="AQ99" s="147"/>
      <c r="AR99" s="147"/>
    </row>
    <row r="100" spans="1:44">
      <c r="A100" s="141" t="s">
        <v>698</v>
      </c>
      <c r="B100" s="142" t="s">
        <v>131</v>
      </c>
      <c r="C100" s="51" t="s">
        <v>598</v>
      </c>
      <c r="D100" s="51"/>
      <c r="E100" s="51" t="s">
        <v>692</v>
      </c>
      <c r="F100" s="51" t="s">
        <v>693</v>
      </c>
      <c r="G100" s="123">
        <v>3</v>
      </c>
      <c r="H100" s="143" t="s">
        <v>121</v>
      </c>
      <c r="I100" s="143" t="s">
        <v>694</v>
      </c>
      <c r="J100" s="143" t="s">
        <v>94</v>
      </c>
      <c r="K100" s="143" t="s">
        <v>75</v>
      </c>
      <c r="L100" s="143" t="s">
        <v>76</v>
      </c>
      <c r="M100" s="143" t="s">
        <v>695</v>
      </c>
      <c r="N100" s="143" t="s">
        <v>531</v>
      </c>
      <c r="O100" s="143" t="s">
        <v>677</v>
      </c>
      <c r="P100" s="143" t="s">
        <v>532</v>
      </c>
      <c r="Q100" s="143"/>
      <c r="R100" s="48" t="s">
        <v>82</v>
      </c>
      <c r="S100" s="144"/>
      <c r="T100" s="145" t="s">
        <v>408</v>
      </c>
      <c r="U100" s="127">
        <v>0.9</v>
      </c>
      <c r="V100" s="127">
        <v>0.9</v>
      </c>
      <c r="W100" s="127">
        <v>0.9</v>
      </c>
      <c r="X100" s="127">
        <v>0.9</v>
      </c>
      <c r="Y100" s="127">
        <v>0.9</v>
      </c>
      <c r="Z100" s="127">
        <v>0.9</v>
      </c>
      <c r="AA100" s="127">
        <v>0.9</v>
      </c>
      <c r="AB100" s="127">
        <v>0.9</v>
      </c>
      <c r="AC100" s="127">
        <v>0.9</v>
      </c>
      <c r="AD100" s="127">
        <v>0.9</v>
      </c>
      <c r="AE100" s="127">
        <v>0.9</v>
      </c>
      <c r="AF100" s="127">
        <v>0.9</v>
      </c>
      <c r="AG100" s="146"/>
      <c r="AH100" s="146"/>
      <c r="AI100" s="146"/>
      <c r="AJ100" s="147"/>
      <c r="AK100" s="147"/>
      <c r="AL100" s="147"/>
      <c r="AM100" s="147"/>
      <c r="AN100" s="147"/>
      <c r="AO100" s="147"/>
      <c r="AP100" s="147"/>
      <c r="AQ100" s="147"/>
      <c r="AR100" s="147"/>
    </row>
    <row r="101" spans="1:44">
      <c r="A101" s="141" t="s">
        <v>699</v>
      </c>
      <c r="B101" s="142" t="s">
        <v>131</v>
      </c>
      <c r="C101" s="51" t="s">
        <v>598</v>
      </c>
      <c r="D101" s="51"/>
      <c r="E101" s="51" t="s">
        <v>692</v>
      </c>
      <c r="F101" s="51" t="s">
        <v>693</v>
      </c>
      <c r="G101" s="123">
        <v>3</v>
      </c>
      <c r="H101" s="143" t="s">
        <v>121</v>
      </c>
      <c r="I101" s="143" t="s">
        <v>694</v>
      </c>
      <c r="J101" s="143" t="s">
        <v>94</v>
      </c>
      <c r="K101" s="143" t="s">
        <v>75</v>
      </c>
      <c r="L101" s="143" t="s">
        <v>76</v>
      </c>
      <c r="M101" s="143" t="s">
        <v>695</v>
      </c>
      <c r="N101" s="143" t="s">
        <v>534</v>
      </c>
      <c r="O101" s="143" t="s">
        <v>677</v>
      </c>
      <c r="P101" s="143" t="s">
        <v>535</v>
      </c>
      <c r="Q101" s="143"/>
      <c r="R101" s="48" t="s">
        <v>82</v>
      </c>
      <c r="S101" s="144"/>
      <c r="T101" s="145" t="s">
        <v>408</v>
      </c>
      <c r="U101" s="127">
        <v>0.9</v>
      </c>
      <c r="V101" s="127">
        <v>0.9</v>
      </c>
      <c r="W101" s="127">
        <v>0.9</v>
      </c>
      <c r="X101" s="127">
        <v>0.9</v>
      </c>
      <c r="Y101" s="127">
        <v>0.9</v>
      </c>
      <c r="Z101" s="127">
        <v>0.9</v>
      </c>
      <c r="AA101" s="127">
        <v>0.9</v>
      </c>
      <c r="AB101" s="127">
        <v>0.9</v>
      </c>
      <c r="AC101" s="127">
        <v>0.9</v>
      </c>
      <c r="AD101" s="127">
        <v>0.9</v>
      </c>
      <c r="AE101" s="127">
        <v>0.9</v>
      </c>
      <c r="AF101" s="127">
        <v>0.9</v>
      </c>
      <c r="AG101" s="146"/>
      <c r="AH101" s="146"/>
      <c r="AI101" s="146"/>
      <c r="AJ101" s="147"/>
      <c r="AK101" s="147"/>
      <c r="AL101" s="147"/>
      <c r="AM101" s="147"/>
      <c r="AN101" s="147"/>
      <c r="AO101" s="147"/>
      <c r="AP101" s="147"/>
      <c r="AQ101" s="147"/>
      <c r="AR101" s="147"/>
    </row>
    <row r="102" spans="1:44" ht="31.5">
      <c r="A102" s="141" t="s">
        <v>700</v>
      </c>
      <c r="B102" s="142" t="s">
        <v>131</v>
      </c>
      <c r="C102" s="51" t="s">
        <v>598</v>
      </c>
      <c r="D102" s="51"/>
      <c r="E102" s="51" t="s">
        <v>701</v>
      </c>
      <c r="F102" s="51" t="s">
        <v>702</v>
      </c>
      <c r="G102" s="123">
        <v>3</v>
      </c>
      <c r="H102" s="143" t="s">
        <v>217</v>
      </c>
      <c r="I102" s="143" t="s">
        <v>694</v>
      </c>
      <c r="J102" s="143" t="s">
        <v>94</v>
      </c>
      <c r="K102" s="143" t="s">
        <v>75</v>
      </c>
      <c r="L102" s="143" t="s">
        <v>76</v>
      </c>
      <c r="M102" s="143" t="s">
        <v>695</v>
      </c>
      <c r="N102" s="143" t="s">
        <v>520</v>
      </c>
      <c r="O102" s="143" t="s">
        <v>677</v>
      </c>
      <c r="P102" s="143" t="s">
        <v>522</v>
      </c>
      <c r="Q102" s="143"/>
      <c r="R102" s="48" t="s">
        <v>82</v>
      </c>
      <c r="S102" s="144"/>
      <c r="T102" s="145" t="s">
        <v>408</v>
      </c>
      <c r="U102" s="127">
        <v>0.95</v>
      </c>
      <c r="V102" s="127">
        <v>0.95</v>
      </c>
      <c r="W102" s="127">
        <v>0.95</v>
      </c>
      <c r="X102" s="127">
        <v>0.95</v>
      </c>
      <c r="Y102" s="127">
        <v>0.95</v>
      </c>
      <c r="Z102" s="127">
        <v>0.95</v>
      </c>
      <c r="AA102" s="127">
        <v>0.95</v>
      </c>
      <c r="AB102" s="127">
        <v>0.95</v>
      </c>
      <c r="AC102" s="127">
        <v>0.95</v>
      </c>
      <c r="AD102" s="127">
        <v>0.95</v>
      </c>
      <c r="AE102" s="127">
        <v>0.95</v>
      </c>
      <c r="AF102" s="127">
        <v>0.95</v>
      </c>
      <c r="AG102" s="146"/>
      <c r="AH102" s="146"/>
      <c r="AI102" s="146"/>
      <c r="AJ102" s="147"/>
      <c r="AK102" s="147"/>
      <c r="AL102" s="147"/>
      <c r="AM102" s="147"/>
      <c r="AN102" s="147"/>
      <c r="AO102" s="147"/>
      <c r="AP102" s="147"/>
      <c r="AQ102" s="147"/>
      <c r="AR102" s="147"/>
    </row>
    <row r="103" spans="1:44" ht="31.5">
      <c r="A103" s="141" t="s">
        <v>703</v>
      </c>
      <c r="B103" s="142" t="s">
        <v>131</v>
      </c>
      <c r="C103" s="51" t="s">
        <v>598</v>
      </c>
      <c r="D103" s="51"/>
      <c r="E103" s="51" t="s">
        <v>701</v>
      </c>
      <c r="F103" s="51" t="s">
        <v>702</v>
      </c>
      <c r="G103" s="123">
        <v>3</v>
      </c>
      <c r="H103" s="143" t="s">
        <v>217</v>
      </c>
      <c r="I103" s="143" t="s">
        <v>694</v>
      </c>
      <c r="J103" s="143" t="s">
        <v>94</v>
      </c>
      <c r="K103" s="143" t="s">
        <v>75</v>
      </c>
      <c r="L103" s="143" t="s">
        <v>76</v>
      </c>
      <c r="M103" s="143" t="s">
        <v>695</v>
      </c>
      <c r="N103" s="143" t="s">
        <v>524</v>
      </c>
      <c r="O103" s="143" t="s">
        <v>677</v>
      </c>
      <c r="P103" s="143" t="s">
        <v>525</v>
      </c>
      <c r="Q103" s="143"/>
      <c r="R103" s="48" t="s">
        <v>82</v>
      </c>
      <c r="S103" s="144"/>
      <c r="T103" s="145" t="s">
        <v>408</v>
      </c>
      <c r="U103" s="127">
        <v>0.95</v>
      </c>
      <c r="V103" s="127">
        <v>0.95</v>
      </c>
      <c r="W103" s="127">
        <v>0.95</v>
      </c>
      <c r="X103" s="127">
        <v>0.95</v>
      </c>
      <c r="Y103" s="127">
        <v>0.95</v>
      </c>
      <c r="Z103" s="127">
        <v>0.95</v>
      </c>
      <c r="AA103" s="127">
        <v>0.95</v>
      </c>
      <c r="AB103" s="127">
        <v>0.95</v>
      </c>
      <c r="AC103" s="127">
        <v>0.95</v>
      </c>
      <c r="AD103" s="127">
        <v>0.95</v>
      </c>
      <c r="AE103" s="127">
        <v>0.95</v>
      </c>
      <c r="AF103" s="127">
        <v>0.95</v>
      </c>
      <c r="AG103" s="146"/>
      <c r="AH103" s="146"/>
      <c r="AI103" s="146"/>
      <c r="AJ103" s="147"/>
      <c r="AK103" s="147"/>
      <c r="AL103" s="147"/>
      <c r="AM103" s="147"/>
      <c r="AN103" s="147"/>
      <c r="AO103" s="147"/>
      <c r="AP103" s="147"/>
      <c r="AQ103" s="147"/>
      <c r="AR103" s="147"/>
    </row>
    <row r="104" spans="1:44" ht="31.5">
      <c r="A104" s="141" t="s">
        <v>704</v>
      </c>
      <c r="B104" s="142" t="s">
        <v>131</v>
      </c>
      <c r="C104" s="51" t="s">
        <v>598</v>
      </c>
      <c r="D104" s="51"/>
      <c r="E104" s="158" t="s">
        <v>701</v>
      </c>
      <c r="F104" s="51" t="s">
        <v>702</v>
      </c>
      <c r="G104" s="123">
        <v>3</v>
      </c>
      <c r="H104" s="143" t="s">
        <v>217</v>
      </c>
      <c r="I104" s="143" t="s">
        <v>694</v>
      </c>
      <c r="J104" s="143" t="s">
        <v>94</v>
      </c>
      <c r="K104" s="143" t="s">
        <v>75</v>
      </c>
      <c r="L104" s="143" t="s">
        <v>76</v>
      </c>
      <c r="M104" s="143" t="s">
        <v>695</v>
      </c>
      <c r="N104" s="143" t="s">
        <v>528</v>
      </c>
      <c r="O104" s="143" t="s">
        <v>677</v>
      </c>
      <c r="P104" s="143" t="s">
        <v>529</v>
      </c>
      <c r="Q104" s="143"/>
      <c r="R104" s="48" t="s">
        <v>82</v>
      </c>
      <c r="S104" s="144"/>
      <c r="T104" s="145" t="s">
        <v>408</v>
      </c>
      <c r="U104" s="127">
        <v>0.95</v>
      </c>
      <c r="V104" s="127">
        <v>0.95</v>
      </c>
      <c r="W104" s="127">
        <v>0.95</v>
      </c>
      <c r="X104" s="127">
        <v>0.95</v>
      </c>
      <c r="Y104" s="127">
        <v>0.95</v>
      </c>
      <c r="Z104" s="127">
        <v>0.95</v>
      </c>
      <c r="AA104" s="127">
        <v>0.95</v>
      </c>
      <c r="AB104" s="127">
        <v>0.95</v>
      </c>
      <c r="AC104" s="127">
        <v>0.95</v>
      </c>
      <c r="AD104" s="127">
        <v>0.95</v>
      </c>
      <c r="AE104" s="127">
        <v>0.95</v>
      </c>
      <c r="AF104" s="127">
        <v>0.95</v>
      </c>
      <c r="AG104" s="146"/>
      <c r="AH104" s="146"/>
      <c r="AI104" s="146"/>
      <c r="AJ104" s="146"/>
      <c r="AK104" s="146"/>
      <c r="AL104" s="146"/>
      <c r="AM104" s="146"/>
      <c r="AN104" s="146"/>
      <c r="AO104" s="146"/>
      <c r="AP104" s="146"/>
      <c r="AQ104" s="146"/>
      <c r="AR104" s="146"/>
    </row>
    <row r="105" spans="1:44" ht="31.5">
      <c r="A105" s="141" t="s">
        <v>705</v>
      </c>
      <c r="B105" s="142" t="s">
        <v>131</v>
      </c>
      <c r="C105" s="51" t="s">
        <v>598</v>
      </c>
      <c r="D105" s="51"/>
      <c r="E105" s="158" t="s">
        <v>701</v>
      </c>
      <c r="F105" s="51" t="s">
        <v>702</v>
      </c>
      <c r="G105" s="123">
        <v>3</v>
      </c>
      <c r="H105" s="143" t="s">
        <v>217</v>
      </c>
      <c r="I105" s="143" t="s">
        <v>694</v>
      </c>
      <c r="J105" s="143" t="s">
        <v>94</v>
      </c>
      <c r="K105" s="143" t="s">
        <v>75</v>
      </c>
      <c r="L105" s="143" t="s">
        <v>76</v>
      </c>
      <c r="M105" s="143" t="s">
        <v>695</v>
      </c>
      <c r="N105" s="143" t="s">
        <v>531</v>
      </c>
      <c r="O105" s="143" t="s">
        <v>677</v>
      </c>
      <c r="P105" s="143" t="s">
        <v>532</v>
      </c>
      <c r="Q105" s="143"/>
      <c r="R105" s="48" t="s">
        <v>82</v>
      </c>
      <c r="S105" s="144"/>
      <c r="T105" s="145" t="s">
        <v>408</v>
      </c>
      <c r="U105" s="127">
        <v>0.95</v>
      </c>
      <c r="V105" s="127">
        <v>0.95</v>
      </c>
      <c r="W105" s="127">
        <v>0.95</v>
      </c>
      <c r="X105" s="127">
        <v>0.95</v>
      </c>
      <c r="Y105" s="127">
        <v>0.95</v>
      </c>
      <c r="Z105" s="127">
        <v>0.95</v>
      </c>
      <c r="AA105" s="127">
        <v>0.95</v>
      </c>
      <c r="AB105" s="127">
        <v>0.95</v>
      </c>
      <c r="AC105" s="127">
        <v>0.95</v>
      </c>
      <c r="AD105" s="127">
        <v>0.95</v>
      </c>
      <c r="AE105" s="127">
        <v>0.95</v>
      </c>
      <c r="AF105" s="127">
        <v>0.95</v>
      </c>
      <c r="AG105" s="146"/>
      <c r="AH105" s="146"/>
      <c r="AI105" s="146"/>
      <c r="AJ105" s="146"/>
      <c r="AK105" s="146"/>
      <c r="AL105" s="146"/>
      <c r="AM105" s="146"/>
      <c r="AN105" s="146"/>
      <c r="AO105" s="146"/>
      <c r="AP105" s="146"/>
      <c r="AQ105" s="146"/>
      <c r="AR105" s="146"/>
    </row>
    <row r="106" spans="1:44" ht="31.5">
      <c r="A106" s="141" t="s">
        <v>706</v>
      </c>
      <c r="B106" s="142" t="s">
        <v>131</v>
      </c>
      <c r="C106" s="51" t="s">
        <v>598</v>
      </c>
      <c r="D106" s="51"/>
      <c r="E106" s="158" t="s">
        <v>701</v>
      </c>
      <c r="F106" s="51" t="s">
        <v>702</v>
      </c>
      <c r="G106" s="123">
        <v>3</v>
      </c>
      <c r="H106" s="143" t="s">
        <v>217</v>
      </c>
      <c r="I106" s="143" t="s">
        <v>694</v>
      </c>
      <c r="J106" s="143" t="s">
        <v>94</v>
      </c>
      <c r="K106" s="143" t="s">
        <v>75</v>
      </c>
      <c r="L106" s="143" t="s">
        <v>76</v>
      </c>
      <c r="M106" s="143" t="s">
        <v>695</v>
      </c>
      <c r="N106" s="143" t="s">
        <v>534</v>
      </c>
      <c r="O106" s="143" t="s">
        <v>677</v>
      </c>
      <c r="P106" s="143" t="s">
        <v>535</v>
      </c>
      <c r="Q106" s="143"/>
      <c r="R106" s="48" t="s">
        <v>82</v>
      </c>
      <c r="S106" s="144"/>
      <c r="T106" s="145" t="s">
        <v>408</v>
      </c>
      <c r="U106" s="127">
        <v>0.95</v>
      </c>
      <c r="V106" s="127">
        <v>0.95</v>
      </c>
      <c r="W106" s="127">
        <v>0.95</v>
      </c>
      <c r="X106" s="127">
        <v>0.95</v>
      </c>
      <c r="Y106" s="127">
        <v>0.95</v>
      </c>
      <c r="Z106" s="127">
        <v>0.95</v>
      </c>
      <c r="AA106" s="127">
        <v>0.95</v>
      </c>
      <c r="AB106" s="127">
        <v>0.95</v>
      </c>
      <c r="AC106" s="127">
        <v>0.95</v>
      </c>
      <c r="AD106" s="127">
        <v>0.95</v>
      </c>
      <c r="AE106" s="127">
        <v>0.95</v>
      </c>
      <c r="AF106" s="127">
        <v>0.95</v>
      </c>
      <c r="AG106" s="146"/>
      <c r="AH106" s="146"/>
      <c r="AI106" s="146"/>
      <c r="AJ106" s="146"/>
      <c r="AK106" s="146"/>
      <c r="AL106" s="146"/>
      <c r="AM106" s="146"/>
      <c r="AN106" s="146"/>
      <c r="AO106" s="146"/>
      <c r="AP106" s="146"/>
      <c r="AQ106" s="146"/>
      <c r="AR106" s="146"/>
    </row>
    <row r="107" spans="1:44" ht="31.5">
      <c r="A107" s="141" t="s">
        <v>707</v>
      </c>
      <c r="B107" s="142" t="s">
        <v>143</v>
      </c>
      <c r="C107" s="51" t="s">
        <v>555</v>
      </c>
      <c r="D107" s="51"/>
      <c r="E107" s="158" t="s">
        <v>708</v>
      </c>
      <c r="F107" s="51" t="s">
        <v>709</v>
      </c>
      <c r="G107" s="123">
        <v>3</v>
      </c>
      <c r="H107" s="143" t="s">
        <v>121</v>
      </c>
      <c r="I107" s="143" t="s">
        <v>710</v>
      </c>
      <c r="J107" s="143" t="s">
        <v>74</v>
      </c>
      <c r="K107" s="143" t="s">
        <v>228</v>
      </c>
      <c r="L107" s="143" t="s">
        <v>95</v>
      </c>
      <c r="M107" s="143" t="s">
        <v>519</v>
      </c>
      <c r="N107" s="143" t="s">
        <v>520</v>
      </c>
      <c r="O107" s="143" t="s">
        <v>677</v>
      </c>
      <c r="P107" s="143" t="s">
        <v>522</v>
      </c>
      <c r="Q107" s="143"/>
      <c r="R107" s="48" t="s">
        <v>82</v>
      </c>
      <c r="S107" s="144"/>
      <c r="T107" s="145" t="s">
        <v>408</v>
      </c>
      <c r="U107" s="128">
        <v>2</v>
      </c>
      <c r="V107" s="128">
        <v>2</v>
      </c>
      <c r="W107" s="128">
        <v>2</v>
      </c>
      <c r="X107" s="128">
        <v>2</v>
      </c>
      <c r="Y107" s="128">
        <v>2</v>
      </c>
      <c r="Z107" s="128">
        <v>2</v>
      </c>
      <c r="AA107" s="128">
        <v>2</v>
      </c>
      <c r="AB107" s="128">
        <v>2</v>
      </c>
      <c r="AC107" s="128">
        <v>2</v>
      </c>
      <c r="AD107" s="128">
        <v>2</v>
      </c>
      <c r="AE107" s="128">
        <v>2</v>
      </c>
      <c r="AF107" s="128">
        <v>2</v>
      </c>
      <c r="AG107" s="146"/>
      <c r="AH107" s="146"/>
      <c r="AI107" s="146"/>
      <c r="AJ107" s="146"/>
      <c r="AK107" s="146"/>
      <c r="AL107" s="146"/>
      <c r="AM107" s="146"/>
      <c r="AN107" s="146"/>
      <c r="AO107" s="146"/>
      <c r="AP107" s="146"/>
      <c r="AQ107" s="146"/>
      <c r="AR107" s="146"/>
    </row>
    <row r="108" spans="1:44" ht="31.5">
      <c r="A108" s="141" t="s">
        <v>711</v>
      </c>
      <c r="B108" s="142" t="s">
        <v>143</v>
      </c>
      <c r="C108" s="51" t="s">
        <v>555</v>
      </c>
      <c r="D108" s="51"/>
      <c r="E108" s="158" t="s">
        <v>708</v>
      </c>
      <c r="F108" s="51" t="s">
        <v>709</v>
      </c>
      <c r="G108" s="123">
        <v>3</v>
      </c>
      <c r="H108" s="143" t="s">
        <v>121</v>
      </c>
      <c r="I108" s="143" t="s">
        <v>710</v>
      </c>
      <c r="J108" s="143" t="s">
        <v>74</v>
      </c>
      <c r="K108" s="143" t="s">
        <v>228</v>
      </c>
      <c r="L108" s="143" t="s">
        <v>95</v>
      </c>
      <c r="M108" s="143" t="s">
        <v>519</v>
      </c>
      <c r="N108" s="143" t="s">
        <v>524</v>
      </c>
      <c r="O108" s="143" t="s">
        <v>677</v>
      </c>
      <c r="P108" s="143" t="s">
        <v>525</v>
      </c>
      <c r="Q108" s="143"/>
      <c r="R108" s="48" t="s">
        <v>82</v>
      </c>
      <c r="S108" s="144"/>
      <c r="T108" s="145" t="s">
        <v>408</v>
      </c>
      <c r="U108" s="128">
        <v>2</v>
      </c>
      <c r="V108" s="128">
        <v>2</v>
      </c>
      <c r="W108" s="128">
        <v>2</v>
      </c>
      <c r="X108" s="128">
        <v>2</v>
      </c>
      <c r="Y108" s="128">
        <v>2</v>
      </c>
      <c r="Z108" s="128">
        <v>2</v>
      </c>
      <c r="AA108" s="128">
        <v>2</v>
      </c>
      <c r="AB108" s="128">
        <v>2</v>
      </c>
      <c r="AC108" s="128">
        <v>2</v>
      </c>
      <c r="AD108" s="128">
        <v>2</v>
      </c>
      <c r="AE108" s="128">
        <v>2</v>
      </c>
      <c r="AF108" s="128">
        <v>2</v>
      </c>
      <c r="AG108" s="146"/>
      <c r="AH108" s="146"/>
      <c r="AI108" s="146"/>
      <c r="AJ108" s="146"/>
      <c r="AK108" s="146"/>
      <c r="AL108" s="146"/>
      <c r="AM108" s="146"/>
      <c r="AN108" s="146"/>
      <c r="AO108" s="146"/>
      <c r="AP108" s="146"/>
      <c r="AQ108" s="146"/>
      <c r="AR108" s="146"/>
    </row>
    <row r="109" spans="1:44" ht="31.5">
      <c r="A109" s="141" t="s">
        <v>712</v>
      </c>
      <c r="B109" s="142" t="s">
        <v>143</v>
      </c>
      <c r="C109" s="51" t="s">
        <v>555</v>
      </c>
      <c r="D109" s="51"/>
      <c r="E109" s="158" t="s">
        <v>708</v>
      </c>
      <c r="F109" s="51" t="s">
        <v>709</v>
      </c>
      <c r="G109" s="123">
        <v>3</v>
      </c>
      <c r="H109" s="143" t="s">
        <v>121</v>
      </c>
      <c r="I109" s="143" t="s">
        <v>710</v>
      </c>
      <c r="J109" s="143" t="s">
        <v>74</v>
      </c>
      <c r="K109" s="143" t="s">
        <v>228</v>
      </c>
      <c r="L109" s="143" t="s">
        <v>95</v>
      </c>
      <c r="M109" s="143" t="s">
        <v>519</v>
      </c>
      <c r="N109" s="143" t="s">
        <v>528</v>
      </c>
      <c r="O109" s="143" t="s">
        <v>677</v>
      </c>
      <c r="P109" s="143" t="s">
        <v>529</v>
      </c>
      <c r="Q109" s="143"/>
      <c r="R109" s="48" t="s">
        <v>82</v>
      </c>
      <c r="S109" s="144"/>
      <c r="T109" s="145" t="s">
        <v>408</v>
      </c>
      <c r="U109" s="128">
        <v>2</v>
      </c>
      <c r="V109" s="128">
        <v>2</v>
      </c>
      <c r="W109" s="128">
        <v>2</v>
      </c>
      <c r="X109" s="128">
        <v>2</v>
      </c>
      <c r="Y109" s="128">
        <v>2</v>
      </c>
      <c r="Z109" s="128">
        <v>2</v>
      </c>
      <c r="AA109" s="128">
        <v>2</v>
      </c>
      <c r="AB109" s="128">
        <v>2</v>
      </c>
      <c r="AC109" s="128">
        <v>2</v>
      </c>
      <c r="AD109" s="128">
        <v>2</v>
      </c>
      <c r="AE109" s="128">
        <v>2</v>
      </c>
      <c r="AF109" s="128">
        <v>2</v>
      </c>
      <c r="AG109" s="146"/>
      <c r="AH109" s="146"/>
      <c r="AI109" s="146"/>
      <c r="AJ109" s="146"/>
      <c r="AK109" s="146"/>
      <c r="AL109" s="146"/>
      <c r="AM109" s="146"/>
      <c r="AN109" s="146"/>
      <c r="AO109" s="146"/>
      <c r="AP109" s="146"/>
      <c r="AQ109" s="146"/>
      <c r="AR109" s="146"/>
    </row>
    <row r="110" spans="1:44" ht="31.5">
      <c r="A110" s="141" t="s">
        <v>713</v>
      </c>
      <c r="B110" s="142" t="s">
        <v>143</v>
      </c>
      <c r="C110" s="51" t="s">
        <v>555</v>
      </c>
      <c r="D110" s="51"/>
      <c r="E110" s="51" t="s">
        <v>708</v>
      </c>
      <c r="F110" s="51" t="s">
        <v>709</v>
      </c>
      <c r="G110" s="123">
        <v>3</v>
      </c>
      <c r="H110" s="143" t="s">
        <v>121</v>
      </c>
      <c r="I110" s="143" t="s">
        <v>710</v>
      </c>
      <c r="J110" s="143" t="s">
        <v>74</v>
      </c>
      <c r="K110" s="143" t="s">
        <v>228</v>
      </c>
      <c r="L110" s="143" t="s">
        <v>95</v>
      </c>
      <c r="M110" s="143" t="s">
        <v>519</v>
      </c>
      <c r="N110" s="143" t="s">
        <v>531</v>
      </c>
      <c r="O110" s="143" t="s">
        <v>677</v>
      </c>
      <c r="P110" s="143" t="s">
        <v>532</v>
      </c>
      <c r="Q110" s="143"/>
      <c r="R110" s="48" t="s">
        <v>82</v>
      </c>
      <c r="S110" s="144"/>
      <c r="T110" s="145" t="s">
        <v>408</v>
      </c>
      <c r="U110" s="128">
        <v>2</v>
      </c>
      <c r="V110" s="128">
        <v>2</v>
      </c>
      <c r="W110" s="128">
        <v>2</v>
      </c>
      <c r="X110" s="128">
        <v>2</v>
      </c>
      <c r="Y110" s="128">
        <v>2</v>
      </c>
      <c r="Z110" s="128">
        <v>2</v>
      </c>
      <c r="AA110" s="128">
        <v>2</v>
      </c>
      <c r="AB110" s="128">
        <v>2</v>
      </c>
      <c r="AC110" s="128">
        <v>2</v>
      </c>
      <c r="AD110" s="128">
        <v>2</v>
      </c>
      <c r="AE110" s="128">
        <v>2</v>
      </c>
      <c r="AF110" s="128">
        <v>2</v>
      </c>
      <c r="AG110" s="146"/>
      <c r="AH110" s="146"/>
      <c r="AI110" s="146"/>
      <c r="AJ110" s="146"/>
      <c r="AK110" s="146"/>
      <c r="AL110" s="146"/>
      <c r="AM110" s="146"/>
      <c r="AN110" s="146"/>
      <c r="AO110" s="146"/>
      <c r="AP110" s="146"/>
      <c r="AQ110" s="146"/>
      <c r="AR110" s="146"/>
    </row>
    <row r="111" spans="1:44" ht="31.5">
      <c r="A111" s="141" t="s">
        <v>714</v>
      </c>
      <c r="B111" s="142" t="s">
        <v>143</v>
      </c>
      <c r="C111" s="51" t="s">
        <v>555</v>
      </c>
      <c r="D111" s="51"/>
      <c r="E111" s="51" t="s">
        <v>708</v>
      </c>
      <c r="F111" s="51" t="s">
        <v>709</v>
      </c>
      <c r="G111" s="123">
        <v>3</v>
      </c>
      <c r="H111" s="143" t="s">
        <v>121</v>
      </c>
      <c r="I111" s="143" t="s">
        <v>710</v>
      </c>
      <c r="J111" s="143" t="s">
        <v>74</v>
      </c>
      <c r="K111" s="143" t="s">
        <v>228</v>
      </c>
      <c r="L111" s="143" t="s">
        <v>95</v>
      </c>
      <c r="M111" s="143" t="s">
        <v>519</v>
      </c>
      <c r="N111" s="143" t="s">
        <v>534</v>
      </c>
      <c r="O111" s="143" t="s">
        <v>677</v>
      </c>
      <c r="P111" s="143" t="s">
        <v>535</v>
      </c>
      <c r="Q111" s="143"/>
      <c r="R111" s="48" t="s">
        <v>82</v>
      </c>
      <c r="S111" s="144"/>
      <c r="T111" s="145" t="s">
        <v>408</v>
      </c>
      <c r="U111" s="128">
        <v>2</v>
      </c>
      <c r="V111" s="128">
        <v>2</v>
      </c>
      <c r="W111" s="128">
        <v>2</v>
      </c>
      <c r="X111" s="128">
        <v>2</v>
      </c>
      <c r="Y111" s="128">
        <v>2</v>
      </c>
      <c r="Z111" s="128">
        <v>2</v>
      </c>
      <c r="AA111" s="128">
        <v>2</v>
      </c>
      <c r="AB111" s="128">
        <v>2</v>
      </c>
      <c r="AC111" s="128">
        <v>2</v>
      </c>
      <c r="AD111" s="128">
        <v>2</v>
      </c>
      <c r="AE111" s="128">
        <v>2</v>
      </c>
      <c r="AF111" s="128">
        <v>2</v>
      </c>
      <c r="AG111" s="146"/>
      <c r="AH111" s="146"/>
      <c r="AI111" s="146"/>
      <c r="AJ111" s="146"/>
      <c r="AK111" s="146"/>
      <c r="AL111" s="146"/>
      <c r="AM111" s="146"/>
      <c r="AN111" s="146"/>
      <c r="AO111" s="146"/>
      <c r="AP111" s="146"/>
      <c r="AQ111" s="146"/>
      <c r="AR111" s="146"/>
    </row>
    <row r="112" spans="1:44" ht="31.5">
      <c r="A112" s="141" t="s">
        <v>715</v>
      </c>
      <c r="B112" s="142" t="s">
        <v>131</v>
      </c>
      <c r="C112" s="51" t="s">
        <v>598</v>
      </c>
      <c r="D112" s="51"/>
      <c r="E112" s="51" t="s">
        <v>716</v>
      </c>
      <c r="F112" s="51" t="s">
        <v>717</v>
      </c>
      <c r="G112" s="123">
        <v>3</v>
      </c>
      <c r="H112" s="143" t="s">
        <v>217</v>
      </c>
      <c r="I112" s="143" t="s">
        <v>710</v>
      </c>
      <c r="J112" s="143" t="s">
        <v>74</v>
      </c>
      <c r="K112" s="143" t="s">
        <v>228</v>
      </c>
      <c r="L112" s="143" t="s">
        <v>95</v>
      </c>
      <c r="M112" s="143" t="s">
        <v>519</v>
      </c>
      <c r="N112" s="143" t="s">
        <v>520</v>
      </c>
      <c r="O112" s="143" t="s">
        <v>677</v>
      </c>
      <c r="P112" s="143" t="s">
        <v>522</v>
      </c>
      <c r="Q112" s="143"/>
      <c r="R112" s="48" t="s">
        <v>82</v>
      </c>
      <c r="S112" s="144"/>
      <c r="T112" s="145" t="s">
        <v>408</v>
      </c>
      <c r="U112" s="128">
        <v>4</v>
      </c>
      <c r="V112" s="128">
        <v>4</v>
      </c>
      <c r="W112" s="128">
        <v>4</v>
      </c>
      <c r="X112" s="128">
        <v>4</v>
      </c>
      <c r="Y112" s="128">
        <v>4</v>
      </c>
      <c r="Z112" s="128">
        <v>4</v>
      </c>
      <c r="AA112" s="128">
        <v>4</v>
      </c>
      <c r="AB112" s="128">
        <v>4</v>
      </c>
      <c r="AC112" s="128">
        <v>4</v>
      </c>
      <c r="AD112" s="128">
        <v>4</v>
      </c>
      <c r="AE112" s="128">
        <v>4</v>
      </c>
      <c r="AF112" s="128">
        <v>4</v>
      </c>
      <c r="AG112" s="146"/>
      <c r="AH112" s="146"/>
      <c r="AI112" s="146"/>
      <c r="AJ112" s="146"/>
      <c r="AK112" s="146"/>
      <c r="AL112" s="146"/>
      <c r="AM112" s="146"/>
      <c r="AN112" s="146"/>
      <c r="AO112" s="146"/>
      <c r="AP112" s="146"/>
      <c r="AQ112" s="146"/>
      <c r="AR112" s="146"/>
    </row>
    <row r="113" spans="1:44" ht="31.5">
      <c r="A113" s="141" t="s">
        <v>718</v>
      </c>
      <c r="B113" s="142" t="s">
        <v>131</v>
      </c>
      <c r="C113" s="51" t="s">
        <v>598</v>
      </c>
      <c r="D113" s="51"/>
      <c r="E113" s="51" t="s">
        <v>716</v>
      </c>
      <c r="F113" s="51" t="s">
        <v>717</v>
      </c>
      <c r="G113" s="123">
        <v>3</v>
      </c>
      <c r="H113" s="143" t="s">
        <v>217</v>
      </c>
      <c r="I113" s="143" t="s">
        <v>710</v>
      </c>
      <c r="J113" s="143" t="s">
        <v>74</v>
      </c>
      <c r="K113" s="143" t="s">
        <v>228</v>
      </c>
      <c r="L113" s="143" t="s">
        <v>95</v>
      </c>
      <c r="M113" s="143" t="s">
        <v>519</v>
      </c>
      <c r="N113" s="143" t="s">
        <v>524</v>
      </c>
      <c r="O113" s="143" t="s">
        <v>677</v>
      </c>
      <c r="P113" s="143" t="s">
        <v>525</v>
      </c>
      <c r="Q113" s="143"/>
      <c r="R113" s="48" t="s">
        <v>82</v>
      </c>
      <c r="S113" s="144"/>
      <c r="T113" s="145" t="s">
        <v>408</v>
      </c>
      <c r="U113" s="128">
        <v>4</v>
      </c>
      <c r="V113" s="128">
        <v>4</v>
      </c>
      <c r="W113" s="128">
        <v>4</v>
      </c>
      <c r="X113" s="128">
        <v>4</v>
      </c>
      <c r="Y113" s="128">
        <v>4</v>
      </c>
      <c r="Z113" s="128">
        <v>4</v>
      </c>
      <c r="AA113" s="128">
        <v>4</v>
      </c>
      <c r="AB113" s="128">
        <v>4</v>
      </c>
      <c r="AC113" s="128">
        <v>4</v>
      </c>
      <c r="AD113" s="128">
        <v>4</v>
      </c>
      <c r="AE113" s="128">
        <v>4</v>
      </c>
      <c r="AF113" s="128">
        <v>4</v>
      </c>
      <c r="AG113" s="146"/>
      <c r="AH113" s="146"/>
      <c r="AI113" s="146"/>
      <c r="AJ113" s="146"/>
      <c r="AK113" s="146"/>
      <c r="AL113" s="146"/>
      <c r="AM113" s="146"/>
      <c r="AN113" s="146"/>
      <c r="AO113" s="146"/>
      <c r="AP113" s="146"/>
      <c r="AQ113" s="146"/>
      <c r="AR113" s="146"/>
    </row>
    <row r="114" spans="1:44" ht="31.5">
      <c r="A114" s="141" t="s">
        <v>719</v>
      </c>
      <c r="B114" s="142" t="s">
        <v>131</v>
      </c>
      <c r="C114" s="51" t="s">
        <v>598</v>
      </c>
      <c r="D114" s="51"/>
      <c r="E114" s="51" t="s">
        <v>716</v>
      </c>
      <c r="F114" s="51" t="s">
        <v>717</v>
      </c>
      <c r="G114" s="123">
        <v>3</v>
      </c>
      <c r="H114" s="143" t="s">
        <v>217</v>
      </c>
      <c r="I114" s="143" t="s">
        <v>710</v>
      </c>
      <c r="J114" s="143" t="s">
        <v>74</v>
      </c>
      <c r="K114" s="143" t="s">
        <v>228</v>
      </c>
      <c r="L114" s="143" t="s">
        <v>95</v>
      </c>
      <c r="M114" s="143" t="s">
        <v>519</v>
      </c>
      <c r="N114" s="143" t="s">
        <v>528</v>
      </c>
      <c r="O114" s="143" t="s">
        <v>677</v>
      </c>
      <c r="P114" s="143" t="s">
        <v>529</v>
      </c>
      <c r="Q114" s="143"/>
      <c r="R114" s="48" t="s">
        <v>82</v>
      </c>
      <c r="S114" s="144"/>
      <c r="T114" s="145" t="s">
        <v>408</v>
      </c>
      <c r="U114" s="150">
        <v>4</v>
      </c>
      <c r="V114" s="150">
        <v>4</v>
      </c>
      <c r="W114" s="150">
        <v>4</v>
      </c>
      <c r="X114" s="150">
        <v>4</v>
      </c>
      <c r="Y114" s="150">
        <v>4</v>
      </c>
      <c r="Z114" s="150">
        <v>4</v>
      </c>
      <c r="AA114" s="150">
        <v>4</v>
      </c>
      <c r="AB114" s="150">
        <v>4</v>
      </c>
      <c r="AC114" s="150">
        <v>4</v>
      </c>
      <c r="AD114" s="150">
        <v>4</v>
      </c>
      <c r="AE114" s="150">
        <v>4</v>
      </c>
      <c r="AF114" s="150">
        <v>4</v>
      </c>
      <c r="AG114" s="149"/>
      <c r="AH114" s="149"/>
      <c r="AI114" s="149"/>
      <c r="AJ114" s="149"/>
      <c r="AK114" s="149"/>
      <c r="AL114" s="149"/>
      <c r="AM114" s="149"/>
      <c r="AN114" s="149"/>
      <c r="AO114" s="149"/>
      <c r="AP114" s="149"/>
      <c r="AQ114" s="149"/>
      <c r="AR114" s="149"/>
    </row>
    <row r="115" spans="1:44" ht="31.5">
      <c r="A115" s="141" t="s">
        <v>720</v>
      </c>
      <c r="B115" s="142" t="s">
        <v>131</v>
      </c>
      <c r="C115" s="51" t="s">
        <v>598</v>
      </c>
      <c r="D115" s="51"/>
      <c r="E115" s="51" t="s">
        <v>716</v>
      </c>
      <c r="F115" s="51" t="s">
        <v>717</v>
      </c>
      <c r="G115" s="123">
        <v>3</v>
      </c>
      <c r="H115" s="143" t="s">
        <v>217</v>
      </c>
      <c r="I115" s="143" t="s">
        <v>710</v>
      </c>
      <c r="J115" s="143" t="s">
        <v>74</v>
      </c>
      <c r="K115" s="143" t="s">
        <v>228</v>
      </c>
      <c r="L115" s="143" t="s">
        <v>95</v>
      </c>
      <c r="M115" s="143" t="s">
        <v>519</v>
      </c>
      <c r="N115" s="143" t="s">
        <v>531</v>
      </c>
      <c r="O115" s="143" t="s">
        <v>677</v>
      </c>
      <c r="P115" s="143" t="s">
        <v>532</v>
      </c>
      <c r="Q115" s="143"/>
      <c r="R115" s="48" t="s">
        <v>82</v>
      </c>
      <c r="S115" s="144"/>
      <c r="T115" s="145" t="s">
        <v>408</v>
      </c>
      <c r="U115" s="150">
        <v>4</v>
      </c>
      <c r="V115" s="150">
        <v>4</v>
      </c>
      <c r="W115" s="150">
        <v>4</v>
      </c>
      <c r="X115" s="150">
        <v>4</v>
      </c>
      <c r="Y115" s="150">
        <v>4</v>
      </c>
      <c r="Z115" s="150">
        <v>4</v>
      </c>
      <c r="AA115" s="150">
        <v>4</v>
      </c>
      <c r="AB115" s="150">
        <v>4</v>
      </c>
      <c r="AC115" s="150">
        <v>4</v>
      </c>
      <c r="AD115" s="150">
        <v>4</v>
      </c>
      <c r="AE115" s="150">
        <v>4</v>
      </c>
      <c r="AF115" s="150">
        <v>4</v>
      </c>
      <c r="AG115" s="149"/>
      <c r="AH115" s="149"/>
      <c r="AI115" s="149"/>
      <c r="AJ115" s="149"/>
      <c r="AK115" s="149"/>
      <c r="AL115" s="149"/>
      <c r="AM115" s="149"/>
      <c r="AN115" s="149"/>
      <c r="AO115" s="149"/>
      <c r="AP115" s="149"/>
      <c r="AQ115" s="149"/>
      <c r="AR115" s="149"/>
    </row>
    <row r="116" spans="1:44" ht="31.5">
      <c r="A116" s="141" t="s">
        <v>721</v>
      </c>
      <c r="B116" s="142" t="s">
        <v>131</v>
      </c>
      <c r="C116" s="51" t="s">
        <v>598</v>
      </c>
      <c r="D116" s="51"/>
      <c r="E116" s="51" t="s">
        <v>716</v>
      </c>
      <c r="F116" s="51" t="s">
        <v>717</v>
      </c>
      <c r="G116" s="123">
        <v>3</v>
      </c>
      <c r="H116" s="143" t="s">
        <v>217</v>
      </c>
      <c r="I116" s="143" t="s">
        <v>710</v>
      </c>
      <c r="J116" s="143" t="s">
        <v>74</v>
      </c>
      <c r="K116" s="143" t="s">
        <v>228</v>
      </c>
      <c r="L116" s="143" t="s">
        <v>95</v>
      </c>
      <c r="M116" s="143" t="s">
        <v>519</v>
      </c>
      <c r="N116" s="143" t="s">
        <v>534</v>
      </c>
      <c r="O116" s="143" t="s">
        <v>677</v>
      </c>
      <c r="P116" s="143" t="s">
        <v>535</v>
      </c>
      <c r="Q116" s="143"/>
      <c r="R116" s="48" t="s">
        <v>82</v>
      </c>
      <c r="S116" s="144"/>
      <c r="T116" s="145" t="s">
        <v>408</v>
      </c>
      <c r="U116" s="150">
        <v>4</v>
      </c>
      <c r="V116" s="150">
        <v>4</v>
      </c>
      <c r="W116" s="150">
        <v>4</v>
      </c>
      <c r="X116" s="150">
        <v>4</v>
      </c>
      <c r="Y116" s="150">
        <v>4</v>
      </c>
      <c r="Z116" s="150">
        <v>4</v>
      </c>
      <c r="AA116" s="150">
        <v>4</v>
      </c>
      <c r="AB116" s="150">
        <v>4</v>
      </c>
      <c r="AC116" s="150">
        <v>4</v>
      </c>
      <c r="AD116" s="150">
        <v>4</v>
      </c>
      <c r="AE116" s="150">
        <v>4</v>
      </c>
      <c r="AF116" s="150">
        <v>4</v>
      </c>
      <c r="AG116" s="149"/>
      <c r="AH116" s="149"/>
      <c r="AI116" s="149"/>
      <c r="AJ116" s="149"/>
      <c r="AK116" s="149"/>
      <c r="AL116" s="149"/>
      <c r="AM116" s="149"/>
      <c r="AN116" s="149"/>
      <c r="AO116" s="149"/>
      <c r="AP116" s="149"/>
      <c r="AQ116" s="149"/>
      <c r="AR116" s="149"/>
    </row>
    <row r="117" spans="1:44" ht="31.5">
      <c r="A117" s="141" t="s">
        <v>722</v>
      </c>
      <c r="B117" s="142" t="s">
        <v>68</v>
      </c>
      <c r="C117" s="51" t="s">
        <v>182</v>
      </c>
      <c r="D117" s="51"/>
      <c r="E117" s="51" t="s">
        <v>723</v>
      </c>
      <c r="F117" s="51" t="s">
        <v>724</v>
      </c>
      <c r="G117" s="123">
        <v>2</v>
      </c>
      <c r="H117" s="143" t="s">
        <v>191</v>
      </c>
      <c r="I117" s="143" t="s">
        <v>725</v>
      </c>
      <c r="J117" s="143" t="s">
        <v>74</v>
      </c>
      <c r="K117" s="143" t="s">
        <v>75</v>
      </c>
      <c r="L117" s="143" t="s">
        <v>76</v>
      </c>
      <c r="M117" s="143" t="s">
        <v>726</v>
      </c>
      <c r="N117" s="143" t="s">
        <v>520</v>
      </c>
      <c r="O117" s="143" t="s">
        <v>727</v>
      </c>
      <c r="P117" s="143" t="s">
        <v>522</v>
      </c>
      <c r="Q117" s="143" t="s">
        <v>728</v>
      </c>
      <c r="R117" s="48" t="s">
        <v>82</v>
      </c>
      <c r="S117" s="144"/>
      <c r="T117" s="145" t="s">
        <v>408</v>
      </c>
      <c r="U117" s="150">
        <v>1</v>
      </c>
      <c r="V117" s="150">
        <v>1</v>
      </c>
      <c r="W117" s="150">
        <v>1</v>
      </c>
      <c r="X117" s="150">
        <v>1</v>
      </c>
      <c r="Y117" s="150">
        <v>1</v>
      </c>
      <c r="Z117" s="150">
        <v>1</v>
      </c>
      <c r="AA117" s="150">
        <v>1</v>
      </c>
      <c r="AB117" s="150">
        <v>1</v>
      </c>
      <c r="AC117" s="150">
        <v>1</v>
      </c>
      <c r="AD117" s="150">
        <v>1</v>
      </c>
      <c r="AE117" s="150">
        <v>1</v>
      </c>
      <c r="AF117" s="150">
        <v>1</v>
      </c>
      <c r="AG117" s="149"/>
      <c r="AH117" s="149"/>
      <c r="AI117" s="149"/>
      <c r="AJ117" s="149"/>
      <c r="AK117" s="149"/>
      <c r="AL117" s="149"/>
      <c r="AM117" s="149"/>
      <c r="AN117" s="149"/>
      <c r="AO117" s="149"/>
      <c r="AP117" s="149"/>
      <c r="AQ117" s="149"/>
      <c r="AR117" s="149"/>
    </row>
    <row r="118" spans="1:44" ht="31.5">
      <c r="A118" s="141" t="s">
        <v>729</v>
      </c>
      <c r="B118" s="142" t="s">
        <v>68</v>
      </c>
      <c r="C118" s="51" t="s">
        <v>182</v>
      </c>
      <c r="D118" s="51"/>
      <c r="E118" s="51" t="s">
        <v>723</v>
      </c>
      <c r="F118" s="51" t="s">
        <v>724</v>
      </c>
      <c r="G118" s="123">
        <v>2</v>
      </c>
      <c r="H118" s="143" t="s">
        <v>191</v>
      </c>
      <c r="I118" s="143" t="s">
        <v>725</v>
      </c>
      <c r="J118" s="143" t="s">
        <v>74</v>
      </c>
      <c r="K118" s="143" t="s">
        <v>75</v>
      </c>
      <c r="L118" s="143" t="s">
        <v>76</v>
      </c>
      <c r="M118" s="143" t="s">
        <v>726</v>
      </c>
      <c r="N118" s="143" t="s">
        <v>524</v>
      </c>
      <c r="O118" s="143" t="s">
        <v>727</v>
      </c>
      <c r="P118" s="143" t="s">
        <v>525</v>
      </c>
      <c r="Q118" s="143" t="s">
        <v>728</v>
      </c>
      <c r="R118" s="48" t="s">
        <v>82</v>
      </c>
      <c r="S118" s="144"/>
      <c r="T118" s="145" t="s">
        <v>408</v>
      </c>
      <c r="U118" s="150">
        <v>1</v>
      </c>
      <c r="V118" s="150">
        <v>1</v>
      </c>
      <c r="W118" s="150">
        <v>1</v>
      </c>
      <c r="X118" s="150">
        <v>1</v>
      </c>
      <c r="Y118" s="150">
        <v>1</v>
      </c>
      <c r="Z118" s="150">
        <v>1</v>
      </c>
      <c r="AA118" s="150">
        <v>1</v>
      </c>
      <c r="AB118" s="150">
        <v>1</v>
      </c>
      <c r="AC118" s="150">
        <v>1</v>
      </c>
      <c r="AD118" s="150">
        <v>1</v>
      </c>
      <c r="AE118" s="150">
        <v>1</v>
      </c>
      <c r="AF118" s="150">
        <v>1</v>
      </c>
      <c r="AG118" s="149"/>
      <c r="AH118" s="149"/>
      <c r="AI118" s="149"/>
      <c r="AJ118" s="149"/>
      <c r="AK118" s="149"/>
      <c r="AL118" s="149"/>
      <c r="AM118" s="149"/>
      <c r="AN118" s="149"/>
      <c r="AO118" s="149"/>
      <c r="AP118" s="149"/>
      <c r="AQ118" s="149"/>
      <c r="AR118" s="149"/>
    </row>
    <row r="119" spans="1:44" ht="31.5">
      <c r="A119" s="141" t="s">
        <v>730</v>
      </c>
      <c r="B119" s="142" t="s">
        <v>68</v>
      </c>
      <c r="C119" s="51" t="s">
        <v>182</v>
      </c>
      <c r="D119" s="51"/>
      <c r="E119" s="51" t="s">
        <v>723</v>
      </c>
      <c r="F119" s="51" t="s">
        <v>724</v>
      </c>
      <c r="G119" s="123">
        <v>2</v>
      </c>
      <c r="H119" s="143" t="s">
        <v>191</v>
      </c>
      <c r="I119" s="143" t="s">
        <v>725</v>
      </c>
      <c r="J119" s="143" t="s">
        <v>74</v>
      </c>
      <c r="K119" s="143" t="s">
        <v>75</v>
      </c>
      <c r="L119" s="143" t="s">
        <v>76</v>
      </c>
      <c r="M119" s="143" t="s">
        <v>726</v>
      </c>
      <c r="N119" s="143" t="s">
        <v>528</v>
      </c>
      <c r="O119" s="143" t="s">
        <v>727</v>
      </c>
      <c r="P119" s="143" t="s">
        <v>529</v>
      </c>
      <c r="Q119" s="143" t="s">
        <v>728</v>
      </c>
      <c r="R119" s="48" t="s">
        <v>82</v>
      </c>
      <c r="S119" s="144"/>
      <c r="T119" s="145" t="s">
        <v>408</v>
      </c>
      <c r="U119" s="150">
        <v>1</v>
      </c>
      <c r="V119" s="150">
        <v>1</v>
      </c>
      <c r="W119" s="150">
        <v>1</v>
      </c>
      <c r="X119" s="150">
        <v>1</v>
      </c>
      <c r="Y119" s="150">
        <v>1</v>
      </c>
      <c r="Z119" s="150">
        <v>1</v>
      </c>
      <c r="AA119" s="150">
        <v>1</v>
      </c>
      <c r="AB119" s="150">
        <v>1</v>
      </c>
      <c r="AC119" s="150">
        <v>1</v>
      </c>
      <c r="AD119" s="150">
        <v>1</v>
      </c>
      <c r="AE119" s="150">
        <v>1</v>
      </c>
      <c r="AF119" s="150">
        <v>1</v>
      </c>
      <c r="AG119" s="149"/>
      <c r="AH119" s="149"/>
      <c r="AI119" s="149"/>
      <c r="AJ119" s="149"/>
      <c r="AK119" s="149"/>
      <c r="AL119" s="149"/>
      <c r="AM119" s="149"/>
      <c r="AN119" s="149"/>
      <c r="AO119" s="149"/>
      <c r="AP119" s="149"/>
      <c r="AQ119" s="149"/>
      <c r="AR119" s="149"/>
    </row>
    <row r="120" spans="1:44" ht="31.5">
      <c r="A120" s="141" t="s">
        <v>731</v>
      </c>
      <c r="B120" s="142" t="s">
        <v>68</v>
      </c>
      <c r="C120" s="51" t="s">
        <v>182</v>
      </c>
      <c r="D120" s="51"/>
      <c r="E120" s="51" t="s">
        <v>723</v>
      </c>
      <c r="F120" s="51" t="s">
        <v>724</v>
      </c>
      <c r="G120" s="123">
        <v>2</v>
      </c>
      <c r="H120" s="143" t="s">
        <v>191</v>
      </c>
      <c r="I120" s="143" t="s">
        <v>725</v>
      </c>
      <c r="J120" s="143" t="s">
        <v>74</v>
      </c>
      <c r="K120" s="143" t="s">
        <v>75</v>
      </c>
      <c r="L120" s="143" t="s">
        <v>76</v>
      </c>
      <c r="M120" s="143" t="s">
        <v>726</v>
      </c>
      <c r="N120" s="143" t="s">
        <v>531</v>
      </c>
      <c r="O120" s="143" t="s">
        <v>727</v>
      </c>
      <c r="P120" s="143" t="s">
        <v>532</v>
      </c>
      <c r="Q120" s="143" t="s">
        <v>728</v>
      </c>
      <c r="R120" s="48" t="s">
        <v>82</v>
      </c>
      <c r="S120" s="144"/>
      <c r="T120" s="145" t="s">
        <v>408</v>
      </c>
      <c r="U120" s="150">
        <v>1</v>
      </c>
      <c r="V120" s="150">
        <v>1</v>
      </c>
      <c r="W120" s="150">
        <v>1</v>
      </c>
      <c r="X120" s="150">
        <v>1</v>
      </c>
      <c r="Y120" s="150">
        <v>1</v>
      </c>
      <c r="Z120" s="150">
        <v>1</v>
      </c>
      <c r="AA120" s="150">
        <v>1</v>
      </c>
      <c r="AB120" s="150">
        <v>1</v>
      </c>
      <c r="AC120" s="150">
        <v>1</v>
      </c>
      <c r="AD120" s="150">
        <v>1</v>
      </c>
      <c r="AE120" s="150">
        <v>1</v>
      </c>
      <c r="AF120" s="150">
        <v>1</v>
      </c>
      <c r="AG120" s="149"/>
      <c r="AH120" s="149"/>
      <c r="AI120" s="149"/>
      <c r="AJ120" s="149"/>
      <c r="AK120" s="149"/>
      <c r="AL120" s="149"/>
      <c r="AM120" s="149"/>
      <c r="AN120" s="149"/>
      <c r="AO120" s="149"/>
      <c r="AP120" s="149"/>
      <c r="AQ120" s="149"/>
      <c r="AR120" s="149"/>
    </row>
    <row r="121" spans="1:44" ht="31.5">
      <c r="A121" s="141" t="s">
        <v>732</v>
      </c>
      <c r="B121" s="142" t="s">
        <v>68</v>
      </c>
      <c r="C121" s="51" t="s">
        <v>182</v>
      </c>
      <c r="D121" s="51"/>
      <c r="E121" s="51" t="s">
        <v>723</v>
      </c>
      <c r="F121" s="51" t="s">
        <v>724</v>
      </c>
      <c r="G121" s="123">
        <v>2</v>
      </c>
      <c r="H121" s="143" t="s">
        <v>191</v>
      </c>
      <c r="I121" s="143" t="s">
        <v>725</v>
      </c>
      <c r="J121" s="143" t="s">
        <v>74</v>
      </c>
      <c r="K121" s="143" t="s">
        <v>75</v>
      </c>
      <c r="L121" s="143" t="s">
        <v>76</v>
      </c>
      <c r="M121" s="143" t="s">
        <v>726</v>
      </c>
      <c r="N121" s="143" t="s">
        <v>534</v>
      </c>
      <c r="O121" s="143" t="s">
        <v>727</v>
      </c>
      <c r="P121" s="143" t="s">
        <v>535</v>
      </c>
      <c r="Q121" s="143" t="s">
        <v>728</v>
      </c>
      <c r="R121" s="48" t="s">
        <v>82</v>
      </c>
      <c r="S121" s="144"/>
      <c r="T121" s="145" t="s">
        <v>408</v>
      </c>
      <c r="U121" s="150">
        <v>1</v>
      </c>
      <c r="V121" s="150">
        <v>1</v>
      </c>
      <c r="W121" s="150">
        <v>1</v>
      </c>
      <c r="X121" s="150">
        <v>1</v>
      </c>
      <c r="Y121" s="150">
        <v>1</v>
      </c>
      <c r="Z121" s="150">
        <v>1</v>
      </c>
      <c r="AA121" s="150">
        <v>1</v>
      </c>
      <c r="AB121" s="150">
        <v>1</v>
      </c>
      <c r="AC121" s="150">
        <v>1</v>
      </c>
      <c r="AD121" s="150">
        <v>1</v>
      </c>
      <c r="AE121" s="150">
        <v>1</v>
      </c>
      <c r="AF121" s="150">
        <v>1</v>
      </c>
      <c r="AG121" s="149"/>
      <c r="AH121" s="149"/>
      <c r="AI121" s="149"/>
      <c r="AJ121" s="149"/>
      <c r="AK121" s="149"/>
      <c r="AL121" s="149"/>
      <c r="AM121" s="149"/>
      <c r="AN121" s="149"/>
      <c r="AO121" s="149"/>
      <c r="AP121" s="149"/>
      <c r="AQ121" s="149"/>
      <c r="AR121" s="149"/>
    </row>
    <row r="122" spans="1:44" ht="31.5">
      <c r="A122" s="141" t="s">
        <v>733</v>
      </c>
      <c r="B122" s="142" t="s">
        <v>131</v>
      </c>
      <c r="C122" s="51" t="s">
        <v>598</v>
      </c>
      <c r="D122" s="51" t="s">
        <v>734</v>
      </c>
      <c r="E122" s="51" t="s">
        <v>735</v>
      </c>
      <c r="F122" s="51" t="s">
        <v>736</v>
      </c>
      <c r="G122" s="123">
        <v>3</v>
      </c>
      <c r="H122" s="143" t="s">
        <v>217</v>
      </c>
      <c r="I122" s="143" t="s">
        <v>737</v>
      </c>
      <c r="J122" s="143" t="s">
        <v>74</v>
      </c>
      <c r="K122" s="143" t="s">
        <v>75</v>
      </c>
      <c r="L122" s="143" t="s">
        <v>76</v>
      </c>
      <c r="M122" s="143" t="s">
        <v>171</v>
      </c>
      <c r="N122" s="143" t="s">
        <v>738</v>
      </c>
      <c r="O122" s="143" t="s">
        <v>738</v>
      </c>
      <c r="P122" s="143" t="s">
        <v>739</v>
      </c>
      <c r="Q122" s="143"/>
      <c r="R122" s="48" t="s">
        <v>82</v>
      </c>
      <c r="S122" s="144"/>
      <c r="T122" s="145" t="s">
        <v>408</v>
      </c>
      <c r="U122" s="150">
        <v>8</v>
      </c>
      <c r="V122" s="150">
        <v>9</v>
      </c>
      <c r="W122" s="150">
        <v>9</v>
      </c>
      <c r="X122" s="150">
        <v>9</v>
      </c>
      <c r="Y122" s="150">
        <v>9</v>
      </c>
      <c r="Z122" s="150">
        <v>9</v>
      </c>
      <c r="AA122" s="150">
        <v>8</v>
      </c>
      <c r="AB122" s="150">
        <v>9</v>
      </c>
      <c r="AC122" s="150">
        <v>9</v>
      </c>
      <c r="AD122" s="150">
        <v>9</v>
      </c>
      <c r="AE122" s="150">
        <v>9</v>
      </c>
      <c r="AF122" s="150">
        <v>9</v>
      </c>
      <c r="AG122" s="149"/>
      <c r="AH122" s="149"/>
      <c r="AI122" s="149"/>
      <c r="AJ122" s="149"/>
      <c r="AK122" s="149"/>
      <c r="AL122" s="149"/>
      <c r="AM122" s="149"/>
      <c r="AN122" s="149"/>
      <c r="AO122" s="149"/>
      <c r="AP122" s="149"/>
      <c r="AQ122" s="149"/>
      <c r="AR122" s="149"/>
    </row>
    <row r="123" spans="1:44" ht="46.5" customHeight="1">
      <c r="A123" s="141" t="s">
        <v>740</v>
      </c>
      <c r="B123" s="142" t="s">
        <v>131</v>
      </c>
      <c r="C123" s="51" t="s">
        <v>741</v>
      </c>
      <c r="D123" s="51" t="s">
        <v>734</v>
      </c>
      <c r="E123" s="51" t="s">
        <v>742</v>
      </c>
      <c r="F123" s="51" t="s">
        <v>743</v>
      </c>
      <c r="G123" s="123">
        <v>3</v>
      </c>
      <c r="H123" s="143" t="s">
        <v>217</v>
      </c>
      <c r="I123" s="143" t="s">
        <v>744</v>
      </c>
      <c r="J123" s="143" t="s">
        <v>74</v>
      </c>
      <c r="K123" s="143" t="s">
        <v>75</v>
      </c>
      <c r="L123" s="143" t="s">
        <v>95</v>
      </c>
      <c r="M123" s="143" t="s">
        <v>745</v>
      </c>
      <c r="N123" s="143" t="s">
        <v>738</v>
      </c>
      <c r="O123" s="143" t="s">
        <v>738</v>
      </c>
      <c r="P123" s="143" t="s">
        <v>739</v>
      </c>
      <c r="Q123" s="143"/>
      <c r="R123" s="48" t="s">
        <v>82</v>
      </c>
      <c r="S123" s="144"/>
      <c r="T123" s="145" t="s">
        <v>408</v>
      </c>
      <c r="U123" s="150">
        <v>7</v>
      </c>
      <c r="V123" s="150">
        <v>7</v>
      </c>
      <c r="W123" s="150">
        <v>7</v>
      </c>
      <c r="X123" s="150">
        <v>7</v>
      </c>
      <c r="Y123" s="150">
        <v>7</v>
      </c>
      <c r="Z123" s="150">
        <v>7</v>
      </c>
      <c r="AA123" s="150">
        <v>7</v>
      </c>
      <c r="AB123" s="150">
        <v>7</v>
      </c>
      <c r="AC123" s="150">
        <v>7</v>
      </c>
      <c r="AD123" s="150">
        <v>7</v>
      </c>
      <c r="AE123" s="150">
        <v>7</v>
      </c>
      <c r="AF123" s="150">
        <v>7</v>
      </c>
      <c r="AG123" s="149"/>
      <c r="AH123" s="149"/>
      <c r="AI123" s="149"/>
      <c r="AJ123" s="149"/>
      <c r="AK123" s="149"/>
      <c r="AL123" s="149"/>
      <c r="AM123" s="149"/>
      <c r="AN123" s="149"/>
      <c r="AO123" s="149"/>
      <c r="AP123" s="149"/>
      <c r="AQ123" s="149"/>
      <c r="AR123" s="149"/>
    </row>
    <row r="124" spans="1:44" ht="43.5" customHeight="1">
      <c r="A124" s="141" t="s">
        <v>746</v>
      </c>
      <c r="B124" s="142" t="s">
        <v>131</v>
      </c>
      <c r="C124" s="51" t="s">
        <v>598</v>
      </c>
      <c r="D124" s="51" t="s">
        <v>734</v>
      </c>
      <c r="E124" s="51" t="s">
        <v>747</v>
      </c>
      <c r="F124" s="51" t="s">
        <v>748</v>
      </c>
      <c r="G124" s="123">
        <v>3</v>
      </c>
      <c r="H124" s="143" t="s">
        <v>749</v>
      </c>
      <c r="I124" s="143" t="s">
        <v>750</v>
      </c>
      <c r="J124" s="143" t="s">
        <v>74</v>
      </c>
      <c r="K124" s="143" t="s">
        <v>75</v>
      </c>
      <c r="L124" s="143" t="s">
        <v>76</v>
      </c>
      <c r="M124" s="143" t="s">
        <v>751</v>
      </c>
      <c r="N124" s="143" t="s">
        <v>738</v>
      </c>
      <c r="O124" s="143" t="s">
        <v>738</v>
      </c>
      <c r="P124" s="143" t="s">
        <v>739</v>
      </c>
      <c r="Q124" s="143" t="s">
        <v>752</v>
      </c>
      <c r="R124" s="48" t="s">
        <v>200</v>
      </c>
      <c r="S124" s="144">
        <v>225000</v>
      </c>
      <c r="T124" s="145" t="s">
        <v>408</v>
      </c>
      <c r="U124" s="128">
        <v>0</v>
      </c>
      <c r="V124" s="128">
        <v>0</v>
      </c>
      <c r="W124" s="128">
        <v>1</v>
      </c>
      <c r="X124" s="128">
        <v>1</v>
      </c>
      <c r="Y124" s="128">
        <v>0</v>
      </c>
      <c r="Z124" s="128">
        <v>1</v>
      </c>
      <c r="AA124" s="128">
        <v>0</v>
      </c>
      <c r="AB124" s="128">
        <v>1</v>
      </c>
      <c r="AC124" s="128">
        <v>0</v>
      </c>
      <c r="AD124" s="128">
        <v>1</v>
      </c>
      <c r="AE124" s="128">
        <v>0</v>
      </c>
      <c r="AF124" s="128">
        <v>1</v>
      </c>
      <c r="AG124" s="146"/>
      <c r="AH124" s="146"/>
      <c r="AI124" s="146"/>
      <c r="AJ124" s="147"/>
      <c r="AK124" s="147"/>
      <c r="AL124" s="147"/>
      <c r="AM124" s="147"/>
      <c r="AN124" s="147"/>
      <c r="AO124" s="147"/>
      <c r="AP124" s="147"/>
      <c r="AQ124" s="147"/>
      <c r="AR124" s="147"/>
    </row>
    <row r="125" spans="1:44" ht="39" customHeight="1">
      <c r="A125" s="141" t="s">
        <v>753</v>
      </c>
      <c r="B125" s="142" t="s">
        <v>385</v>
      </c>
      <c r="C125" s="51" t="s">
        <v>430</v>
      </c>
      <c r="D125" s="51" t="s">
        <v>734</v>
      </c>
      <c r="E125" s="51" t="s">
        <v>754</v>
      </c>
      <c r="F125" s="51" t="s">
        <v>755</v>
      </c>
      <c r="G125" s="123">
        <v>2</v>
      </c>
      <c r="H125" s="143" t="s">
        <v>756</v>
      </c>
      <c r="I125" s="143" t="s">
        <v>757</v>
      </c>
      <c r="J125" s="143" t="s">
        <v>94</v>
      </c>
      <c r="K125" s="143" t="s">
        <v>75</v>
      </c>
      <c r="L125" s="143" t="s">
        <v>76</v>
      </c>
      <c r="M125" s="143" t="s">
        <v>758</v>
      </c>
      <c r="N125" s="143" t="s">
        <v>738</v>
      </c>
      <c r="O125" s="143" t="s">
        <v>738</v>
      </c>
      <c r="P125" s="143" t="s">
        <v>739</v>
      </c>
      <c r="Q125" s="143" t="s">
        <v>575</v>
      </c>
      <c r="R125" s="48" t="s">
        <v>82</v>
      </c>
      <c r="S125" s="144"/>
      <c r="T125" s="145" t="s">
        <v>408</v>
      </c>
      <c r="U125" s="127">
        <v>1</v>
      </c>
      <c r="V125" s="127">
        <v>0</v>
      </c>
      <c r="W125" s="127">
        <v>0</v>
      </c>
      <c r="X125" s="127">
        <v>1</v>
      </c>
      <c r="Y125" s="127">
        <v>0</v>
      </c>
      <c r="Z125" s="127">
        <v>0</v>
      </c>
      <c r="AA125" s="127">
        <v>1</v>
      </c>
      <c r="AB125" s="127">
        <v>0</v>
      </c>
      <c r="AC125" s="127">
        <v>0</v>
      </c>
      <c r="AD125" s="127">
        <v>1</v>
      </c>
      <c r="AE125" s="127">
        <v>0</v>
      </c>
      <c r="AF125" s="127">
        <v>0</v>
      </c>
      <c r="AG125" s="146"/>
      <c r="AH125" s="146"/>
      <c r="AI125" s="146"/>
      <c r="AJ125" s="147"/>
      <c r="AK125" s="147"/>
      <c r="AL125" s="147"/>
      <c r="AM125" s="147"/>
      <c r="AN125" s="147"/>
      <c r="AO125" s="147"/>
      <c r="AP125" s="147"/>
      <c r="AQ125" s="147"/>
      <c r="AR125" s="147"/>
    </row>
    <row r="126" spans="1:44" ht="13.5" customHeight="1">
      <c r="A126" s="141" t="s">
        <v>759</v>
      </c>
      <c r="B126" s="142" t="s">
        <v>68</v>
      </c>
      <c r="C126" s="51" t="s">
        <v>760</v>
      </c>
      <c r="D126" s="53"/>
      <c r="E126" s="53" t="s">
        <v>761</v>
      </c>
      <c r="F126" s="53" t="s">
        <v>762</v>
      </c>
      <c r="G126" s="123">
        <v>2</v>
      </c>
      <c r="H126" s="47" t="s">
        <v>763</v>
      </c>
      <c r="I126" s="165" t="s">
        <v>764</v>
      </c>
      <c r="J126" s="47" t="s">
        <v>94</v>
      </c>
      <c r="K126" s="47" t="s">
        <v>75</v>
      </c>
      <c r="L126" s="47" t="s">
        <v>76</v>
      </c>
      <c r="M126" s="165" t="s">
        <v>765</v>
      </c>
      <c r="N126" s="143" t="s">
        <v>738</v>
      </c>
      <c r="O126" s="165" t="s">
        <v>766</v>
      </c>
      <c r="P126" s="143" t="s">
        <v>739</v>
      </c>
      <c r="Q126" s="47" t="s">
        <v>767</v>
      </c>
      <c r="R126" s="48" t="s">
        <v>82</v>
      </c>
      <c r="S126" s="144"/>
      <c r="T126" s="145" t="s">
        <v>408</v>
      </c>
      <c r="U126" s="166"/>
      <c r="V126" s="166"/>
      <c r="W126" s="166"/>
      <c r="X126" s="166"/>
      <c r="Y126" s="166"/>
      <c r="Z126" s="166"/>
      <c r="AA126" s="166">
        <v>0.2</v>
      </c>
      <c r="AB126" s="166">
        <v>0.2</v>
      </c>
      <c r="AC126" s="166">
        <v>0.2</v>
      </c>
      <c r="AD126" s="166">
        <v>0.2</v>
      </c>
      <c r="AE126" s="166">
        <v>0.2</v>
      </c>
      <c r="AF126" s="166"/>
      <c r="AG126" s="146"/>
      <c r="AH126" s="146"/>
      <c r="AI126" s="146"/>
      <c r="AJ126" s="147"/>
      <c r="AK126" s="147"/>
      <c r="AL126" s="147"/>
      <c r="AM126" s="147"/>
      <c r="AN126" s="147"/>
      <c r="AO126" s="147"/>
      <c r="AP126" s="147"/>
      <c r="AQ126" s="147"/>
      <c r="AR126" s="147"/>
    </row>
    <row r="127" spans="1:44" ht="42" customHeight="1">
      <c r="A127" s="141" t="s">
        <v>768</v>
      </c>
      <c r="B127" s="142" t="s">
        <v>68</v>
      </c>
      <c r="C127" s="51" t="s">
        <v>760</v>
      </c>
      <c r="D127" s="53"/>
      <c r="E127" s="53" t="s">
        <v>769</v>
      </c>
      <c r="F127" s="53" t="s">
        <v>770</v>
      </c>
      <c r="G127" s="52">
        <v>2</v>
      </c>
      <c r="H127" s="47" t="s">
        <v>771</v>
      </c>
      <c r="I127" s="165" t="s">
        <v>764</v>
      </c>
      <c r="J127" s="47" t="s">
        <v>94</v>
      </c>
      <c r="K127" s="47" t="s">
        <v>75</v>
      </c>
      <c r="L127" s="47" t="s">
        <v>76</v>
      </c>
      <c r="M127" s="165" t="s">
        <v>765</v>
      </c>
      <c r="N127" s="143" t="s">
        <v>738</v>
      </c>
      <c r="O127" s="47" t="s">
        <v>772</v>
      </c>
      <c r="P127" s="143" t="s">
        <v>739</v>
      </c>
      <c r="Q127" s="47" t="s">
        <v>767</v>
      </c>
      <c r="R127" s="48" t="s">
        <v>82</v>
      </c>
      <c r="S127" s="144"/>
      <c r="T127" s="145" t="s">
        <v>408</v>
      </c>
      <c r="U127" s="167"/>
      <c r="V127" s="167"/>
      <c r="W127" s="167"/>
      <c r="X127" s="167"/>
      <c r="Y127" s="167"/>
      <c r="Z127" s="167"/>
      <c r="AA127" s="167"/>
      <c r="AB127" s="168">
        <v>0.25</v>
      </c>
      <c r="AC127" s="168">
        <v>0.25</v>
      </c>
      <c r="AD127" s="168">
        <v>0.25</v>
      </c>
      <c r="AE127" s="168">
        <v>0.25</v>
      </c>
      <c r="AF127" s="168"/>
      <c r="AG127" s="146"/>
      <c r="AH127" s="146"/>
      <c r="AI127" s="146"/>
      <c r="AJ127" s="147"/>
      <c r="AK127" s="147"/>
      <c r="AL127" s="147"/>
      <c r="AM127" s="147"/>
      <c r="AN127" s="147"/>
      <c r="AO127" s="147"/>
      <c r="AP127" s="147"/>
      <c r="AQ127" s="147"/>
      <c r="AR127" s="147"/>
    </row>
    <row r="128" spans="1:44" ht="47.25">
      <c r="A128" s="141" t="s">
        <v>773</v>
      </c>
      <c r="B128" s="142" t="s">
        <v>131</v>
      </c>
      <c r="C128" s="51" t="s">
        <v>598</v>
      </c>
      <c r="D128" s="51" t="s">
        <v>734</v>
      </c>
      <c r="E128" s="51" t="s">
        <v>774</v>
      </c>
      <c r="F128" s="51" t="s">
        <v>775</v>
      </c>
      <c r="G128" s="123">
        <v>2</v>
      </c>
      <c r="H128" s="143" t="s">
        <v>756</v>
      </c>
      <c r="I128" s="143" t="s">
        <v>757</v>
      </c>
      <c r="J128" s="143" t="s">
        <v>94</v>
      </c>
      <c r="K128" s="143" t="s">
        <v>75</v>
      </c>
      <c r="L128" s="143" t="s">
        <v>76</v>
      </c>
      <c r="M128" s="143" t="s">
        <v>776</v>
      </c>
      <c r="N128" s="143" t="s">
        <v>738</v>
      </c>
      <c r="O128" s="143" t="s">
        <v>738</v>
      </c>
      <c r="P128" s="143" t="s">
        <v>739</v>
      </c>
      <c r="Q128" s="143" t="s">
        <v>777</v>
      </c>
      <c r="R128" s="48" t="s">
        <v>82</v>
      </c>
      <c r="S128" s="144"/>
      <c r="T128" s="145" t="s">
        <v>408</v>
      </c>
      <c r="U128" s="127">
        <v>1</v>
      </c>
      <c r="V128" s="127">
        <v>0</v>
      </c>
      <c r="W128" s="127">
        <v>0</v>
      </c>
      <c r="X128" s="127">
        <v>1</v>
      </c>
      <c r="Y128" s="127">
        <v>0</v>
      </c>
      <c r="Z128" s="127">
        <v>0</v>
      </c>
      <c r="AA128" s="127">
        <v>1</v>
      </c>
      <c r="AB128" s="127">
        <v>0</v>
      </c>
      <c r="AC128" s="127">
        <v>0</v>
      </c>
      <c r="AD128" s="127">
        <v>1</v>
      </c>
      <c r="AE128" s="127">
        <v>0</v>
      </c>
      <c r="AF128" s="127">
        <v>0</v>
      </c>
      <c r="AG128" s="146"/>
      <c r="AH128" s="146"/>
      <c r="AI128" s="146"/>
      <c r="AJ128" s="147"/>
      <c r="AK128" s="147"/>
      <c r="AL128" s="147"/>
      <c r="AM128" s="147"/>
      <c r="AN128" s="147"/>
      <c r="AO128" s="147"/>
      <c r="AP128" s="147"/>
      <c r="AQ128" s="147"/>
      <c r="AR128" s="147"/>
    </row>
    <row r="129" spans="1:44" ht="47.25">
      <c r="A129" s="141" t="s">
        <v>778</v>
      </c>
      <c r="B129" s="142" t="s">
        <v>68</v>
      </c>
      <c r="C129" s="51" t="s">
        <v>182</v>
      </c>
      <c r="D129" s="51" t="s">
        <v>734</v>
      </c>
      <c r="E129" s="51" t="s">
        <v>779</v>
      </c>
      <c r="F129" s="51" t="s">
        <v>780</v>
      </c>
      <c r="G129" s="123">
        <v>2</v>
      </c>
      <c r="H129" s="143" t="s">
        <v>217</v>
      </c>
      <c r="I129" s="143" t="s">
        <v>781</v>
      </c>
      <c r="J129" s="143" t="s">
        <v>94</v>
      </c>
      <c r="K129" s="143" t="s">
        <v>75</v>
      </c>
      <c r="L129" s="143" t="s">
        <v>95</v>
      </c>
      <c r="M129" s="143" t="s">
        <v>782</v>
      </c>
      <c r="N129" s="143" t="s">
        <v>738</v>
      </c>
      <c r="O129" s="143" t="s">
        <v>738</v>
      </c>
      <c r="P129" s="143" t="s">
        <v>739</v>
      </c>
      <c r="Q129" s="143"/>
      <c r="R129" s="48" t="s">
        <v>82</v>
      </c>
      <c r="S129" s="144"/>
      <c r="T129" s="145" t="s">
        <v>408</v>
      </c>
      <c r="U129" s="127">
        <v>1</v>
      </c>
      <c r="V129" s="127">
        <v>1</v>
      </c>
      <c r="W129" s="127">
        <v>1</v>
      </c>
      <c r="X129" s="127">
        <v>1</v>
      </c>
      <c r="Y129" s="127">
        <v>1</v>
      </c>
      <c r="Z129" s="127">
        <v>1</v>
      </c>
      <c r="AA129" s="127">
        <v>1</v>
      </c>
      <c r="AB129" s="127">
        <v>1</v>
      </c>
      <c r="AC129" s="127">
        <v>1</v>
      </c>
      <c r="AD129" s="127">
        <v>1</v>
      </c>
      <c r="AE129" s="127">
        <v>1</v>
      </c>
      <c r="AF129" s="127">
        <v>1</v>
      </c>
      <c r="AG129" s="146"/>
      <c r="AH129" s="146"/>
      <c r="AI129" s="146"/>
      <c r="AJ129" s="147"/>
      <c r="AK129" s="147"/>
      <c r="AL129" s="147"/>
      <c r="AM129" s="147"/>
      <c r="AN129" s="147"/>
      <c r="AO129" s="147"/>
      <c r="AP129" s="147"/>
      <c r="AQ129" s="147"/>
      <c r="AR129" s="147"/>
    </row>
    <row r="130" spans="1:44" ht="31.5">
      <c r="A130" s="141" t="s">
        <v>783</v>
      </c>
      <c r="B130" s="142" t="s">
        <v>68</v>
      </c>
      <c r="C130" s="51" t="s">
        <v>182</v>
      </c>
      <c r="D130" s="51" t="s">
        <v>734</v>
      </c>
      <c r="E130" s="51" t="s">
        <v>784</v>
      </c>
      <c r="F130" s="51" t="s">
        <v>785</v>
      </c>
      <c r="G130" s="123">
        <v>2</v>
      </c>
      <c r="H130" s="143" t="s">
        <v>749</v>
      </c>
      <c r="I130" s="143" t="s">
        <v>781</v>
      </c>
      <c r="J130" s="143" t="s">
        <v>94</v>
      </c>
      <c r="K130" s="143" t="s">
        <v>75</v>
      </c>
      <c r="L130" s="143" t="s">
        <v>76</v>
      </c>
      <c r="M130" s="143" t="s">
        <v>782</v>
      </c>
      <c r="N130" s="143" t="s">
        <v>738</v>
      </c>
      <c r="O130" s="143" t="s">
        <v>738</v>
      </c>
      <c r="P130" s="143" t="s">
        <v>739</v>
      </c>
      <c r="Q130" s="143"/>
      <c r="R130" s="48" t="s">
        <v>82</v>
      </c>
      <c r="S130" s="144"/>
      <c r="T130" s="145" t="s">
        <v>408</v>
      </c>
      <c r="U130" s="127">
        <v>1</v>
      </c>
      <c r="V130" s="127">
        <v>1</v>
      </c>
      <c r="W130" s="127">
        <v>1</v>
      </c>
      <c r="X130" s="127">
        <v>1</v>
      </c>
      <c r="Y130" s="127">
        <v>1</v>
      </c>
      <c r="Z130" s="127">
        <v>1</v>
      </c>
      <c r="AA130" s="127">
        <v>1</v>
      </c>
      <c r="AB130" s="127">
        <v>1</v>
      </c>
      <c r="AC130" s="127">
        <v>1</v>
      </c>
      <c r="AD130" s="127">
        <v>1</v>
      </c>
      <c r="AE130" s="127">
        <v>1</v>
      </c>
      <c r="AF130" s="127">
        <v>1</v>
      </c>
      <c r="AG130" s="146"/>
      <c r="AH130" s="146"/>
      <c r="AI130" s="146"/>
      <c r="AJ130" s="147"/>
      <c r="AK130" s="147"/>
      <c r="AL130" s="147"/>
      <c r="AM130" s="147"/>
      <c r="AN130" s="147"/>
      <c r="AO130" s="147"/>
      <c r="AP130" s="147"/>
      <c r="AQ130" s="147"/>
      <c r="AR130" s="147"/>
    </row>
    <row r="131" spans="1:44" ht="47.25">
      <c r="A131" s="141" t="s">
        <v>786</v>
      </c>
      <c r="B131" s="142" t="s">
        <v>131</v>
      </c>
      <c r="C131" s="51" t="s">
        <v>741</v>
      </c>
      <c r="D131" s="51" t="s">
        <v>734</v>
      </c>
      <c r="E131" s="51" t="s">
        <v>787</v>
      </c>
      <c r="F131" s="51" t="s">
        <v>788</v>
      </c>
      <c r="G131" s="123">
        <v>2</v>
      </c>
      <c r="H131" s="143" t="s">
        <v>789</v>
      </c>
      <c r="I131" s="143" t="s">
        <v>790</v>
      </c>
      <c r="J131" s="143" t="s">
        <v>74</v>
      </c>
      <c r="K131" s="143" t="s">
        <v>75</v>
      </c>
      <c r="L131" s="143" t="s">
        <v>76</v>
      </c>
      <c r="M131" s="143" t="s">
        <v>791</v>
      </c>
      <c r="N131" s="143" t="s">
        <v>738</v>
      </c>
      <c r="O131" s="143" t="s">
        <v>738</v>
      </c>
      <c r="P131" s="143" t="s">
        <v>739</v>
      </c>
      <c r="Q131" s="143"/>
      <c r="R131" s="48" t="s">
        <v>82</v>
      </c>
      <c r="S131" s="144"/>
      <c r="T131" s="145" t="s">
        <v>408</v>
      </c>
      <c r="U131" s="128">
        <v>1</v>
      </c>
      <c r="V131" s="128">
        <v>1</v>
      </c>
      <c r="W131" s="128">
        <v>1</v>
      </c>
      <c r="X131" s="128">
        <v>1</v>
      </c>
      <c r="Y131" s="128">
        <v>1</v>
      </c>
      <c r="Z131" s="128">
        <v>1</v>
      </c>
      <c r="AA131" s="128">
        <v>1</v>
      </c>
      <c r="AB131" s="128">
        <v>1</v>
      </c>
      <c r="AC131" s="128">
        <v>1</v>
      </c>
      <c r="AD131" s="128">
        <v>1</v>
      </c>
      <c r="AE131" s="128">
        <v>1</v>
      </c>
      <c r="AF131" s="128">
        <v>1</v>
      </c>
      <c r="AG131" s="146"/>
      <c r="AH131" s="146"/>
      <c r="AI131" s="146"/>
      <c r="AJ131" s="147"/>
      <c r="AK131" s="147"/>
      <c r="AL131" s="147"/>
      <c r="AM131" s="147"/>
      <c r="AN131" s="147"/>
      <c r="AO131" s="147"/>
      <c r="AP131" s="147"/>
      <c r="AQ131" s="147"/>
      <c r="AR131" s="147"/>
    </row>
    <row r="132" spans="1:44" ht="47.25">
      <c r="A132" s="141" t="s">
        <v>792</v>
      </c>
      <c r="B132" s="142" t="s">
        <v>68</v>
      </c>
      <c r="C132" s="51" t="s">
        <v>760</v>
      </c>
      <c r="D132" s="51" t="s">
        <v>734</v>
      </c>
      <c r="E132" s="51" t="s">
        <v>793</v>
      </c>
      <c r="F132" s="51" t="s">
        <v>794</v>
      </c>
      <c r="G132" s="123">
        <v>1</v>
      </c>
      <c r="H132" s="143" t="s">
        <v>217</v>
      </c>
      <c r="I132" s="143" t="s">
        <v>795</v>
      </c>
      <c r="J132" s="143" t="s">
        <v>74</v>
      </c>
      <c r="K132" s="143" t="s">
        <v>75</v>
      </c>
      <c r="L132" s="143" t="s">
        <v>76</v>
      </c>
      <c r="M132" s="143" t="s">
        <v>519</v>
      </c>
      <c r="N132" s="143" t="s">
        <v>796</v>
      </c>
      <c r="O132" s="143" t="s">
        <v>796</v>
      </c>
      <c r="P132" s="143" t="s">
        <v>797</v>
      </c>
      <c r="Q132" s="143" t="s">
        <v>638</v>
      </c>
      <c r="R132" s="48" t="s">
        <v>82</v>
      </c>
      <c r="S132" s="144"/>
      <c r="T132" s="145" t="s">
        <v>408</v>
      </c>
      <c r="U132" s="128">
        <v>1</v>
      </c>
      <c r="V132" s="128">
        <v>1</v>
      </c>
      <c r="W132" s="128">
        <v>1</v>
      </c>
      <c r="X132" s="128">
        <v>1</v>
      </c>
      <c r="Y132" s="128">
        <v>1</v>
      </c>
      <c r="Z132" s="128">
        <v>1</v>
      </c>
      <c r="AA132" s="128">
        <v>1</v>
      </c>
      <c r="AB132" s="128">
        <v>1</v>
      </c>
      <c r="AC132" s="128">
        <v>1</v>
      </c>
      <c r="AD132" s="128">
        <v>1</v>
      </c>
      <c r="AE132" s="128">
        <v>1</v>
      </c>
      <c r="AF132" s="128">
        <v>1</v>
      </c>
      <c r="AG132" s="146"/>
      <c r="AH132" s="146"/>
      <c r="AI132" s="146"/>
      <c r="AJ132" s="147"/>
      <c r="AK132" s="147"/>
      <c r="AL132" s="147"/>
      <c r="AM132" s="147"/>
      <c r="AN132" s="147"/>
      <c r="AO132" s="147"/>
      <c r="AP132" s="147"/>
      <c r="AQ132" s="147"/>
      <c r="AR132" s="147"/>
    </row>
    <row r="133" spans="1:44" ht="31.5">
      <c r="A133" s="141" t="s">
        <v>798</v>
      </c>
      <c r="B133" s="142" t="s">
        <v>68</v>
      </c>
      <c r="C133" s="51" t="s">
        <v>760</v>
      </c>
      <c r="D133" s="51" t="s">
        <v>734</v>
      </c>
      <c r="E133" s="51" t="s">
        <v>799</v>
      </c>
      <c r="F133" s="51" t="s">
        <v>800</v>
      </c>
      <c r="G133" s="123">
        <v>1</v>
      </c>
      <c r="H133" s="143" t="s">
        <v>217</v>
      </c>
      <c r="I133" s="143" t="s">
        <v>795</v>
      </c>
      <c r="J133" s="143" t="s">
        <v>74</v>
      </c>
      <c r="K133" s="143" t="s">
        <v>75</v>
      </c>
      <c r="L133" s="143" t="s">
        <v>76</v>
      </c>
      <c r="M133" s="143" t="s">
        <v>519</v>
      </c>
      <c r="N133" s="143" t="s">
        <v>796</v>
      </c>
      <c r="O133" s="143" t="s">
        <v>796</v>
      </c>
      <c r="P133" s="143" t="s">
        <v>797</v>
      </c>
      <c r="Q133" s="143"/>
      <c r="R133" s="48" t="s">
        <v>82</v>
      </c>
      <c r="S133" s="144"/>
      <c r="T133" s="145" t="s">
        <v>408</v>
      </c>
      <c r="U133" s="128">
        <v>1</v>
      </c>
      <c r="V133" s="128">
        <v>1</v>
      </c>
      <c r="W133" s="128">
        <v>1</v>
      </c>
      <c r="X133" s="128">
        <v>1</v>
      </c>
      <c r="Y133" s="128">
        <v>1</v>
      </c>
      <c r="Z133" s="128">
        <v>1</v>
      </c>
      <c r="AA133" s="128">
        <v>1</v>
      </c>
      <c r="AB133" s="128">
        <v>1</v>
      </c>
      <c r="AC133" s="128">
        <v>1</v>
      </c>
      <c r="AD133" s="128">
        <v>1</v>
      </c>
      <c r="AE133" s="128">
        <v>1</v>
      </c>
      <c r="AF133" s="128">
        <v>1</v>
      </c>
      <c r="AG133" s="146"/>
      <c r="AH133" s="146"/>
      <c r="AI133" s="146"/>
      <c r="AJ133" s="147"/>
      <c r="AK133" s="147"/>
      <c r="AL133" s="147"/>
      <c r="AM133" s="147"/>
      <c r="AN133" s="147"/>
      <c r="AO133" s="147"/>
      <c r="AP133" s="147"/>
      <c r="AQ133" s="147"/>
      <c r="AR133" s="147"/>
    </row>
    <row r="134" spans="1:44" ht="78.75">
      <c r="A134" s="141" t="s">
        <v>801</v>
      </c>
      <c r="B134" s="142" t="s">
        <v>68</v>
      </c>
      <c r="C134" s="51" t="s">
        <v>182</v>
      </c>
      <c r="D134" s="51" t="s">
        <v>734</v>
      </c>
      <c r="E134" s="51" t="s">
        <v>802</v>
      </c>
      <c r="F134" s="51" t="s">
        <v>803</v>
      </c>
      <c r="G134" s="123">
        <v>1</v>
      </c>
      <c r="H134" s="143" t="s">
        <v>217</v>
      </c>
      <c r="I134" s="143" t="s">
        <v>804</v>
      </c>
      <c r="J134" s="143" t="s">
        <v>74</v>
      </c>
      <c r="K134" s="143" t="s">
        <v>75</v>
      </c>
      <c r="L134" s="143" t="s">
        <v>76</v>
      </c>
      <c r="M134" s="143" t="s">
        <v>519</v>
      </c>
      <c r="N134" s="143" t="s">
        <v>796</v>
      </c>
      <c r="O134" s="143" t="s">
        <v>796</v>
      </c>
      <c r="P134" s="143" t="s">
        <v>797</v>
      </c>
      <c r="Q134" s="143"/>
      <c r="R134" s="48" t="s">
        <v>82</v>
      </c>
      <c r="S134" s="144"/>
      <c r="T134" s="145" t="s">
        <v>408</v>
      </c>
      <c r="U134" s="128">
        <v>0</v>
      </c>
      <c r="V134" s="128">
        <v>0</v>
      </c>
      <c r="W134" s="128">
        <v>0</v>
      </c>
      <c r="X134" s="128">
        <v>1</v>
      </c>
      <c r="Y134" s="128">
        <v>0</v>
      </c>
      <c r="Z134" s="128">
        <v>0</v>
      </c>
      <c r="AA134" s="128">
        <v>0</v>
      </c>
      <c r="AB134" s="128">
        <v>1</v>
      </c>
      <c r="AC134" s="128">
        <v>0</v>
      </c>
      <c r="AD134" s="128">
        <v>0</v>
      </c>
      <c r="AE134" s="128">
        <v>0</v>
      </c>
      <c r="AF134" s="128">
        <v>1</v>
      </c>
      <c r="AG134" s="146"/>
      <c r="AH134" s="146"/>
      <c r="AI134" s="146"/>
      <c r="AJ134" s="147"/>
      <c r="AK134" s="147"/>
      <c r="AL134" s="147"/>
      <c r="AM134" s="147"/>
      <c r="AN134" s="147"/>
      <c r="AO134" s="147"/>
      <c r="AP134" s="147"/>
      <c r="AQ134" s="147"/>
      <c r="AR134" s="147"/>
    </row>
    <row r="135" spans="1:44" ht="110.25">
      <c r="A135" s="141" t="s">
        <v>805</v>
      </c>
      <c r="B135" s="142" t="s">
        <v>68</v>
      </c>
      <c r="C135" s="51" t="s">
        <v>633</v>
      </c>
      <c r="D135" s="51" t="s">
        <v>734</v>
      </c>
      <c r="E135" s="51" t="s">
        <v>806</v>
      </c>
      <c r="F135" s="51" t="s">
        <v>807</v>
      </c>
      <c r="G135" s="123">
        <v>2</v>
      </c>
      <c r="H135" s="143" t="s">
        <v>217</v>
      </c>
      <c r="I135" s="143" t="s">
        <v>808</v>
      </c>
      <c r="J135" s="143" t="s">
        <v>74</v>
      </c>
      <c r="K135" s="143" t="s">
        <v>75</v>
      </c>
      <c r="L135" s="143" t="s">
        <v>76</v>
      </c>
      <c r="M135" s="143" t="s">
        <v>809</v>
      </c>
      <c r="N135" s="143" t="s">
        <v>796</v>
      </c>
      <c r="O135" s="143" t="s">
        <v>796</v>
      </c>
      <c r="P135" s="143" t="s">
        <v>797</v>
      </c>
      <c r="Q135" s="143" t="s">
        <v>810</v>
      </c>
      <c r="R135" s="48" t="s">
        <v>82</v>
      </c>
      <c r="S135" s="144"/>
      <c r="T135" s="145" t="s">
        <v>408</v>
      </c>
      <c r="U135" s="128">
        <v>0</v>
      </c>
      <c r="V135" s="128">
        <v>0</v>
      </c>
      <c r="W135" s="128">
        <v>1</v>
      </c>
      <c r="X135" s="128">
        <v>0</v>
      </c>
      <c r="Y135" s="128">
        <v>0</v>
      </c>
      <c r="Z135" s="128">
        <v>1</v>
      </c>
      <c r="AA135" s="128">
        <v>0</v>
      </c>
      <c r="AB135" s="128">
        <v>0</v>
      </c>
      <c r="AC135" s="128">
        <v>1</v>
      </c>
      <c r="AD135" s="128">
        <v>0</v>
      </c>
      <c r="AE135" s="128">
        <v>1</v>
      </c>
      <c r="AF135" s="128">
        <v>0</v>
      </c>
      <c r="AG135" s="146"/>
      <c r="AH135" s="146"/>
      <c r="AI135" s="146"/>
      <c r="AJ135" s="147"/>
      <c r="AK135" s="147"/>
      <c r="AL135" s="147"/>
      <c r="AM135" s="147"/>
      <c r="AN135" s="147"/>
      <c r="AO135" s="147"/>
      <c r="AP135" s="147"/>
      <c r="AQ135" s="147"/>
      <c r="AR135" s="147"/>
    </row>
    <row r="136" spans="1:44" ht="31.5">
      <c r="A136" s="141" t="s">
        <v>811</v>
      </c>
      <c r="B136" s="142" t="s">
        <v>68</v>
      </c>
      <c r="C136" s="51" t="s">
        <v>84</v>
      </c>
      <c r="D136" s="51" t="s">
        <v>734</v>
      </c>
      <c r="E136" s="51" t="s">
        <v>812</v>
      </c>
      <c r="F136" s="51" t="s">
        <v>813</v>
      </c>
      <c r="G136" s="123">
        <v>3</v>
      </c>
      <c r="H136" s="143" t="s">
        <v>814</v>
      </c>
      <c r="I136" s="143" t="s">
        <v>808</v>
      </c>
      <c r="J136" s="143" t="s">
        <v>74</v>
      </c>
      <c r="K136" s="143" t="s">
        <v>75</v>
      </c>
      <c r="L136" s="143" t="s">
        <v>95</v>
      </c>
      <c r="M136" s="143" t="s">
        <v>815</v>
      </c>
      <c r="N136" s="143" t="s">
        <v>796</v>
      </c>
      <c r="O136" s="143" t="s">
        <v>796</v>
      </c>
      <c r="P136" s="143" t="s">
        <v>797</v>
      </c>
      <c r="Q136" s="143"/>
      <c r="R136" s="48" t="s">
        <v>82</v>
      </c>
      <c r="S136" s="144"/>
      <c r="T136" s="145" t="s">
        <v>408</v>
      </c>
      <c r="U136" s="128">
        <v>1</v>
      </c>
      <c r="V136" s="128">
        <v>1</v>
      </c>
      <c r="W136" s="128">
        <v>1</v>
      </c>
      <c r="X136" s="128">
        <v>1</v>
      </c>
      <c r="Y136" s="128">
        <v>1</v>
      </c>
      <c r="Z136" s="128">
        <v>1</v>
      </c>
      <c r="AA136" s="128">
        <v>1</v>
      </c>
      <c r="AB136" s="128">
        <v>1</v>
      </c>
      <c r="AC136" s="128">
        <v>1</v>
      </c>
      <c r="AD136" s="128">
        <v>1</v>
      </c>
      <c r="AE136" s="128">
        <v>1</v>
      </c>
      <c r="AF136" s="128">
        <v>1</v>
      </c>
      <c r="AG136" s="146"/>
      <c r="AH136" s="146"/>
      <c r="AI136" s="146"/>
      <c r="AJ136" s="147"/>
      <c r="AK136" s="147"/>
      <c r="AL136" s="147"/>
      <c r="AM136" s="147"/>
      <c r="AN136" s="147"/>
      <c r="AO136" s="147"/>
      <c r="AP136" s="147"/>
      <c r="AQ136" s="147"/>
      <c r="AR136" s="147"/>
    </row>
    <row r="137" spans="1:44">
      <c r="A137" s="141" t="s">
        <v>816</v>
      </c>
      <c r="B137" s="142" t="s">
        <v>68</v>
      </c>
      <c r="C137" s="51" t="s">
        <v>84</v>
      </c>
      <c r="D137" s="51" t="s">
        <v>734</v>
      </c>
      <c r="E137" s="51" t="s">
        <v>817</v>
      </c>
      <c r="F137" s="51" t="s">
        <v>818</v>
      </c>
      <c r="G137" s="123">
        <v>3</v>
      </c>
      <c r="H137" s="143" t="s">
        <v>217</v>
      </c>
      <c r="I137" s="143" t="s">
        <v>819</v>
      </c>
      <c r="J137" s="143" t="s">
        <v>74</v>
      </c>
      <c r="K137" s="143" t="s">
        <v>75</v>
      </c>
      <c r="L137" s="143" t="s">
        <v>95</v>
      </c>
      <c r="M137" s="143" t="s">
        <v>820</v>
      </c>
      <c r="N137" s="143" t="s">
        <v>796</v>
      </c>
      <c r="O137" s="143" t="s">
        <v>796</v>
      </c>
      <c r="P137" s="143" t="s">
        <v>797</v>
      </c>
      <c r="Q137" s="143"/>
      <c r="R137" s="48" t="s">
        <v>82</v>
      </c>
      <c r="S137" s="144"/>
      <c r="T137" s="145" t="s">
        <v>408</v>
      </c>
      <c r="U137" s="128">
        <v>1</v>
      </c>
      <c r="V137" s="128">
        <v>1</v>
      </c>
      <c r="W137" s="128">
        <v>1</v>
      </c>
      <c r="X137" s="128">
        <v>1</v>
      </c>
      <c r="Y137" s="128">
        <v>1</v>
      </c>
      <c r="Z137" s="128">
        <v>1</v>
      </c>
      <c r="AA137" s="128">
        <v>1</v>
      </c>
      <c r="AB137" s="128">
        <v>1</v>
      </c>
      <c r="AC137" s="128">
        <v>1</v>
      </c>
      <c r="AD137" s="128">
        <v>1</v>
      </c>
      <c r="AE137" s="128">
        <v>1</v>
      </c>
      <c r="AF137" s="128">
        <v>1</v>
      </c>
      <c r="AG137" s="146"/>
      <c r="AH137" s="146"/>
      <c r="AI137" s="146"/>
      <c r="AJ137" s="147"/>
      <c r="AK137" s="147"/>
      <c r="AL137" s="147"/>
      <c r="AM137" s="147"/>
      <c r="AN137" s="147"/>
      <c r="AO137" s="147"/>
      <c r="AP137" s="147"/>
      <c r="AQ137" s="147"/>
      <c r="AR137" s="147"/>
    </row>
    <row r="138" spans="1:44" ht="31.5">
      <c r="A138" s="141" t="s">
        <v>821</v>
      </c>
      <c r="B138" s="142" t="s">
        <v>68</v>
      </c>
      <c r="C138" s="51" t="s">
        <v>84</v>
      </c>
      <c r="D138" s="51" t="s">
        <v>734</v>
      </c>
      <c r="E138" s="51" t="s">
        <v>822</v>
      </c>
      <c r="F138" s="51" t="s">
        <v>823</v>
      </c>
      <c r="G138" s="123">
        <v>3</v>
      </c>
      <c r="H138" s="143" t="s">
        <v>217</v>
      </c>
      <c r="I138" s="143" t="s">
        <v>824</v>
      </c>
      <c r="J138" s="143" t="s">
        <v>74</v>
      </c>
      <c r="K138" s="143" t="s">
        <v>75</v>
      </c>
      <c r="L138" s="143" t="s">
        <v>95</v>
      </c>
      <c r="M138" s="143" t="s">
        <v>825</v>
      </c>
      <c r="N138" s="143" t="s">
        <v>796</v>
      </c>
      <c r="O138" s="143" t="s">
        <v>796</v>
      </c>
      <c r="P138" s="143" t="s">
        <v>797</v>
      </c>
      <c r="Q138" s="143"/>
      <c r="R138" s="48" t="s">
        <v>82</v>
      </c>
      <c r="S138" s="144"/>
      <c r="T138" s="145" t="s">
        <v>408</v>
      </c>
      <c r="U138" s="128">
        <v>1</v>
      </c>
      <c r="V138" s="128">
        <v>1</v>
      </c>
      <c r="W138" s="128">
        <v>1</v>
      </c>
      <c r="X138" s="128">
        <v>1</v>
      </c>
      <c r="Y138" s="128">
        <v>1</v>
      </c>
      <c r="Z138" s="128">
        <v>1</v>
      </c>
      <c r="AA138" s="128">
        <v>1</v>
      </c>
      <c r="AB138" s="128">
        <v>1</v>
      </c>
      <c r="AC138" s="128">
        <v>1</v>
      </c>
      <c r="AD138" s="128">
        <v>1</v>
      </c>
      <c r="AE138" s="128">
        <v>1</v>
      </c>
      <c r="AF138" s="128">
        <v>1</v>
      </c>
      <c r="AG138" s="146"/>
      <c r="AH138" s="146"/>
      <c r="AI138" s="146"/>
      <c r="AJ138" s="147"/>
      <c r="AK138" s="147"/>
      <c r="AL138" s="147"/>
      <c r="AM138" s="147"/>
      <c r="AN138" s="147"/>
      <c r="AO138" s="147"/>
      <c r="AP138" s="147"/>
      <c r="AQ138" s="147"/>
      <c r="AR138" s="147"/>
    </row>
    <row r="139" spans="1:44" ht="78.75">
      <c r="A139" s="141" t="s">
        <v>826</v>
      </c>
      <c r="B139" s="142" t="s">
        <v>68</v>
      </c>
      <c r="C139" s="51" t="s">
        <v>182</v>
      </c>
      <c r="D139" s="51" t="s">
        <v>734</v>
      </c>
      <c r="E139" s="51" t="s">
        <v>827</v>
      </c>
      <c r="F139" s="51" t="s">
        <v>828</v>
      </c>
      <c r="G139" s="123">
        <v>3</v>
      </c>
      <c r="H139" s="143" t="s">
        <v>217</v>
      </c>
      <c r="I139" s="143" t="s">
        <v>829</v>
      </c>
      <c r="J139" s="143" t="s">
        <v>94</v>
      </c>
      <c r="K139" s="143" t="s">
        <v>75</v>
      </c>
      <c r="L139" s="143" t="s">
        <v>76</v>
      </c>
      <c r="M139" s="143" t="s">
        <v>830</v>
      </c>
      <c r="N139" s="143" t="s">
        <v>796</v>
      </c>
      <c r="O139" s="143" t="s">
        <v>796</v>
      </c>
      <c r="P139" s="143" t="s">
        <v>797</v>
      </c>
      <c r="Q139" s="143" t="s">
        <v>831</v>
      </c>
      <c r="R139" s="48" t="s">
        <v>82</v>
      </c>
      <c r="S139" s="144"/>
      <c r="T139" s="145" t="s">
        <v>408</v>
      </c>
      <c r="U139" s="127">
        <v>0</v>
      </c>
      <c r="V139" s="127">
        <v>0</v>
      </c>
      <c r="W139" s="127">
        <v>0</v>
      </c>
      <c r="X139" s="127">
        <v>0</v>
      </c>
      <c r="Y139" s="127">
        <v>0</v>
      </c>
      <c r="Z139" s="127">
        <v>0</v>
      </c>
      <c r="AA139" s="127">
        <v>0.1</v>
      </c>
      <c r="AB139" s="127">
        <v>0.1</v>
      </c>
      <c r="AC139" s="127">
        <v>0.1</v>
      </c>
      <c r="AD139" s="127">
        <v>0.5</v>
      </c>
      <c r="AE139" s="127">
        <v>0.1</v>
      </c>
      <c r="AF139" s="127">
        <v>0.1</v>
      </c>
      <c r="AG139" s="146"/>
      <c r="AH139" s="146"/>
      <c r="AI139" s="146"/>
      <c r="AJ139" s="147"/>
      <c r="AK139" s="147"/>
      <c r="AL139" s="147"/>
      <c r="AM139" s="147"/>
      <c r="AN139" s="147"/>
      <c r="AO139" s="147"/>
      <c r="AP139" s="147"/>
      <c r="AQ139" s="147"/>
      <c r="AR139" s="147"/>
    </row>
    <row r="140" spans="1:44" ht="78.75">
      <c r="A140" s="141" t="s">
        <v>832</v>
      </c>
      <c r="B140" s="142" t="s">
        <v>131</v>
      </c>
      <c r="C140" s="51" t="s">
        <v>741</v>
      </c>
      <c r="D140" s="51" t="s">
        <v>734</v>
      </c>
      <c r="E140" s="51" t="s">
        <v>833</v>
      </c>
      <c r="F140" s="51" t="s">
        <v>834</v>
      </c>
      <c r="G140" s="123">
        <v>3</v>
      </c>
      <c r="H140" s="143" t="s">
        <v>217</v>
      </c>
      <c r="I140" s="143" t="s">
        <v>835</v>
      </c>
      <c r="J140" s="143" t="s">
        <v>74</v>
      </c>
      <c r="K140" s="143" t="s">
        <v>75</v>
      </c>
      <c r="L140" s="143" t="s">
        <v>95</v>
      </c>
      <c r="M140" s="143" t="s">
        <v>519</v>
      </c>
      <c r="N140" s="143" t="s">
        <v>796</v>
      </c>
      <c r="O140" s="143" t="s">
        <v>796</v>
      </c>
      <c r="P140" s="143" t="s">
        <v>797</v>
      </c>
      <c r="Q140" s="143"/>
      <c r="R140" s="48" t="s">
        <v>82</v>
      </c>
      <c r="S140" s="144"/>
      <c r="T140" s="145" t="s">
        <v>408</v>
      </c>
      <c r="U140" s="128">
        <v>1</v>
      </c>
      <c r="V140" s="128">
        <v>1</v>
      </c>
      <c r="W140" s="128">
        <v>1</v>
      </c>
      <c r="X140" s="128">
        <v>1</v>
      </c>
      <c r="Y140" s="128">
        <v>1</v>
      </c>
      <c r="Z140" s="128">
        <v>1</v>
      </c>
      <c r="AA140" s="128">
        <v>1</v>
      </c>
      <c r="AB140" s="128">
        <v>1</v>
      </c>
      <c r="AC140" s="128">
        <v>1</v>
      </c>
      <c r="AD140" s="128">
        <v>1</v>
      </c>
      <c r="AE140" s="128">
        <v>1</v>
      </c>
      <c r="AF140" s="128">
        <v>1</v>
      </c>
      <c r="AG140" s="146"/>
      <c r="AH140" s="146"/>
      <c r="AI140" s="146"/>
      <c r="AJ140" s="147"/>
      <c r="AK140" s="147"/>
      <c r="AL140" s="147"/>
      <c r="AM140" s="147"/>
      <c r="AN140" s="147"/>
      <c r="AO140" s="147"/>
      <c r="AP140" s="147"/>
      <c r="AQ140" s="147"/>
      <c r="AR140" s="147"/>
    </row>
    <row r="141" spans="1:44" ht="31.5">
      <c r="A141" s="141" t="s">
        <v>836</v>
      </c>
      <c r="B141" s="142" t="s">
        <v>68</v>
      </c>
      <c r="C141" s="51" t="s">
        <v>84</v>
      </c>
      <c r="D141" s="51" t="s">
        <v>734</v>
      </c>
      <c r="E141" s="51" t="s">
        <v>837</v>
      </c>
      <c r="F141" s="51" t="s">
        <v>838</v>
      </c>
      <c r="G141" s="123">
        <v>2</v>
      </c>
      <c r="H141" s="143" t="s">
        <v>217</v>
      </c>
      <c r="I141" s="143" t="s">
        <v>839</v>
      </c>
      <c r="J141" s="143" t="s">
        <v>74</v>
      </c>
      <c r="K141" s="143" t="s">
        <v>75</v>
      </c>
      <c r="L141" s="143" t="s">
        <v>76</v>
      </c>
      <c r="M141" s="143" t="s">
        <v>519</v>
      </c>
      <c r="N141" s="143" t="s">
        <v>796</v>
      </c>
      <c r="O141" s="143" t="s">
        <v>796</v>
      </c>
      <c r="P141" s="143" t="s">
        <v>797</v>
      </c>
      <c r="Q141" s="143"/>
      <c r="R141" s="48" t="s">
        <v>82</v>
      </c>
      <c r="S141" s="144"/>
      <c r="T141" s="145" t="s">
        <v>408</v>
      </c>
      <c r="U141" s="128">
        <v>0</v>
      </c>
      <c r="V141" s="128">
        <v>1</v>
      </c>
      <c r="W141" s="128">
        <v>0</v>
      </c>
      <c r="X141" s="128">
        <v>0</v>
      </c>
      <c r="Y141" s="128">
        <v>1</v>
      </c>
      <c r="Z141" s="128">
        <v>0</v>
      </c>
      <c r="AA141" s="128">
        <v>1</v>
      </c>
      <c r="AB141" s="128">
        <v>0</v>
      </c>
      <c r="AC141" s="128">
        <v>0</v>
      </c>
      <c r="AD141" s="128">
        <v>1</v>
      </c>
      <c r="AE141" s="128">
        <v>0</v>
      </c>
      <c r="AF141" s="128">
        <v>0</v>
      </c>
      <c r="AG141" s="146"/>
      <c r="AH141" s="146"/>
      <c r="AI141" s="146"/>
      <c r="AJ141" s="147"/>
      <c r="AK141" s="147"/>
      <c r="AL141" s="147"/>
      <c r="AM141" s="147"/>
      <c r="AN141" s="147"/>
      <c r="AO141" s="147"/>
      <c r="AP141" s="147"/>
      <c r="AQ141" s="147"/>
      <c r="AR141" s="147"/>
    </row>
    <row r="142" spans="1:44" ht="31.5">
      <c r="A142" s="141" t="s">
        <v>840</v>
      </c>
      <c r="B142" s="142" t="s">
        <v>68</v>
      </c>
      <c r="C142" s="51" t="s">
        <v>84</v>
      </c>
      <c r="D142" s="51"/>
      <c r="E142" s="51" t="s">
        <v>841</v>
      </c>
      <c r="F142" s="51" t="s">
        <v>842</v>
      </c>
      <c r="G142" s="123">
        <v>3</v>
      </c>
      <c r="H142" s="143" t="s">
        <v>217</v>
      </c>
      <c r="I142" s="143" t="s">
        <v>808</v>
      </c>
      <c r="J142" s="143" t="s">
        <v>74</v>
      </c>
      <c r="K142" s="143" t="s">
        <v>75</v>
      </c>
      <c r="L142" s="143" t="s">
        <v>95</v>
      </c>
      <c r="M142" s="143" t="s">
        <v>843</v>
      </c>
      <c r="N142" s="143" t="s">
        <v>796</v>
      </c>
      <c r="O142" s="143" t="s">
        <v>796</v>
      </c>
      <c r="P142" s="143" t="s">
        <v>797</v>
      </c>
      <c r="Q142" s="143"/>
      <c r="R142" s="48" t="s">
        <v>82</v>
      </c>
      <c r="S142" s="144"/>
      <c r="T142" s="145" t="s">
        <v>408</v>
      </c>
      <c r="U142" s="128">
        <v>1</v>
      </c>
      <c r="V142" s="128">
        <v>1</v>
      </c>
      <c r="W142" s="128">
        <v>1</v>
      </c>
      <c r="X142" s="128">
        <v>1</v>
      </c>
      <c r="Y142" s="128">
        <v>1</v>
      </c>
      <c r="Z142" s="128">
        <v>1</v>
      </c>
      <c r="AA142" s="128">
        <v>1</v>
      </c>
      <c r="AB142" s="128">
        <v>1</v>
      </c>
      <c r="AC142" s="128">
        <v>1</v>
      </c>
      <c r="AD142" s="128">
        <v>1</v>
      </c>
      <c r="AE142" s="128">
        <v>1</v>
      </c>
      <c r="AF142" s="128">
        <v>1</v>
      </c>
      <c r="AG142" s="146"/>
      <c r="AH142" s="146"/>
      <c r="AI142" s="146"/>
      <c r="AJ142" s="147"/>
      <c r="AK142" s="147"/>
      <c r="AL142" s="147"/>
      <c r="AM142" s="147"/>
      <c r="AN142" s="147"/>
      <c r="AO142" s="147"/>
      <c r="AP142" s="147"/>
      <c r="AQ142" s="147"/>
      <c r="AR142" s="147"/>
    </row>
    <row r="143" spans="1:44" ht="31.5">
      <c r="A143" s="141" t="s">
        <v>844</v>
      </c>
      <c r="B143" s="142" t="s">
        <v>209</v>
      </c>
      <c r="C143" s="51" t="s">
        <v>845</v>
      </c>
      <c r="D143" s="51"/>
      <c r="E143" s="51" t="s">
        <v>846</v>
      </c>
      <c r="F143" s="51" t="s">
        <v>847</v>
      </c>
      <c r="G143" s="123">
        <v>2</v>
      </c>
      <c r="H143" s="143" t="s">
        <v>217</v>
      </c>
      <c r="I143" s="143" t="s">
        <v>848</v>
      </c>
      <c r="J143" s="143" t="s">
        <v>74</v>
      </c>
      <c r="K143" s="143" t="s">
        <v>75</v>
      </c>
      <c r="L143" s="143" t="s">
        <v>76</v>
      </c>
      <c r="M143" s="143" t="s">
        <v>751</v>
      </c>
      <c r="N143" s="143" t="s">
        <v>849</v>
      </c>
      <c r="O143" s="143" t="s">
        <v>850</v>
      </c>
      <c r="P143" s="143" t="s">
        <v>851</v>
      </c>
      <c r="Q143" s="143" t="s">
        <v>852</v>
      </c>
      <c r="R143" s="48" t="s">
        <v>439</v>
      </c>
      <c r="S143" s="144"/>
      <c r="T143" s="145" t="s">
        <v>408</v>
      </c>
      <c r="U143" s="128">
        <v>0</v>
      </c>
      <c r="V143" s="128">
        <v>0</v>
      </c>
      <c r="W143" s="128">
        <v>1</v>
      </c>
      <c r="X143" s="128">
        <v>0</v>
      </c>
      <c r="Y143" s="128">
        <v>1</v>
      </c>
      <c r="Z143" s="128">
        <v>0</v>
      </c>
      <c r="AA143" s="128">
        <v>1</v>
      </c>
      <c r="AB143" s="128">
        <v>0</v>
      </c>
      <c r="AC143" s="128">
        <v>1</v>
      </c>
      <c r="AD143" s="128">
        <v>0</v>
      </c>
      <c r="AE143" s="128">
        <v>1</v>
      </c>
      <c r="AF143" s="128">
        <v>0</v>
      </c>
      <c r="AG143" s="146"/>
      <c r="AH143" s="146"/>
      <c r="AI143" s="146"/>
      <c r="AJ143" s="147"/>
      <c r="AK143" s="147"/>
      <c r="AL143" s="147"/>
      <c r="AM143" s="147"/>
      <c r="AN143" s="147"/>
      <c r="AO143" s="147"/>
      <c r="AP143" s="147"/>
      <c r="AQ143" s="147"/>
      <c r="AR143" s="147"/>
    </row>
    <row r="144" spans="1:44" ht="47.25">
      <c r="A144" s="141" t="s">
        <v>853</v>
      </c>
      <c r="B144" s="142" t="s">
        <v>209</v>
      </c>
      <c r="C144" s="51" t="s">
        <v>845</v>
      </c>
      <c r="D144" s="51"/>
      <c r="E144" s="51" t="s">
        <v>854</v>
      </c>
      <c r="F144" s="51" t="s">
        <v>847</v>
      </c>
      <c r="G144" s="123">
        <v>2</v>
      </c>
      <c r="H144" s="143" t="s">
        <v>217</v>
      </c>
      <c r="I144" s="143" t="s">
        <v>848</v>
      </c>
      <c r="J144" s="143" t="s">
        <v>74</v>
      </c>
      <c r="K144" s="143" t="s">
        <v>75</v>
      </c>
      <c r="L144" s="143" t="s">
        <v>95</v>
      </c>
      <c r="M144" s="143" t="s">
        <v>855</v>
      </c>
      <c r="N144" s="143" t="s">
        <v>849</v>
      </c>
      <c r="O144" s="143" t="s">
        <v>850</v>
      </c>
      <c r="P144" s="143" t="s">
        <v>851</v>
      </c>
      <c r="Q144" s="143" t="s">
        <v>852</v>
      </c>
      <c r="R144" s="48" t="s">
        <v>439</v>
      </c>
      <c r="S144" s="144"/>
      <c r="T144" s="145" t="s">
        <v>408</v>
      </c>
      <c r="U144" s="128">
        <v>0</v>
      </c>
      <c r="V144" s="128">
        <v>10</v>
      </c>
      <c r="W144" s="128">
        <v>0</v>
      </c>
      <c r="X144" s="128">
        <v>9</v>
      </c>
      <c r="Y144" s="128">
        <v>0</v>
      </c>
      <c r="Z144" s="128">
        <v>10</v>
      </c>
      <c r="AA144" s="128">
        <v>0</v>
      </c>
      <c r="AB144" s="128">
        <v>9</v>
      </c>
      <c r="AC144" s="128">
        <v>0</v>
      </c>
      <c r="AD144" s="128">
        <v>10</v>
      </c>
      <c r="AE144" s="128">
        <v>0</v>
      </c>
      <c r="AF144" s="128">
        <v>0</v>
      </c>
      <c r="AG144" s="146"/>
      <c r="AH144" s="146"/>
      <c r="AI144" s="146"/>
      <c r="AJ144" s="147"/>
      <c r="AK144" s="147"/>
      <c r="AL144" s="147"/>
      <c r="AM144" s="147"/>
      <c r="AN144" s="147"/>
      <c r="AO144" s="147"/>
      <c r="AP144" s="147"/>
      <c r="AQ144" s="147"/>
      <c r="AR144" s="147"/>
    </row>
    <row r="145" spans="1:44" ht="31.5">
      <c r="A145" s="141" t="s">
        <v>856</v>
      </c>
      <c r="B145" s="142" t="s">
        <v>68</v>
      </c>
      <c r="C145" s="51" t="s">
        <v>84</v>
      </c>
      <c r="D145" s="51"/>
      <c r="E145" s="51" t="s">
        <v>857</v>
      </c>
      <c r="F145" s="51" t="s">
        <v>858</v>
      </c>
      <c r="G145" s="123">
        <v>3</v>
      </c>
      <c r="H145" s="143" t="s">
        <v>217</v>
      </c>
      <c r="I145" s="143" t="s">
        <v>859</v>
      </c>
      <c r="J145" s="143" t="s">
        <v>74</v>
      </c>
      <c r="K145" s="143" t="s">
        <v>75</v>
      </c>
      <c r="L145" s="143" t="s">
        <v>95</v>
      </c>
      <c r="M145" s="143" t="s">
        <v>519</v>
      </c>
      <c r="N145" s="143" t="s">
        <v>849</v>
      </c>
      <c r="O145" s="143" t="s">
        <v>860</v>
      </c>
      <c r="P145" s="143" t="s">
        <v>851</v>
      </c>
      <c r="Q145" s="143"/>
      <c r="R145" s="48" t="s">
        <v>439</v>
      </c>
      <c r="S145" s="144"/>
      <c r="T145" s="145" t="s">
        <v>408</v>
      </c>
      <c r="U145" s="128">
        <v>1</v>
      </c>
      <c r="V145" s="128">
        <v>1</v>
      </c>
      <c r="W145" s="128">
        <v>1</v>
      </c>
      <c r="X145" s="128">
        <v>1</v>
      </c>
      <c r="Y145" s="128">
        <v>1</v>
      </c>
      <c r="Z145" s="128">
        <v>1</v>
      </c>
      <c r="AA145" s="128">
        <v>1</v>
      </c>
      <c r="AB145" s="128">
        <v>1</v>
      </c>
      <c r="AC145" s="128">
        <v>1</v>
      </c>
      <c r="AD145" s="128">
        <v>1</v>
      </c>
      <c r="AE145" s="128">
        <v>1</v>
      </c>
      <c r="AF145" s="128">
        <v>1</v>
      </c>
      <c r="AG145" s="146"/>
      <c r="AH145" s="146"/>
      <c r="AI145" s="146"/>
      <c r="AJ145" s="147"/>
      <c r="AK145" s="147"/>
      <c r="AL145" s="147"/>
      <c r="AM145" s="147"/>
      <c r="AN145" s="147"/>
      <c r="AO145" s="147"/>
      <c r="AP145" s="147"/>
      <c r="AQ145" s="147"/>
      <c r="AR145" s="147"/>
    </row>
    <row r="146" spans="1:44" ht="31.5">
      <c r="A146" s="141" t="s">
        <v>861</v>
      </c>
      <c r="B146" s="142" t="s">
        <v>68</v>
      </c>
      <c r="C146" s="51" t="s">
        <v>633</v>
      </c>
      <c r="D146" s="51"/>
      <c r="E146" s="51" t="s">
        <v>862</v>
      </c>
      <c r="F146" s="51" t="s">
        <v>863</v>
      </c>
      <c r="G146" s="123">
        <v>3</v>
      </c>
      <c r="H146" s="143" t="s">
        <v>217</v>
      </c>
      <c r="I146" s="143" t="s">
        <v>864</v>
      </c>
      <c r="J146" s="143" t="s">
        <v>74</v>
      </c>
      <c r="K146" s="143" t="s">
        <v>75</v>
      </c>
      <c r="L146" s="143" t="s">
        <v>95</v>
      </c>
      <c r="M146" s="143" t="s">
        <v>855</v>
      </c>
      <c r="N146" s="143" t="s">
        <v>849</v>
      </c>
      <c r="O146" s="143" t="s">
        <v>860</v>
      </c>
      <c r="P146" s="143" t="s">
        <v>851</v>
      </c>
      <c r="Q146" s="143"/>
      <c r="R146" s="48" t="s">
        <v>439</v>
      </c>
      <c r="S146" s="144"/>
      <c r="T146" s="145" t="s">
        <v>408</v>
      </c>
      <c r="U146" s="128">
        <v>1</v>
      </c>
      <c r="V146" s="128">
        <v>1</v>
      </c>
      <c r="W146" s="128">
        <v>1</v>
      </c>
      <c r="X146" s="128">
        <v>1</v>
      </c>
      <c r="Y146" s="128">
        <v>1</v>
      </c>
      <c r="Z146" s="128">
        <v>1</v>
      </c>
      <c r="AA146" s="128">
        <v>1</v>
      </c>
      <c r="AB146" s="128">
        <v>1</v>
      </c>
      <c r="AC146" s="128">
        <v>1</v>
      </c>
      <c r="AD146" s="128">
        <v>1</v>
      </c>
      <c r="AE146" s="128">
        <v>1</v>
      </c>
      <c r="AF146" s="128">
        <v>1</v>
      </c>
      <c r="AG146" s="146"/>
      <c r="AH146" s="146"/>
      <c r="AI146" s="146"/>
      <c r="AJ146" s="147"/>
      <c r="AK146" s="147"/>
      <c r="AL146" s="147"/>
      <c r="AM146" s="147"/>
      <c r="AN146" s="147"/>
      <c r="AO146" s="147"/>
      <c r="AP146" s="147"/>
      <c r="AQ146" s="147"/>
      <c r="AR146" s="147"/>
    </row>
    <row r="147" spans="1:44" ht="31.5">
      <c r="A147" s="141" t="s">
        <v>865</v>
      </c>
      <c r="B147" s="142" t="s">
        <v>68</v>
      </c>
      <c r="C147" s="51" t="s">
        <v>760</v>
      </c>
      <c r="D147" s="51"/>
      <c r="E147" s="51" t="s">
        <v>866</v>
      </c>
      <c r="F147" s="51" t="s">
        <v>867</v>
      </c>
      <c r="G147" s="123">
        <v>2</v>
      </c>
      <c r="H147" s="143" t="s">
        <v>217</v>
      </c>
      <c r="I147" s="143" t="s">
        <v>868</v>
      </c>
      <c r="J147" s="143" t="s">
        <v>74</v>
      </c>
      <c r="K147" s="143" t="s">
        <v>75</v>
      </c>
      <c r="L147" s="143" t="s">
        <v>76</v>
      </c>
      <c r="M147" s="143" t="s">
        <v>855</v>
      </c>
      <c r="N147" s="143" t="s">
        <v>849</v>
      </c>
      <c r="O147" s="143" t="s">
        <v>850</v>
      </c>
      <c r="P147" s="143" t="s">
        <v>851</v>
      </c>
      <c r="Q147" s="143" t="s">
        <v>852</v>
      </c>
      <c r="R147" s="48" t="s">
        <v>439</v>
      </c>
      <c r="S147" s="144"/>
      <c r="T147" s="145" t="s">
        <v>408</v>
      </c>
      <c r="U147" s="128">
        <v>0</v>
      </c>
      <c r="V147" s="128">
        <v>0</v>
      </c>
      <c r="W147" s="128">
        <v>4</v>
      </c>
      <c r="X147" s="128">
        <v>0</v>
      </c>
      <c r="Y147" s="128">
        <v>4</v>
      </c>
      <c r="Z147" s="128">
        <v>0</v>
      </c>
      <c r="AA147" s="128">
        <v>4</v>
      </c>
      <c r="AB147" s="128">
        <v>0</v>
      </c>
      <c r="AC147" s="128">
        <v>4</v>
      </c>
      <c r="AD147" s="128">
        <v>0</v>
      </c>
      <c r="AE147" s="128">
        <v>4</v>
      </c>
      <c r="AF147" s="128">
        <v>0</v>
      </c>
      <c r="AG147" s="146"/>
      <c r="AH147" s="146"/>
      <c r="AI147" s="146"/>
      <c r="AJ147" s="147"/>
      <c r="AK147" s="147"/>
      <c r="AL147" s="147"/>
      <c r="AM147" s="147"/>
      <c r="AN147" s="147"/>
      <c r="AO147" s="147"/>
      <c r="AP147" s="147"/>
      <c r="AQ147" s="147"/>
      <c r="AR147" s="147"/>
    </row>
    <row r="148" spans="1:44" ht="31.5">
      <c r="A148" s="141" t="s">
        <v>869</v>
      </c>
      <c r="B148" s="142" t="s">
        <v>68</v>
      </c>
      <c r="C148" s="51" t="s">
        <v>760</v>
      </c>
      <c r="D148" s="51"/>
      <c r="E148" s="51" t="s">
        <v>870</v>
      </c>
      <c r="F148" s="51" t="s">
        <v>871</v>
      </c>
      <c r="G148" s="123">
        <v>2</v>
      </c>
      <c r="H148" s="143" t="s">
        <v>217</v>
      </c>
      <c r="I148" s="143" t="s">
        <v>872</v>
      </c>
      <c r="J148" s="143" t="s">
        <v>74</v>
      </c>
      <c r="K148" s="143" t="s">
        <v>75</v>
      </c>
      <c r="L148" s="143" t="s">
        <v>76</v>
      </c>
      <c r="M148" s="143" t="s">
        <v>519</v>
      </c>
      <c r="N148" s="143" t="s">
        <v>849</v>
      </c>
      <c r="O148" s="143" t="s">
        <v>860</v>
      </c>
      <c r="P148" s="143" t="s">
        <v>851</v>
      </c>
      <c r="Q148" s="143" t="s">
        <v>873</v>
      </c>
      <c r="R148" s="48" t="s">
        <v>82</v>
      </c>
      <c r="S148" s="144"/>
      <c r="T148" s="145" t="s">
        <v>408</v>
      </c>
      <c r="U148" s="128">
        <v>1</v>
      </c>
      <c r="V148" s="128">
        <v>1</v>
      </c>
      <c r="W148" s="128">
        <v>1</v>
      </c>
      <c r="X148" s="128">
        <v>1</v>
      </c>
      <c r="Y148" s="128">
        <v>1</v>
      </c>
      <c r="Z148" s="128">
        <v>1</v>
      </c>
      <c r="AA148" s="128">
        <v>1</v>
      </c>
      <c r="AB148" s="128">
        <v>1</v>
      </c>
      <c r="AC148" s="128">
        <v>1</v>
      </c>
      <c r="AD148" s="128">
        <v>1</v>
      </c>
      <c r="AE148" s="128">
        <v>1</v>
      </c>
      <c r="AF148" s="128">
        <v>1</v>
      </c>
      <c r="AG148" s="146"/>
      <c r="AH148" s="146"/>
      <c r="AI148" s="146"/>
      <c r="AJ148" s="147"/>
      <c r="AK148" s="147"/>
      <c r="AL148" s="147"/>
      <c r="AM148" s="147"/>
      <c r="AN148" s="147"/>
      <c r="AO148" s="147"/>
      <c r="AP148" s="147"/>
      <c r="AQ148" s="147"/>
      <c r="AR148" s="147"/>
    </row>
    <row r="149" spans="1:44" ht="31.5">
      <c r="A149" s="141" t="s">
        <v>874</v>
      </c>
      <c r="B149" s="142" t="s">
        <v>68</v>
      </c>
      <c r="C149" s="51" t="s">
        <v>760</v>
      </c>
      <c r="D149" s="51"/>
      <c r="E149" s="51" t="s">
        <v>875</v>
      </c>
      <c r="F149" s="51" t="s">
        <v>876</v>
      </c>
      <c r="G149" s="123">
        <v>2</v>
      </c>
      <c r="H149" s="143" t="s">
        <v>217</v>
      </c>
      <c r="I149" s="143" t="s">
        <v>835</v>
      </c>
      <c r="J149" s="143" t="s">
        <v>74</v>
      </c>
      <c r="K149" s="143" t="s">
        <v>75</v>
      </c>
      <c r="L149" s="143" t="s">
        <v>76</v>
      </c>
      <c r="M149" s="143" t="s">
        <v>519</v>
      </c>
      <c r="N149" s="143" t="s">
        <v>849</v>
      </c>
      <c r="O149" s="143" t="s">
        <v>860</v>
      </c>
      <c r="P149" s="143" t="s">
        <v>851</v>
      </c>
      <c r="Q149" s="143" t="s">
        <v>873</v>
      </c>
      <c r="R149" s="48" t="s">
        <v>82</v>
      </c>
      <c r="S149" s="144"/>
      <c r="T149" s="145" t="s">
        <v>408</v>
      </c>
      <c r="U149" s="128">
        <v>1</v>
      </c>
      <c r="V149" s="128">
        <v>1</v>
      </c>
      <c r="W149" s="128">
        <v>1</v>
      </c>
      <c r="X149" s="128">
        <v>1</v>
      </c>
      <c r="Y149" s="128">
        <v>1</v>
      </c>
      <c r="Z149" s="128">
        <v>1</v>
      </c>
      <c r="AA149" s="128">
        <v>1</v>
      </c>
      <c r="AB149" s="128">
        <v>1</v>
      </c>
      <c r="AC149" s="128">
        <v>1</v>
      </c>
      <c r="AD149" s="128">
        <v>1</v>
      </c>
      <c r="AE149" s="128">
        <v>1</v>
      </c>
      <c r="AF149" s="128">
        <v>1</v>
      </c>
      <c r="AG149" s="146"/>
      <c r="AH149" s="146"/>
      <c r="AI149" s="146"/>
      <c r="AJ149" s="147"/>
      <c r="AK149" s="147"/>
      <c r="AL149" s="147"/>
      <c r="AM149" s="147"/>
      <c r="AN149" s="147"/>
      <c r="AO149" s="147"/>
      <c r="AP149" s="147"/>
      <c r="AQ149" s="147"/>
      <c r="AR149" s="147"/>
    </row>
    <row r="150" spans="1:44" ht="47.25">
      <c r="A150" s="141" t="s">
        <v>877</v>
      </c>
      <c r="B150" s="142" t="s">
        <v>143</v>
      </c>
      <c r="C150" s="51" t="s">
        <v>555</v>
      </c>
      <c r="D150" s="51"/>
      <c r="E150" s="51" t="s">
        <v>878</v>
      </c>
      <c r="F150" s="51" t="s">
        <v>879</v>
      </c>
      <c r="G150" s="123">
        <v>3</v>
      </c>
      <c r="H150" s="143" t="s">
        <v>217</v>
      </c>
      <c r="I150" s="143" t="s">
        <v>880</v>
      </c>
      <c r="J150" s="143" t="s">
        <v>94</v>
      </c>
      <c r="K150" s="143" t="s">
        <v>75</v>
      </c>
      <c r="L150" s="143" t="s">
        <v>95</v>
      </c>
      <c r="M150" s="143" t="s">
        <v>881</v>
      </c>
      <c r="N150" s="143" t="s">
        <v>882</v>
      </c>
      <c r="O150" s="143" t="s">
        <v>882</v>
      </c>
      <c r="P150" s="143" t="s">
        <v>883</v>
      </c>
      <c r="Q150" s="143"/>
      <c r="R150" s="48" t="s">
        <v>439</v>
      </c>
      <c r="S150" s="144"/>
      <c r="T150" s="145" t="s">
        <v>408</v>
      </c>
      <c r="U150" s="127">
        <v>0.98</v>
      </c>
      <c r="V150" s="127">
        <v>0.98</v>
      </c>
      <c r="W150" s="127">
        <v>0.98</v>
      </c>
      <c r="X150" s="127">
        <v>0.98</v>
      </c>
      <c r="Y150" s="127">
        <v>0.98</v>
      </c>
      <c r="Z150" s="127">
        <v>0.98</v>
      </c>
      <c r="AA150" s="127">
        <v>0.98</v>
      </c>
      <c r="AB150" s="127">
        <v>0.98</v>
      </c>
      <c r="AC150" s="127">
        <v>0.98</v>
      </c>
      <c r="AD150" s="127">
        <v>0.98</v>
      </c>
      <c r="AE150" s="127">
        <v>0.98</v>
      </c>
      <c r="AF150" s="127">
        <v>0.98</v>
      </c>
      <c r="AG150" s="146"/>
      <c r="AH150" s="146"/>
      <c r="AI150" s="146"/>
      <c r="AJ150" s="147"/>
      <c r="AK150" s="147"/>
      <c r="AL150" s="147"/>
      <c r="AM150" s="147"/>
      <c r="AN150" s="147"/>
      <c r="AO150" s="147"/>
      <c r="AP150" s="147"/>
      <c r="AQ150" s="147"/>
      <c r="AR150" s="147"/>
    </row>
    <row r="151" spans="1:44" ht="31.5">
      <c r="A151" s="141" t="s">
        <v>884</v>
      </c>
      <c r="B151" s="142" t="s">
        <v>143</v>
      </c>
      <c r="C151" s="51" t="s">
        <v>555</v>
      </c>
      <c r="D151" s="51"/>
      <c r="E151" s="51" t="s">
        <v>885</v>
      </c>
      <c r="F151" s="51" t="s">
        <v>886</v>
      </c>
      <c r="G151" s="123">
        <v>3</v>
      </c>
      <c r="H151" s="143" t="s">
        <v>217</v>
      </c>
      <c r="I151" s="143" t="s">
        <v>887</v>
      </c>
      <c r="J151" s="143" t="s">
        <v>94</v>
      </c>
      <c r="K151" s="143" t="s">
        <v>228</v>
      </c>
      <c r="L151" s="143" t="s">
        <v>95</v>
      </c>
      <c r="M151" s="143" t="s">
        <v>888</v>
      </c>
      <c r="N151" s="143" t="s">
        <v>882</v>
      </c>
      <c r="O151" s="143" t="s">
        <v>882</v>
      </c>
      <c r="P151" s="143" t="s">
        <v>883</v>
      </c>
      <c r="Q151" s="143"/>
      <c r="R151" s="48" t="s">
        <v>439</v>
      </c>
      <c r="S151" s="144"/>
      <c r="T151" s="145" t="s">
        <v>408</v>
      </c>
      <c r="U151" s="127">
        <v>0.04</v>
      </c>
      <c r="V151" s="127">
        <v>0.04</v>
      </c>
      <c r="W151" s="127">
        <v>0.04</v>
      </c>
      <c r="X151" s="127">
        <v>0.04</v>
      </c>
      <c r="Y151" s="127">
        <v>0.04</v>
      </c>
      <c r="Z151" s="127">
        <v>0.04</v>
      </c>
      <c r="AA151" s="127">
        <v>0.04</v>
      </c>
      <c r="AB151" s="127">
        <v>0.04</v>
      </c>
      <c r="AC151" s="127">
        <v>0.04</v>
      </c>
      <c r="AD151" s="127">
        <v>0.04</v>
      </c>
      <c r="AE151" s="127">
        <v>0.04</v>
      </c>
      <c r="AF151" s="127">
        <v>0.04</v>
      </c>
      <c r="AG151" s="146"/>
      <c r="AH151" s="146"/>
      <c r="AI151" s="146"/>
      <c r="AJ151" s="147"/>
      <c r="AK151" s="147"/>
      <c r="AL151" s="147"/>
      <c r="AM151" s="147"/>
      <c r="AN151" s="147"/>
      <c r="AO151" s="147"/>
      <c r="AP151" s="147"/>
      <c r="AQ151" s="147"/>
      <c r="AR151" s="147"/>
    </row>
    <row r="152" spans="1:44" ht="47.25">
      <c r="A152" s="141" t="s">
        <v>889</v>
      </c>
      <c r="B152" s="142" t="s">
        <v>143</v>
      </c>
      <c r="C152" s="51" t="s">
        <v>555</v>
      </c>
      <c r="D152" s="51"/>
      <c r="E152" s="51" t="s">
        <v>890</v>
      </c>
      <c r="F152" s="51" t="s">
        <v>891</v>
      </c>
      <c r="G152" s="123">
        <v>3</v>
      </c>
      <c r="H152" s="143" t="s">
        <v>217</v>
      </c>
      <c r="I152" s="143" t="s">
        <v>892</v>
      </c>
      <c r="J152" s="143" t="s">
        <v>94</v>
      </c>
      <c r="K152" s="143" t="s">
        <v>75</v>
      </c>
      <c r="L152" s="143" t="s">
        <v>95</v>
      </c>
      <c r="M152" s="143" t="s">
        <v>893</v>
      </c>
      <c r="N152" s="143" t="s">
        <v>882</v>
      </c>
      <c r="O152" s="143" t="s">
        <v>882</v>
      </c>
      <c r="P152" s="143" t="s">
        <v>883</v>
      </c>
      <c r="Q152" s="143"/>
      <c r="R152" s="48" t="s">
        <v>439</v>
      </c>
      <c r="S152" s="144"/>
      <c r="T152" s="145" t="s">
        <v>408</v>
      </c>
      <c r="U152" s="127">
        <v>0.99</v>
      </c>
      <c r="V152" s="127">
        <v>0.99</v>
      </c>
      <c r="W152" s="127">
        <v>0.99</v>
      </c>
      <c r="X152" s="127">
        <v>0.99</v>
      </c>
      <c r="Y152" s="127">
        <v>0.99</v>
      </c>
      <c r="Z152" s="127">
        <v>0.99</v>
      </c>
      <c r="AA152" s="127">
        <v>0.99</v>
      </c>
      <c r="AB152" s="127">
        <v>0.99</v>
      </c>
      <c r="AC152" s="127">
        <v>0.99</v>
      </c>
      <c r="AD152" s="127">
        <v>0.99</v>
      </c>
      <c r="AE152" s="127">
        <v>0.99</v>
      </c>
      <c r="AF152" s="127">
        <v>0.99</v>
      </c>
      <c r="AG152" s="146"/>
      <c r="AH152" s="146"/>
      <c r="AI152" s="146"/>
      <c r="AJ152" s="147"/>
      <c r="AK152" s="147"/>
      <c r="AL152" s="147"/>
      <c r="AM152" s="147"/>
      <c r="AN152" s="147"/>
      <c r="AO152" s="147"/>
      <c r="AP152" s="147"/>
      <c r="AQ152" s="147"/>
      <c r="AR152" s="147"/>
    </row>
    <row r="153" spans="1:44" ht="47.25">
      <c r="A153" s="141" t="s">
        <v>894</v>
      </c>
      <c r="B153" s="142" t="s">
        <v>143</v>
      </c>
      <c r="C153" s="51" t="s">
        <v>555</v>
      </c>
      <c r="D153" s="51"/>
      <c r="E153" s="51" t="s">
        <v>895</v>
      </c>
      <c r="F153" s="51" t="s">
        <v>891</v>
      </c>
      <c r="G153" s="123">
        <v>3</v>
      </c>
      <c r="H153" s="143" t="s">
        <v>217</v>
      </c>
      <c r="I153" s="143" t="s">
        <v>892</v>
      </c>
      <c r="J153" s="143" t="s">
        <v>94</v>
      </c>
      <c r="K153" s="143" t="s">
        <v>75</v>
      </c>
      <c r="L153" s="143" t="s">
        <v>95</v>
      </c>
      <c r="M153" s="143" t="s">
        <v>896</v>
      </c>
      <c r="N153" s="143" t="s">
        <v>882</v>
      </c>
      <c r="O153" s="143" t="s">
        <v>882</v>
      </c>
      <c r="P153" s="143" t="s">
        <v>883</v>
      </c>
      <c r="Q153" s="143"/>
      <c r="R153" s="48" t="s">
        <v>439</v>
      </c>
      <c r="S153" s="144"/>
      <c r="T153" s="145" t="s">
        <v>408</v>
      </c>
      <c r="U153" s="127">
        <v>1</v>
      </c>
      <c r="V153" s="127">
        <v>1</v>
      </c>
      <c r="W153" s="127">
        <v>1</v>
      </c>
      <c r="X153" s="127">
        <v>1</v>
      </c>
      <c r="Y153" s="127">
        <v>1</v>
      </c>
      <c r="Z153" s="127">
        <v>1</v>
      </c>
      <c r="AA153" s="127">
        <v>1</v>
      </c>
      <c r="AB153" s="127">
        <v>1</v>
      </c>
      <c r="AC153" s="127">
        <v>1</v>
      </c>
      <c r="AD153" s="127">
        <v>1</v>
      </c>
      <c r="AE153" s="127">
        <v>1</v>
      </c>
      <c r="AF153" s="127">
        <v>1</v>
      </c>
      <c r="AG153" s="146"/>
      <c r="AH153" s="146"/>
      <c r="AI153" s="146"/>
      <c r="AJ153" s="147"/>
      <c r="AK153" s="147"/>
      <c r="AL153" s="147"/>
      <c r="AM153" s="147"/>
      <c r="AN153" s="147"/>
      <c r="AO153" s="147"/>
      <c r="AP153" s="147"/>
      <c r="AQ153" s="147"/>
      <c r="AR153" s="147"/>
    </row>
    <row r="154" spans="1:44" ht="31.5">
      <c r="A154" s="141" t="s">
        <v>897</v>
      </c>
      <c r="B154" s="142" t="s">
        <v>143</v>
      </c>
      <c r="C154" s="51" t="s">
        <v>555</v>
      </c>
      <c r="D154" s="51"/>
      <c r="E154" s="51" t="s">
        <v>898</v>
      </c>
      <c r="F154" s="51" t="s">
        <v>899</v>
      </c>
      <c r="G154" s="123">
        <v>3</v>
      </c>
      <c r="H154" s="143" t="s">
        <v>217</v>
      </c>
      <c r="I154" s="143" t="s">
        <v>900</v>
      </c>
      <c r="J154" s="143" t="s">
        <v>94</v>
      </c>
      <c r="K154" s="143" t="s">
        <v>228</v>
      </c>
      <c r="L154" s="143" t="s">
        <v>95</v>
      </c>
      <c r="M154" s="143" t="s">
        <v>901</v>
      </c>
      <c r="N154" s="143" t="s">
        <v>882</v>
      </c>
      <c r="O154" s="143" t="s">
        <v>882</v>
      </c>
      <c r="P154" s="143" t="s">
        <v>883</v>
      </c>
      <c r="Q154" s="143" t="s">
        <v>902</v>
      </c>
      <c r="R154" s="48" t="s">
        <v>439</v>
      </c>
      <c r="S154" s="144"/>
      <c r="T154" s="145" t="s">
        <v>408</v>
      </c>
      <c r="U154" s="127">
        <v>0.05</v>
      </c>
      <c r="V154" s="127">
        <v>0.05</v>
      </c>
      <c r="W154" s="127">
        <v>0.05</v>
      </c>
      <c r="X154" s="127">
        <v>0.05</v>
      </c>
      <c r="Y154" s="127">
        <v>0.05</v>
      </c>
      <c r="Z154" s="127">
        <v>0.05</v>
      </c>
      <c r="AA154" s="127">
        <v>0.05</v>
      </c>
      <c r="AB154" s="127">
        <v>0.05</v>
      </c>
      <c r="AC154" s="127">
        <v>0.05</v>
      </c>
      <c r="AD154" s="127">
        <v>0.05</v>
      </c>
      <c r="AE154" s="127">
        <v>0.05</v>
      </c>
      <c r="AF154" s="127">
        <v>0.05</v>
      </c>
      <c r="AG154" s="146"/>
      <c r="AH154" s="146"/>
      <c r="AI154" s="146"/>
      <c r="AJ154" s="147"/>
      <c r="AK154" s="147"/>
      <c r="AL154" s="147"/>
      <c r="AM154" s="147"/>
      <c r="AN154" s="147"/>
      <c r="AO154" s="147"/>
      <c r="AP154" s="147"/>
      <c r="AQ154" s="147"/>
      <c r="AR154" s="147"/>
    </row>
    <row r="155" spans="1:44" ht="31.5">
      <c r="A155" s="141" t="s">
        <v>903</v>
      </c>
      <c r="B155" s="142" t="s">
        <v>68</v>
      </c>
      <c r="C155" s="51" t="s">
        <v>84</v>
      </c>
      <c r="D155" s="51"/>
      <c r="E155" s="51" t="s">
        <v>904</v>
      </c>
      <c r="F155" s="51" t="s">
        <v>905</v>
      </c>
      <c r="G155" s="123">
        <v>3</v>
      </c>
      <c r="H155" s="143" t="s">
        <v>217</v>
      </c>
      <c r="I155" s="143" t="s">
        <v>906</v>
      </c>
      <c r="J155" s="143" t="s">
        <v>94</v>
      </c>
      <c r="K155" s="143" t="s">
        <v>75</v>
      </c>
      <c r="L155" s="143" t="s">
        <v>95</v>
      </c>
      <c r="M155" s="143" t="s">
        <v>881</v>
      </c>
      <c r="N155" s="143" t="s">
        <v>882</v>
      </c>
      <c r="O155" s="143" t="s">
        <v>882</v>
      </c>
      <c r="P155" s="143" t="s">
        <v>883</v>
      </c>
      <c r="Q155" s="143"/>
      <c r="R155" s="48" t="s">
        <v>439</v>
      </c>
      <c r="S155" s="144"/>
      <c r="T155" s="145" t="s">
        <v>408</v>
      </c>
      <c r="U155" s="127">
        <v>0.6</v>
      </c>
      <c r="V155" s="127">
        <v>0.6</v>
      </c>
      <c r="W155" s="127">
        <v>0.6</v>
      </c>
      <c r="X155" s="127">
        <v>0.6</v>
      </c>
      <c r="Y155" s="127">
        <v>0.6</v>
      </c>
      <c r="Z155" s="127">
        <v>0.6</v>
      </c>
      <c r="AA155" s="127">
        <v>0.6</v>
      </c>
      <c r="AB155" s="127">
        <v>0.6</v>
      </c>
      <c r="AC155" s="127">
        <v>0.6</v>
      </c>
      <c r="AD155" s="127">
        <v>0.6</v>
      </c>
      <c r="AE155" s="127">
        <v>0.6</v>
      </c>
      <c r="AF155" s="127">
        <v>0.6</v>
      </c>
      <c r="AG155" s="146"/>
      <c r="AH155" s="146"/>
      <c r="AI155" s="146"/>
      <c r="AJ155" s="147"/>
      <c r="AK155" s="147"/>
      <c r="AL155" s="147"/>
      <c r="AM155" s="147"/>
      <c r="AN155" s="147"/>
      <c r="AO155" s="147"/>
      <c r="AP155" s="147"/>
      <c r="AQ155" s="147"/>
      <c r="AR155" s="147"/>
    </row>
    <row r="156" spans="1:44" ht="31.5">
      <c r="A156" s="141" t="s">
        <v>907</v>
      </c>
      <c r="B156" s="142" t="s">
        <v>68</v>
      </c>
      <c r="C156" s="51" t="s">
        <v>84</v>
      </c>
      <c r="D156" s="51"/>
      <c r="E156" s="51" t="s">
        <v>908</v>
      </c>
      <c r="F156" s="51" t="s">
        <v>905</v>
      </c>
      <c r="G156" s="123">
        <v>3</v>
      </c>
      <c r="H156" s="143" t="s">
        <v>217</v>
      </c>
      <c r="I156" s="143" t="s">
        <v>909</v>
      </c>
      <c r="J156" s="143" t="s">
        <v>94</v>
      </c>
      <c r="K156" s="143" t="s">
        <v>75</v>
      </c>
      <c r="L156" s="143" t="s">
        <v>95</v>
      </c>
      <c r="M156" s="143" t="s">
        <v>881</v>
      </c>
      <c r="N156" s="143" t="s">
        <v>882</v>
      </c>
      <c r="O156" s="143" t="s">
        <v>882</v>
      </c>
      <c r="P156" s="143" t="s">
        <v>883</v>
      </c>
      <c r="Q156" s="143"/>
      <c r="R156" s="48" t="s">
        <v>439</v>
      </c>
      <c r="S156" s="144"/>
      <c r="T156" s="145" t="s">
        <v>408</v>
      </c>
      <c r="U156" s="127">
        <v>0.6</v>
      </c>
      <c r="V156" s="127">
        <v>0.6</v>
      </c>
      <c r="W156" s="127">
        <v>0.6</v>
      </c>
      <c r="X156" s="127">
        <v>0.6</v>
      </c>
      <c r="Y156" s="127">
        <v>0.6</v>
      </c>
      <c r="Z156" s="127">
        <v>0.6</v>
      </c>
      <c r="AA156" s="127">
        <v>0.6</v>
      </c>
      <c r="AB156" s="127">
        <v>0.6</v>
      </c>
      <c r="AC156" s="127">
        <v>0.6</v>
      </c>
      <c r="AD156" s="127">
        <v>0.6</v>
      </c>
      <c r="AE156" s="127">
        <v>0.6</v>
      </c>
      <c r="AF156" s="127">
        <v>0.6</v>
      </c>
      <c r="AG156" s="146"/>
      <c r="AH156" s="146"/>
      <c r="AI156" s="146"/>
      <c r="AJ156" s="147"/>
      <c r="AK156" s="147"/>
      <c r="AL156" s="147"/>
      <c r="AM156" s="147"/>
      <c r="AN156" s="147"/>
      <c r="AO156" s="147"/>
      <c r="AP156" s="147"/>
      <c r="AQ156" s="147"/>
      <c r="AR156" s="147"/>
    </row>
    <row r="157" spans="1:44" ht="31.5">
      <c r="A157" s="141" t="s">
        <v>910</v>
      </c>
      <c r="B157" s="142" t="s">
        <v>68</v>
      </c>
      <c r="C157" s="51" t="s">
        <v>84</v>
      </c>
      <c r="D157" s="51"/>
      <c r="E157" s="51" t="s">
        <v>911</v>
      </c>
      <c r="F157" s="51" t="s">
        <v>912</v>
      </c>
      <c r="G157" s="123">
        <v>3</v>
      </c>
      <c r="H157" s="143" t="s">
        <v>217</v>
      </c>
      <c r="I157" s="143" t="s">
        <v>909</v>
      </c>
      <c r="J157" s="143" t="s">
        <v>94</v>
      </c>
      <c r="K157" s="143" t="s">
        <v>75</v>
      </c>
      <c r="L157" s="143" t="s">
        <v>95</v>
      </c>
      <c r="M157" s="143" t="s">
        <v>896</v>
      </c>
      <c r="N157" s="143" t="s">
        <v>882</v>
      </c>
      <c r="O157" s="143" t="s">
        <v>882</v>
      </c>
      <c r="P157" s="143" t="s">
        <v>883</v>
      </c>
      <c r="Q157" s="143"/>
      <c r="R157" s="48" t="s">
        <v>439</v>
      </c>
      <c r="S157" s="144"/>
      <c r="T157" s="145" t="s">
        <v>408</v>
      </c>
      <c r="U157" s="127">
        <v>1</v>
      </c>
      <c r="V157" s="127">
        <v>1</v>
      </c>
      <c r="W157" s="127">
        <v>1</v>
      </c>
      <c r="X157" s="127">
        <v>1</v>
      </c>
      <c r="Y157" s="127">
        <v>1</v>
      </c>
      <c r="Z157" s="127">
        <v>1</v>
      </c>
      <c r="AA157" s="127">
        <v>1</v>
      </c>
      <c r="AB157" s="127">
        <v>1</v>
      </c>
      <c r="AC157" s="127">
        <v>1</v>
      </c>
      <c r="AD157" s="127">
        <v>1</v>
      </c>
      <c r="AE157" s="127">
        <v>1</v>
      </c>
      <c r="AF157" s="127">
        <v>1</v>
      </c>
      <c r="AG157" s="146"/>
      <c r="AH157" s="146"/>
      <c r="AI157" s="146"/>
      <c r="AJ157" s="147"/>
      <c r="AK157" s="147"/>
      <c r="AL157" s="147"/>
      <c r="AM157" s="147"/>
      <c r="AN157" s="147"/>
      <c r="AO157" s="147"/>
      <c r="AP157" s="147"/>
      <c r="AQ157" s="147"/>
      <c r="AR157" s="147"/>
    </row>
    <row r="158" spans="1:44" ht="31.5">
      <c r="A158" s="141" t="s">
        <v>913</v>
      </c>
      <c r="B158" s="142" t="s">
        <v>131</v>
      </c>
      <c r="C158" s="51" t="s">
        <v>598</v>
      </c>
      <c r="D158" s="51"/>
      <c r="E158" s="51" t="s">
        <v>914</v>
      </c>
      <c r="F158" s="51" t="s">
        <v>915</v>
      </c>
      <c r="G158" s="123">
        <v>3</v>
      </c>
      <c r="H158" s="143" t="s">
        <v>217</v>
      </c>
      <c r="I158" s="143" t="s">
        <v>916</v>
      </c>
      <c r="J158" s="143" t="s">
        <v>94</v>
      </c>
      <c r="K158" s="143" t="s">
        <v>75</v>
      </c>
      <c r="L158" s="143" t="s">
        <v>95</v>
      </c>
      <c r="M158" s="143" t="s">
        <v>896</v>
      </c>
      <c r="N158" s="143" t="s">
        <v>882</v>
      </c>
      <c r="O158" s="143" t="s">
        <v>882</v>
      </c>
      <c r="P158" s="143" t="s">
        <v>883</v>
      </c>
      <c r="Q158" s="143"/>
      <c r="R158" s="48" t="s">
        <v>439</v>
      </c>
      <c r="S158" s="144"/>
      <c r="T158" s="145" t="s">
        <v>408</v>
      </c>
      <c r="U158" s="127">
        <v>1</v>
      </c>
      <c r="V158" s="127">
        <v>1</v>
      </c>
      <c r="W158" s="127">
        <v>1</v>
      </c>
      <c r="X158" s="127">
        <v>1</v>
      </c>
      <c r="Y158" s="127">
        <v>1</v>
      </c>
      <c r="Z158" s="127">
        <v>1</v>
      </c>
      <c r="AA158" s="127">
        <v>1</v>
      </c>
      <c r="AB158" s="127">
        <v>1</v>
      </c>
      <c r="AC158" s="127">
        <v>1</v>
      </c>
      <c r="AD158" s="127">
        <v>1</v>
      </c>
      <c r="AE158" s="127">
        <v>1</v>
      </c>
      <c r="AF158" s="127">
        <v>1</v>
      </c>
      <c r="AG158" s="146"/>
      <c r="AH158" s="146"/>
      <c r="AI158" s="146"/>
      <c r="AJ158" s="147"/>
      <c r="AK158" s="147"/>
      <c r="AL158" s="147"/>
      <c r="AM158" s="147"/>
      <c r="AN158" s="147"/>
      <c r="AO158" s="147"/>
      <c r="AP158" s="147"/>
      <c r="AQ158" s="147"/>
      <c r="AR158" s="147"/>
    </row>
    <row r="159" spans="1:44" ht="31.5">
      <c r="A159" s="141" t="s">
        <v>917</v>
      </c>
      <c r="B159" s="142" t="s">
        <v>131</v>
      </c>
      <c r="C159" s="51" t="s">
        <v>918</v>
      </c>
      <c r="D159" s="51"/>
      <c r="E159" s="51" t="s">
        <v>919</v>
      </c>
      <c r="F159" s="51" t="s">
        <v>920</v>
      </c>
      <c r="G159" s="123">
        <v>3</v>
      </c>
      <c r="H159" s="143" t="s">
        <v>217</v>
      </c>
      <c r="I159" s="143" t="s">
        <v>921</v>
      </c>
      <c r="J159" s="143" t="s">
        <v>94</v>
      </c>
      <c r="K159" s="143" t="s">
        <v>75</v>
      </c>
      <c r="L159" s="143" t="s">
        <v>95</v>
      </c>
      <c r="M159" s="143" t="s">
        <v>896</v>
      </c>
      <c r="N159" s="143" t="s">
        <v>882</v>
      </c>
      <c r="O159" s="143" t="s">
        <v>882</v>
      </c>
      <c r="P159" s="143" t="s">
        <v>883</v>
      </c>
      <c r="Q159" s="143"/>
      <c r="R159" s="48" t="s">
        <v>439</v>
      </c>
      <c r="S159" s="144"/>
      <c r="T159" s="145" t="s">
        <v>408</v>
      </c>
      <c r="U159" s="127">
        <v>1</v>
      </c>
      <c r="V159" s="127">
        <v>1</v>
      </c>
      <c r="W159" s="127">
        <v>1</v>
      </c>
      <c r="X159" s="127">
        <v>1</v>
      </c>
      <c r="Y159" s="127">
        <v>1</v>
      </c>
      <c r="Z159" s="127">
        <v>1</v>
      </c>
      <c r="AA159" s="127">
        <v>1</v>
      </c>
      <c r="AB159" s="127">
        <v>1</v>
      </c>
      <c r="AC159" s="127">
        <v>1</v>
      </c>
      <c r="AD159" s="127">
        <v>1</v>
      </c>
      <c r="AE159" s="127">
        <v>1</v>
      </c>
      <c r="AF159" s="127">
        <v>1</v>
      </c>
      <c r="AG159" s="146"/>
      <c r="AH159" s="146"/>
      <c r="AI159" s="146"/>
      <c r="AJ159" s="147"/>
      <c r="AK159" s="147"/>
      <c r="AL159" s="147"/>
      <c r="AM159" s="147"/>
      <c r="AN159" s="147"/>
      <c r="AO159" s="147"/>
      <c r="AP159" s="147"/>
      <c r="AQ159" s="147"/>
      <c r="AR159" s="147"/>
    </row>
    <row r="160" spans="1:44" ht="47.25">
      <c r="A160" s="141" t="s">
        <v>922</v>
      </c>
      <c r="B160" s="142" t="s">
        <v>143</v>
      </c>
      <c r="C160" s="51" t="s">
        <v>555</v>
      </c>
      <c r="D160" s="51"/>
      <c r="E160" s="51" t="s">
        <v>923</v>
      </c>
      <c r="F160" s="51" t="s">
        <v>924</v>
      </c>
      <c r="G160" s="123">
        <v>2</v>
      </c>
      <c r="H160" s="143" t="s">
        <v>217</v>
      </c>
      <c r="I160" s="143" t="s">
        <v>925</v>
      </c>
      <c r="J160" s="143" t="s">
        <v>74</v>
      </c>
      <c r="K160" s="143" t="s">
        <v>75</v>
      </c>
      <c r="L160" s="143" t="s">
        <v>76</v>
      </c>
      <c r="M160" s="143" t="s">
        <v>926</v>
      </c>
      <c r="N160" s="143" t="s">
        <v>927</v>
      </c>
      <c r="O160" s="143" t="s">
        <v>927</v>
      </c>
      <c r="P160" s="143" t="s">
        <v>928</v>
      </c>
      <c r="Q160" s="143" t="s">
        <v>929</v>
      </c>
      <c r="R160" s="48" t="s">
        <v>200</v>
      </c>
      <c r="S160" s="144">
        <v>150000</v>
      </c>
      <c r="T160" s="145" t="s">
        <v>408</v>
      </c>
      <c r="U160" s="128">
        <v>1100</v>
      </c>
      <c r="V160" s="128">
        <v>1100</v>
      </c>
      <c r="W160" s="128">
        <v>1100</v>
      </c>
      <c r="X160" s="128">
        <v>1100</v>
      </c>
      <c r="Y160" s="128">
        <v>1100</v>
      </c>
      <c r="Z160" s="128">
        <v>1100</v>
      </c>
      <c r="AA160" s="128">
        <v>1100</v>
      </c>
      <c r="AB160" s="128">
        <v>1100</v>
      </c>
      <c r="AC160" s="128">
        <v>1100</v>
      </c>
      <c r="AD160" s="128">
        <v>1100</v>
      </c>
      <c r="AE160" s="128">
        <v>1100</v>
      </c>
      <c r="AF160" s="128">
        <v>1100</v>
      </c>
      <c r="AG160" s="146"/>
      <c r="AH160" s="146"/>
      <c r="AI160" s="146"/>
      <c r="AJ160" s="147"/>
      <c r="AK160" s="147"/>
      <c r="AL160" s="147"/>
      <c r="AM160" s="147"/>
      <c r="AN160" s="147"/>
      <c r="AO160" s="147"/>
      <c r="AP160" s="147"/>
      <c r="AQ160" s="147"/>
      <c r="AR160" s="147"/>
    </row>
    <row r="161" spans="1:44" ht="31.5">
      <c r="A161" s="141" t="s">
        <v>930</v>
      </c>
      <c r="B161" s="142" t="s">
        <v>143</v>
      </c>
      <c r="C161" s="51" t="s">
        <v>555</v>
      </c>
      <c r="D161" s="51"/>
      <c r="E161" s="51" t="s">
        <v>931</v>
      </c>
      <c r="F161" s="51" t="s">
        <v>932</v>
      </c>
      <c r="G161" s="123">
        <v>2</v>
      </c>
      <c r="H161" s="143" t="s">
        <v>217</v>
      </c>
      <c r="I161" s="143" t="s">
        <v>933</v>
      </c>
      <c r="J161" s="143" t="s">
        <v>74</v>
      </c>
      <c r="K161" s="143" t="s">
        <v>75</v>
      </c>
      <c r="L161" s="143" t="s">
        <v>76</v>
      </c>
      <c r="M161" s="143" t="s">
        <v>171</v>
      </c>
      <c r="N161" s="143" t="s">
        <v>927</v>
      </c>
      <c r="O161" s="143" t="s">
        <v>927</v>
      </c>
      <c r="P161" s="143" t="s">
        <v>928</v>
      </c>
      <c r="Q161" s="143"/>
      <c r="R161" s="48" t="s">
        <v>439</v>
      </c>
      <c r="S161" s="144"/>
      <c r="T161" s="145" t="s">
        <v>408</v>
      </c>
      <c r="U161" s="128">
        <v>6500</v>
      </c>
      <c r="V161" s="128">
        <v>6500</v>
      </c>
      <c r="W161" s="128">
        <v>6500</v>
      </c>
      <c r="X161" s="128">
        <v>6500</v>
      </c>
      <c r="Y161" s="128">
        <v>6500</v>
      </c>
      <c r="Z161" s="128">
        <v>6500</v>
      </c>
      <c r="AA161" s="128">
        <v>6500</v>
      </c>
      <c r="AB161" s="128">
        <v>6500</v>
      </c>
      <c r="AC161" s="128">
        <v>6500</v>
      </c>
      <c r="AD161" s="128">
        <v>6500</v>
      </c>
      <c r="AE161" s="128">
        <v>6500</v>
      </c>
      <c r="AF161" s="128">
        <v>6500</v>
      </c>
      <c r="AG161" s="146"/>
      <c r="AH161" s="146"/>
      <c r="AI161" s="146"/>
      <c r="AJ161" s="147"/>
      <c r="AK161" s="147"/>
      <c r="AL161" s="147"/>
      <c r="AM161" s="147"/>
      <c r="AN161" s="147"/>
      <c r="AO161" s="147"/>
      <c r="AP161" s="147"/>
      <c r="AQ161" s="147"/>
      <c r="AR161" s="147"/>
    </row>
    <row r="162" spans="1:44" ht="31.5">
      <c r="A162" s="141" t="s">
        <v>934</v>
      </c>
      <c r="B162" s="142" t="s">
        <v>68</v>
      </c>
      <c r="C162" s="51" t="s">
        <v>760</v>
      </c>
      <c r="D162" s="51"/>
      <c r="E162" s="51" t="s">
        <v>935</v>
      </c>
      <c r="F162" s="51" t="s">
        <v>936</v>
      </c>
      <c r="G162" s="123">
        <v>2</v>
      </c>
      <c r="H162" s="143" t="s">
        <v>217</v>
      </c>
      <c r="I162" s="143" t="s">
        <v>937</v>
      </c>
      <c r="J162" s="143" t="s">
        <v>74</v>
      </c>
      <c r="K162" s="143" t="s">
        <v>228</v>
      </c>
      <c r="L162" s="143" t="s">
        <v>95</v>
      </c>
      <c r="M162" s="143" t="s">
        <v>938</v>
      </c>
      <c r="N162" s="143" t="s">
        <v>927</v>
      </c>
      <c r="O162" s="143" t="s">
        <v>927</v>
      </c>
      <c r="P162" s="143" t="s">
        <v>928</v>
      </c>
      <c r="Q162" s="143"/>
      <c r="R162" s="48" t="s">
        <v>439</v>
      </c>
      <c r="S162" s="144"/>
      <c r="T162" s="145" t="s">
        <v>408</v>
      </c>
      <c r="U162" s="128">
        <v>0.15972222222222224</v>
      </c>
      <c r="V162" s="128">
        <v>0.15972222222222224</v>
      </c>
      <c r="W162" s="128">
        <v>0.15972222222222224</v>
      </c>
      <c r="X162" s="128">
        <v>0.15972222222222224</v>
      </c>
      <c r="Y162" s="128">
        <v>0.15972222222222224</v>
      </c>
      <c r="Z162" s="128">
        <v>0.15972222222222224</v>
      </c>
      <c r="AA162" s="128">
        <v>0.15972222222222224</v>
      </c>
      <c r="AB162" s="128">
        <v>0.15972222222222224</v>
      </c>
      <c r="AC162" s="128">
        <v>0.15972222222222224</v>
      </c>
      <c r="AD162" s="128">
        <v>0.15972222222222224</v>
      </c>
      <c r="AE162" s="128">
        <v>0.15972222222222224</v>
      </c>
      <c r="AF162" s="128">
        <v>0.15972222222222224</v>
      </c>
      <c r="AG162" s="146"/>
      <c r="AH162" s="146"/>
      <c r="AI162" s="146"/>
      <c r="AJ162" s="147"/>
      <c r="AK162" s="147"/>
      <c r="AL162" s="147"/>
      <c r="AM162" s="147"/>
      <c r="AN162" s="147"/>
      <c r="AO162" s="147"/>
      <c r="AP162" s="147"/>
      <c r="AQ162" s="147"/>
      <c r="AR162" s="147"/>
    </row>
    <row r="163" spans="1:44" ht="31.5">
      <c r="A163" s="141" t="s">
        <v>939</v>
      </c>
      <c r="B163" s="142" t="s">
        <v>68</v>
      </c>
      <c r="C163" s="51" t="s">
        <v>760</v>
      </c>
      <c r="D163" s="51"/>
      <c r="E163" s="51" t="s">
        <v>940</v>
      </c>
      <c r="F163" s="51" t="s">
        <v>941</v>
      </c>
      <c r="G163" s="123">
        <v>2</v>
      </c>
      <c r="H163" s="143" t="s">
        <v>217</v>
      </c>
      <c r="I163" s="143" t="s">
        <v>942</v>
      </c>
      <c r="J163" s="143" t="s">
        <v>94</v>
      </c>
      <c r="K163" s="143" t="s">
        <v>75</v>
      </c>
      <c r="L163" s="143" t="s">
        <v>95</v>
      </c>
      <c r="M163" s="143" t="s">
        <v>943</v>
      </c>
      <c r="N163" s="143" t="s">
        <v>927</v>
      </c>
      <c r="O163" s="143" t="s">
        <v>927</v>
      </c>
      <c r="P163" s="143" t="s">
        <v>928</v>
      </c>
      <c r="Q163" s="143"/>
      <c r="R163" s="48" t="s">
        <v>439</v>
      </c>
      <c r="S163" s="144"/>
      <c r="T163" s="145" t="s">
        <v>408</v>
      </c>
      <c r="U163" s="127">
        <v>0.97</v>
      </c>
      <c r="V163" s="127">
        <v>0.97</v>
      </c>
      <c r="W163" s="127">
        <v>0.97</v>
      </c>
      <c r="X163" s="127">
        <v>0.97</v>
      </c>
      <c r="Y163" s="127">
        <v>0.97</v>
      </c>
      <c r="Z163" s="127">
        <v>0.97</v>
      </c>
      <c r="AA163" s="127">
        <v>0.97</v>
      </c>
      <c r="AB163" s="127">
        <v>0.97</v>
      </c>
      <c r="AC163" s="127">
        <v>0.97</v>
      </c>
      <c r="AD163" s="127">
        <v>0.97</v>
      </c>
      <c r="AE163" s="127">
        <v>0.97</v>
      </c>
      <c r="AF163" s="127">
        <v>0.97</v>
      </c>
      <c r="AG163" s="146"/>
      <c r="AH163" s="146"/>
      <c r="AI163" s="146"/>
      <c r="AJ163" s="147"/>
      <c r="AK163" s="147"/>
      <c r="AL163" s="147"/>
      <c r="AM163" s="147"/>
      <c r="AN163" s="147"/>
      <c r="AO163" s="147"/>
      <c r="AP163" s="147"/>
      <c r="AQ163" s="147"/>
      <c r="AR163" s="147"/>
    </row>
    <row r="164" spans="1:44" ht="31.5">
      <c r="A164" s="141" t="s">
        <v>944</v>
      </c>
      <c r="B164" s="142" t="s">
        <v>68</v>
      </c>
      <c r="C164" s="51" t="s">
        <v>760</v>
      </c>
      <c r="D164" s="51"/>
      <c r="E164" s="51" t="s">
        <v>945</v>
      </c>
      <c r="F164" s="51" t="s">
        <v>946</v>
      </c>
      <c r="G164" s="123">
        <v>2</v>
      </c>
      <c r="H164" s="143" t="s">
        <v>217</v>
      </c>
      <c r="I164" s="143" t="s">
        <v>937</v>
      </c>
      <c r="J164" s="143" t="s">
        <v>74</v>
      </c>
      <c r="K164" s="143" t="s">
        <v>228</v>
      </c>
      <c r="L164" s="143" t="s">
        <v>95</v>
      </c>
      <c r="M164" s="143" t="s">
        <v>947</v>
      </c>
      <c r="N164" s="143" t="s">
        <v>927</v>
      </c>
      <c r="O164" s="143" t="s">
        <v>927</v>
      </c>
      <c r="P164" s="143" t="s">
        <v>928</v>
      </c>
      <c r="Q164" s="143"/>
      <c r="R164" s="48" t="s">
        <v>439</v>
      </c>
      <c r="S164" s="144"/>
      <c r="T164" s="145" t="s">
        <v>408</v>
      </c>
      <c r="U164" s="128">
        <v>0.25</v>
      </c>
      <c r="V164" s="128">
        <v>0.25</v>
      </c>
      <c r="W164" s="128">
        <v>0.25</v>
      </c>
      <c r="X164" s="128">
        <v>0.25</v>
      </c>
      <c r="Y164" s="128">
        <v>0.25</v>
      </c>
      <c r="Z164" s="128">
        <v>0.25</v>
      </c>
      <c r="AA164" s="128">
        <v>0.25</v>
      </c>
      <c r="AB164" s="128">
        <v>0.25</v>
      </c>
      <c r="AC164" s="128">
        <v>0.25</v>
      </c>
      <c r="AD164" s="128">
        <v>0.25</v>
      </c>
      <c r="AE164" s="128">
        <v>0.25</v>
      </c>
      <c r="AF164" s="128">
        <v>0.25</v>
      </c>
      <c r="AG164" s="146"/>
      <c r="AH164" s="146"/>
      <c r="AI164" s="146"/>
      <c r="AJ164" s="147"/>
      <c r="AK164" s="147"/>
      <c r="AL164" s="147"/>
      <c r="AM164" s="147"/>
      <c r="AN164" s="147"/>
      <c r="AO164" s="147"/>
      <c r="AP164" s="147"/>
      <c r="AQ164" s="147"/>
      <c r="AR164" s="147"/>
    </row>
    <row r="165" spans="1:44" ht="44.25" customHeight="1">
      <c r="A165" s="141" t="s">
        <v>948</v>
      </c>
      <c r="B165" s="169" t="s">
        <v>68</v>
      </c>
      <c r="C165" s="53" t="s">
        <v>760</v>
      </c>
      <c r="D165" s="51"/>
      <c r="E165" s="53" t="s">
        <v>949</v>
      </c>
      <c r="F165" s="53" t="s">
        <v>950</v>
      </c>
      <c r="G165" s="123">
        <v>2</v>
      </c>
      <c r="H165" s="47" t="s">
        <v>771</v>
      </c>
      <c r="I165" s="165" t="s">
        <v>764</v>
      </c>
      <c r="J165" s="47" t="s">
        <v>94</v>
      </c>
      <c r="K165" s="47" t="s">
        <v>75</v>
      </c>
      <c r="L165" s="47" t="s">
        <v>76</v>
      </c>
      <c r="M165" s="165" t="s">
        <v>765</v>
      </c>
      <c r="N165" s="47" t="s">
        <v>951</v>
      </c>
      <c r="O165" s="47" t="s">
        <v>951</v>
      </c>
      <c r="P165" s="143" t="s">
        <v>928</v>
      </c>
      <c r="Q165" s="47" t="s">
        <v>951</v>
      </c>
      <c r="R165" s="48" t="s">
        <v>82</v>
      </c>
      <c r="S165" s="47" t="s">
        <v>952</v>
      </c>
      <c r="T165" s="47"/>
      <c r="U165" s="167"/>
      <c r="V165" s="167"/>
      <c r="W165" s="167"/>
      <c r="X165" s="167"/>
      <c r="Y165" s="167"/>
      <c r="Z165" s="167"/>
      <c r="AA165" s="167"/>
      <c r="AB165" s="167"/>
      <c r="AC165" s="168"/>
      <c r="AD165" s="168"/>
      <c r="AE165" s="168">
        <v>1</v>
      </c>
      <c r="AF165" s="128"/>
      <c r="AG165" s="146"/>
      <c r="AH165" s="146"/>
      <c r="AI165" s="146"/>
      <c r="AJ165" s="147"/>
      <c r="AK165" s="147"/>
      <c r="AL165" s="147"/>
      <c r="AM165" s="147"/>
      <c r="AN165" s="147"/>
      <c r="AO165" s="147"/>
      <c r="AP165" s="147"/>
      <c r="AQ165" s="147"/>
      <c r="AR165" s="147"/>
    </row>
    <row r="166" spans="1:44" ht="31.5">
      <c r="A166" s="141" t="s">
        <v>953</v>
      </c>
      <c r="B166" s="142" t="s">
        <v>954</v>
      </c>
      <c r="C166" s="51" t="s">
        <v>955</v>
      </c>
      <c r="D166" s="51"/>
      <c r="E166" s="51" t="s">
        <v>956</v>
      </c>
      <c r="F166" s="51" t="s">
        <v>957</v>
      </c>
      <c r="G166" s="123">
        <v>2</v>
      </c>
      <c r="H166" s="143" t="s">
        <v>958</v>
      </c>
      <c r="I166" s="143" t="s">
        <v>959</v>
      </c>
      <c r="J166" s="143" t="s">
        <v>94</v>
      </c>
      <c r="K166" s="143" t="s">
        <v>75</v>
      </c>
      <c r="L166" s="143" t="s">
        <v>76</v>
      </c>
      <c r="M166" s="143" t="s">
        <v>960</v>
      </c>
      <c r="N166" s="143" t="s">
        <v>927</v>
      </c>
      <c r="O166" s="143" t="s">
        <v>927</v>
      </c>
      <c r="P166" s="143" t="s">
        <v>928</v>
      </c>
      <c r="Q166" s="143" t="s">
        <v>961</v>
      </c>
      <c r="R166" s="48" t="s">
        <v>82</v>
      </c>
      <c r="S166" s="144"/>
      <c r="T166" s="145" t="s">
        <v>408</v>
      </c>
      <c r="U166" s="127"/>
      <c r="V166" s="127"/>
      <c r="W166" s="127"/>
      <c r="X166" s="127"/>
      <c r="Y166" s="127"/>
      <c r="Z166" s="127"/>
      <c r="AA166" s="127">
        <v>0.25</v>
      </c>
      <c r="AB166" s="127">
        <v>0.25</v>
      </c>
      <c r="AC166" s="127">
        <v>0.25</v>
      </c>
      <c r="AD166" s="127">
        <v>0.25</v>
      </c>
      <c r="AE166" s="127"/>
      <c r="AF166" s="127"/>
      <c r="AG166" s="146"/>
      <c r="AH166" s="146"/>
      <c r="AI166" s="146"/>
      <c r="AJ166" s="147"/>
      <c r="AK166" s="147"/>
      <c r="AL166" s="147"/>
      <c r="AM166" s="147"/>
      <c r="AN166" s="147"/>
      <c r="AO166" s="147"/>
      <c r="AP166" s="147"/>
      <c r="AQ166" s="147"/>
      <c r="AR166" s="147"/>
    </row>
    <row r="167" spans="1:44" ht="63">
      <c r="A167" s="141" t="s">
        <v>962</v>
      </c>
      <c r="B167" s="142" t="s">
        <v>131</v>
      </c>
      <c r="C167" s="51" t="s">
        <v>963</v>
      </c>
      <c r="D167" s="51"/>
      <c r="E167" s="51" t="s">
        <v>964</v>
      </c>
      <c r="F167" s="51" t="s">
        <v>965</v>
      </c>
      <c r="G167" s="123">
        <v>2</v>
      </c>
      <c r="H167" s="143" t="s">
        <v>121</v>
      </c>
      <c r="I167" s="143" t="s">
        <v>966</v>
      </c>
      <c r="J167" s="143" t="s">
        <v>74</v>
      </c>
      <c r="K167" s="143" t="s">
        <v>75</v>
      </c>
      <c r="L167" s="143" t="s">
        <v>76</v>
      </c>
      <c r="M167" s="143" t="s">
        <v>967</v>
      </c>
      <c r="N167" s="143" t="s">
        <v>968</v>
      </c>
      <c r="O167" s="143" t="s">
        <v>619</v>
      </c>
      <c r="P167" s="143" t="s">
        <v>969</v>
      </c>
      <c r="Q167" s="143"/>
      <c r="R167" s="48" t="s">
        <v>82</v>
      </c>
      <c r="S167" s="144"/>
      <c r="T167" s="145" t="s">
        <v>408</v>
      </c>
      <c r="U167" s="128">
        <v>0</v>
      </c>
      <c r="V167" s="128">
        <v>975</v>
      </c>
      <c r="W167" s="128">
        <v>975</v>
      </c>
      <c r="X167" s="128">
        <v>975</v>
      </c>
      <c r="Y167" s="128">
        <v>975</v>
      </c>
      <c r="Z167" s="128">
        <v>975</v>
      </c>
      <c r="AA167" s="128">
        <v>975</v>
      </c>
      <c r="AB167" s="128">
        <v>975</v>
      </c>
      <c r="AC167" s="128">
        <v>975</v>
      </c>
      <c r="AD167" s="128">
        <v>975</v>
      </c>
      <c r="AE167" s="128">
        <v>975</v>
      </c>
      <c r="AF167" s="128">
        <v>0</v>
      </c>
      <c r="AG167" s="146"/>
      <c r="AH167" s="146"/>
      <c r="AI167" s="146"/>
      <c r="AJ167" s="147"/>
      <c r="AK167" s="147"/>
      <c r="AL167" s="147"/>
      <c r="AM167" s="147"/>
      <c r="AN167" s="147"/>
      <c r="AO167" s="147"/>
      <c r="AP167" s="147"/>
      <c r="AQ167" s="147"/>
      <c r="AR167" s="147"/>
    </row>
    <row r="168" spans="1:44" ht="31.5">
      <c r="A168" s="141" t="s">
        <v>970</v>
      </c>
      <c r="B168" s="142" t="s">
        <v>131</v>
      </c>
      <c r="C168" s="51" t="s">
        <v>963</v>
      </c>
      <c r="D168" s="51"/>
      <c r="E168" s="51" t="s">
        <v>971</v>
      </c>
      <c r="F168" s="51" t="s">
        <v>972</v>
      </c>
      <c r="G168" s="123">
        <v>3</v>
      </c>
      <c r="H168" s="143" t="s">
        <v>121</v>
      </c>
      <c r="I168" s="143" t="s">
        <v>973</v>
      </c>
      <c r="J168" s="143" t="s">
        <v>74</v>
      </c>
      <c r="K168" s="143" t="s">
        <v>75</v>
      </c>
      <c r="L168" s="143" t="s">
        <v>76</v>
      </c>
      <c r="M168" s="143" t="s">
        <v>974</v>
      </c>
      <c r="N168" s="143" t="s">
        <v>968</v>
      </c>
      <c r="O168" s="143" t="s">
        <v>619</v>
      </c>
      <c r="P168" s="143" t="s">
        <v>969</v>
      </c>
      <c r="Q168" s="143" t="s">
        <v>391</v>
      </c>
      <c r="R168" s="48" t="s">
        <v>82</v>
      </c>
      <c r="S168" s="144"/>
      <c r="T168" s="145" t="s">
        <v>408</v>
      </c>
      <c r="U168" s="150">
        <v>0</v>
      </c>
      <c r="V168" s="150">
        <v>3</v>
      </c>
      <c r="W168" s="150">
        <v>4</v>
      </c>
      <c r="X168" s="150">
        <v>4</v>
      </c>
      <c r="Y168" s="150">
        <v>4</v>
      </c>
      <c r="Z168" s="150">
        <v>4</v>
      </c>
      <c r="AA168" s="150">
        <v>4</v>
      </c>
      <c r="AB168" s="150">
        <v>4</v>
      </c>
      <c r="AC168" s="150">
        <v>4</v>
      </c>
      <c r="AD168" s="150">
        <v>4</v>
      </c>
      <c r="AE168" s="150">
        <v>4</v>
      </c>
      <c r="AF168" s="150">
        <v>0</v>
      </c>
      <c r="AG168" s="149"/>
      <c r="AH168" s="149"/>
      <c r="AI168" s="149"/>
      <c r="AJ168" s="149"/>
      <c r="AK168" s="149"/>
      <c r="AL168" s="149"/>
      <c r="AM168" s="149"/>
      <c r="AN168" s="149"/>
      <c r="AO168" s="149"/>
      <c r="AP168" s="149"/>
      <c r="AQ168" s="149"/>
      <c r="AR168" s="149"/>
    </row>
    <row r="169" spans="1:44" ht="47.25">
      <c r="A169" s="141" t="s">
        <v>975</v>
      </c>
      <c r="B169" s="142" t="s">
        <v>68</v>
      </c>
      <c r="C169" s="51" t="s">
        <v>182</v>
      </c>
      <c r="D169" s="51"/>
      <c r="E169" s="51" t="s">
        <v>976</v>
      </c>
      <c r="F169" s="51" t="s">
        <v>977</v>
      </c>
      <c r="G169" s="123">
        <v>3</v>
      </c>
      <c r="H169" s="143" t="s">
        <v>217</v>
      </c>
      <c r="I169" s="143" t="s">
        <v>978</v>
      </c>
      <c r="J169" s="143" t="s">
        <v>74</v>
      </c>
      <c r="K169" s="143" t="s">
        <v>75</v>
      </c>
      <c r="L169" s="143" t="s">
        <v>76</v>
      </c>
      <c r="M169" s="143" t="s">
        <v>979</v>
      </c>
      <c r="N169" s="143" t="s">
        <v>968</v>
      </c>
      <c r="O169" s="143" t="s">
        <v>980</v>
      </c>
      <c r="P169" s="143" t="s">
        <v>969</v>
      </c>
      <c r="Q169" s="143" t="s">
        <v>391</v>
      </c>
      <c r="R169" s="48" t="s">
        <v>82</v>
      </c>
      <c r="S169" s="144"/>
      <c r="T169" s="145" t="s">
        <v>408</v>
      </c>
      <c r="U169" s="150">
        <v>0</v>
      </c>
      <c r="V169" s="150">
        <v>1</v>
      </c>
      <c r="W169" s="150">
        <v>0</v>
      </c>
      <c r="X169" s="150">
        <v>1</v>
      </c>
      <c r="Y169" s="150">
        <v>0</v>
      </c>
      <c r="Z169" s="150">
        <v>1</v>
      </c>
      <c r="AA169" s="150">
        <v>0</v>
      </c>
      <c r="AB169" s="150">
        <v>1</v>
      </c>
      <c r="AC169" s="150">
        <v>0</v>
      </c>
      <c r="AD169" s="150">
        <v>1</v>
      </c>
      <c r="AE169" s="150">
        <v>0</v>
      </c>
      <c r="AF169" s="150">
        <v>0</v>
      </c>
      <c r="AG169" s="149"/>
      <c r="AH169" s="149"/>
      <c r="AI169" s="154"/>
      <c r="AJ169" s="149"/>
      <c r="AK169" s="149"/>
      <c r="AL169" s="149"/>
      <c r="AM169" s="149"/>
      <c r="AN169" s="149"/>
      <c r="AO169" s="149"/>
      <c r="AP169" s="149"/>
      <c r="AQ169" s="149"/>
      <c r="AR169" s="149"/>
    </row>
    <row r="170" spans="1:44" ht="63">
      <c r="A170" s="141" t="s">
        <v>981</v>
      </c>
      <c r="B170" s="142" t="s">
        <v>131</v>
      </c>
      <c r="C170" s="51" t="s">
        <v>963</v>
      </c>
      <c r="D170" s="51"/>
      <c r="E170" s="51" t="s">
        <v>982</v>
      </c>
      <c r="F170" s="51" t="s">
        <v>983</v>
      </c>
      <c r="G170" s="123">
        <v>3</v>
      </c>
      <c r="H170" s="143" t="s">
        <v>217</v>
      </c>
      <c r="I170" s="143" t="s">
        <v>973</v>
      </c>
      <c r="J170" s="143" t="s">
        <v>74</v>
      </c>
      <c r="K170" s="143" t="s">
        <v>75</v>
      </c>
      <c r="L170" s="143" t="s">
        <v>76</v>
      </c>
      <c r="M170" s="143" t="s">
        <v>967</v>
      </c>
      <c r="N170" s="143" t="s">
        <v>968</v>
      </c>
      <c r="O170" s="143" t="s">
        <v>677</v>
      </c>
      <c r="P170" s="143" t="s">
        <v>969</v>
      </c>
      <c r="Q170" s="143" t="s">
        <v>391</v>
      </c>
      <c r="R170" s="48" t="s">
        <v>82</v>
      </c>
      <c r="S170" s="144"/>
      <c r="T170" s="145" t="s">
        <v>408</v>
      </c>
      <c r="U170" s="150">
        <v>0</v>
      </c>
      <c r="V170" s="150">
        <v>1</v>
      </c>
      <c r="W170" s="150">
        <v>0</v>
      </c>
      <c r="X170" s="150">
        <v>1</v>
      </c>
      <c r="Y170" s="150">
        <v>0</v>
      </c>
      <c r="Z170" s="150">
        <v>1</v>
      </c>
      <c r="AA170" s="150">
        <v>0</v>
      </c>
      <c r="AB170" s="150">
        <v>1</v>
      </c>
      <c r="AC170" s="150">
        <v>0</v>
      </c>
      <c r="AD170" s="150">
        <v>1</v>
      </c>
      <c r="AE170" s="150">
        <v>0</v>
      </c>
      <c r="AF170" s="150">
        <v>0</v>
      </c>
      <c r="AG170" s="149"/>
      <c r="AH170" s="149"/>
      <c r="AI170" s="149"/>
      <c r="AJ170" s="149"/>
      <c r="AK170" s="149"/>
      <c r="AL170" s="149"/>
      <c r="AM170" s="149"/>
      <c r="AN170" s="149"/>
      <c r="AO170" s="149"/>
      <c r="AP170" s="149"/>
      <c r="AQ170" s="149"/>
      <c r="AR170" s="149"/>
    </row>
    <row r="171" spans="1:44" ht="31.5">
      <c r="A171" s="141" t="s">
        <v>984</v>
      </c>
      <c r="B171" s="142" t="s">
        <v>131</v>
      </c>
      <c r="C171" s="51" t="s">
        <v>963</v>
      </c>
      <c r="D171" s="51"/>
      <c r="E171" s="51" t="s">
        <v>985</v>
      </c>
      <c r="F171" s="51" t="s">
        <v>986</v>
      </c>
      <c r="G171" s="123">
        <v>2</v>
      </c>
      <c r="H171" s="143" t="s">
        <v>217</v>
      </c>
      <c r="I171" s="143" t="s">
        <v>987</v>
      </c>
      <c r="J171" s="143" t="s">
        <v>74</v>
      </c>
      <c r="K171" s="143" t="s">
        <v>75</v>
      </c>
      <c r="L171" s="143" t="s">
        <v>76</v>
      </c>
      <c r="M171" s="143" t="s">
        <v>988</v>
      </c>
      <c r="N171" s="143" t="s">
        <v>968</v>
      </c>
      <c r="O171" s="143" t="s">
        <v>677</v>
      </c>
      <c r="P171" s="143" t="s">
        <v>969</v>
      </c>
      <c r="Q171" s="143" t="s">
        <v>989</v>
      </c>
      <c r="R171" s="48" t="s">
        <v>82</v>
      </c>
      <c r="S171" s="144"/>
      <c r="T171" s="145" t="s">
        <v>408</v>
      </c>
      <c r="U171" s="150">
        <v>0</v>
      </c>
      <c r="V171" s="150">
        <v>2</v>
      </c>
      <c r="W171" s="150">
        <v>2</v>
      </c>
      <c r="X171" s="150">
        <v>0</v>
      </c>
      <c r="Y171" s="150">
        <v>0</v>
      </c>
      <c r="Z171" s="150">
        <v>3</v>
      </c>
      <c r="AA171" s="150">
        <v>2</v>
      </c>
      <c r="AB171" s="150">
        <v>0</v>
      </c>
      <c r="AC171" s="150">
        <v>1</v>
      </c>
      <c r="AD171" s="150">
        <v>1</v>
      </c>
      <c r="AE171" s="150">
        <v>0</v>
      </c>
      <c r="AF171" s="150">
        <v>0</v>
      </c>
      <c r="AG171" s="149"/>
      <c r="AH171" s="149"/>
      <c r="AI171" s="149"/>
      <c r="AJ171" s="149"/>
      <c r="AK171" s="149"/>
      <c r="AL171" s="149"/>
      <c r="AM171" s="149"/>
      <c r="AN171" s="149"/>
      <c r="AO171" s="149"/>
      <c r="AP171" s="149"/>
      <c r="AQ171" s="149"/>
      <c r="AR171" s="149"/>
    </row>
    <row r="172" spans="1:44" ht="31.5">
      <c r="A172" s="141" t="s">
        <v>990</v>
      </c>
      <c r="B172" s="142" t="s">
        <v>131</v>
      </c>
      <c r="C172" s="51" t="s">
        <v>963</v>
      </c>
      <c r="D172" s="51"/>
      <c r="E172" s="51" t="s">
        <v>991</v>
      </c>
      <c r="F172" s="51" t="s">
        <v>992</v>
      </c>
      <c r="G172" s="123">
        <v>2</v>
      </c>
      <c r="H172" s="143" t="s">
        <v>217</v>
      </c>
      <c r="I172" s="143" t="s">
        <v>993</v>
      </c>
      <c r="J172" s="143" t="s">
        <v>74</v>
      </c>
      <c r="K172" s="143" t="s">
        <v>75</v>
      </c>
      <c r="L172" s="143" t="s">
        <v>76</v>
      </c>
      <c r="M172" s="143" t="s">
        <v>974</v>
      </c>
      <c r="N172" s="143" t="s">
        <v>968</v>
      </c>
      <c r="O172" s="143" t="s">
        <v>677</v>
      </c>
      <c r="P172" s="143" t="s">
        <v>969</v>
      </c>
      <c r="Q172" s="143"/>
      <c r="R172" s="48" t="s">
        <v>82</v>
      </c>
      <c r="S172" s="144"/>
      <c r="T172" s="145" t="s">
        <v>408</v>
      </c>
      <c r="U172" s="150">
        <v>0</v>
      </c>
      <c r="V172" s="150">
        <v>1</v>
      </c>
      <c r="W172" s="150">
        <v>0</v>
      </c>
      <c r="X172" s="150">
        <v>0</v>
      </c>
      <c r="Y172" s="150">
        <v>1</v>
      </c>
      <c r="Z172" s="150">
        <v>0</v>
      </c>
      <c r="AA172" s="150">
        <v>0</v>
      </c>
      <c r="AB172" s="150">
        <v>1</v>
      </c>
      <c r="AC172" s="150">
        <v>0</v>
      </c>
      <c r="AD172" s="150">
        <v>0</v>
      </c>
      <c r="AE172" s="150">
        <v>1</v>
      </c>
      <c r="AF172" s="150">
        <v>0</v>
      </c>
      <c r="AG172" s="149"/>
      <c r="AH172" s="149"/>
      <c r="AI172" s="149"/>
      <c r="AJ172" s="149"/>
      <c r="AK172" s="149"/>
      <c r="AL172" s="149"/>
      <c r="AM172" s="149"/>
      <c r="AN172" s="149"/>
      <c r="AO172" s="149"/>
      <c r="AP172" s="149"/>
      <c r="AQ172" s="149"/>
      <c r="AR172" s="149"/>
    </row>
    <row r="173" spans="1:44" ht="47.25">
      <c r="A173" s="141" t="s">
        <v>994</v>
      </c>
      <c r="B173" s="142" t="s">
        <v>131</v>
      </c>
      <c r="C173" s="51" t="s">
        <v>963</v>
      </c>
      <c r="D173" s="51"/>
      <c r="E173" s="51" t="s">
        <v>995</v>
      </c>
      <c r="F173" s="51" t="s">
        <v>996</v>
      </c>
      <c r="G173" s="123">
        <v>3</v>
      </c>
      <c r="H173" s="143" t="s">
        <v>217</v>
      </c>
      <c r="I173" s="143" t="s">
        <v>997</v>
      </c>
      <c r="J173" s="143" t="s">
        <v>74</v>
      </c>
      <c r="K173" s="143" t="s">
        <v>75</v>
      </c>
      <c r="L173" s="143" t="s">
        <v>76</v>
      </c>
      <c r="M173" s="143" t="s">
        <v>998</v>
      </c>
      <c r="N173" s="143" t="s">
        <v>968</v>
      </c>
      <c r="O173" s="143" t="s">
        <v>677</v>
      </c>
      <c r="P173" s="143" t="s">
        <v>969</v>
      </c>
      <c r="Q173" s="143" t="s">
        <v>391</v>
      </c>
      <c r="R173" s="48" t="s">
        <v>82</v>
      </c>
      <c r="S173" s="144"/>
      <c r="T173" s="145" t="s">
        <v>408</v>
      </c>
      <c r="U173" s="150">
        <v>0</v>
      </c>
      <c r="V173" s="150">
        <v>0</v>
      </c>
      <c r="W173" s="150">
        <v>0</v>
      </c>
      <c r="X173" s="150">
        <v>7</v>
      </c>
      <c r="Y173" s="150">
        <v>0</v>
      </c>
      <c r="Z173" s="150">
        <v>0</v>
      </c>
      <c r="AA173" s="150">
        <v>0</v>
      </c>
      <c r="AB173" s="150">
        <v>0</v>
      </c>
      <c r="AC173" s="150">
        <v>0</v>
      </c>
      <c r="AD173" s="150">
        <v>0</v>
      </c>
      <c r="AE173" s="150">
        <v>0</v>
      </c>
      <c r="AF173" s="150">
        <v>0</v>
      </c>
      <c r="AG173" s="149"/>
      <c r="AH173" s="149"/>
      <c r="AI173" s="149"/>
      <c r="AJ173" s="149"/>
      <c r="AK173" s="149"/>
      <c r="AL173" s="149"/>
      <c r="AM173" s="149"/>
      <c r="AN173" s="149"/>
      <c r="AO173" s="149"/>
      <c r="AP173" s="149"/>
      <c r="AQ173" s="149"/>
      <c r="AR173" s="149"/>
    </row>
    <row r="174" spans="1:44" ht="47.25">
      <c r="A174" s="141" t="s">
        <v>999</v>
      </c>
      <c r="B174" s="142" t="s">
        <v>68</v>
      </c>
      <c r="C174" s="51" t="s">
        <v>760</v>
      </c>
      <c r="D174" s="51"/>
      <c r="E174" s="51" t="s">
        <v>1000</v>
      </c>
      <c r="F174" s="51" t="s">
        <v>1001</v>
      </c>
      <c r="G174" s="123">
        <v>2</v>
      </c>
      <c r="H174" s="143" t="s">
        <v>217</v>
      </c>
      <c r="I174" s="143" t="s">
        <v>1002</v>
      </c>
      <c r="J174" s="143" t="s">
        <v>94</v>
      </c>
      <c r="K174" s="143" t="s">
        <v>75</v>
      </c>
      <c r="L174" s="143" t="s">
        <v>76</v>
      </c>
      <c r="M174" s="143" t="s">
        <v>967</v>
      </c>
      <c r="N174" s="143" t="s">
        <v>968</v>
      </c>
      <c r="O174" s="143" t="s">
        <v>677</v>
      </c>
      <c r="P174" s="143" t="s">
        <v>969</v>
      </c>
      <c r="Q174" s="143"/>
      <c r="R174" s="48" t="s">
        <v>82</v>
      </c>
      <c r="S174" s="144"/>
      <c r="T174" s="145" t="s">
        <v>408</v>
      </c>
      <c r="U174" s="148">
        <v>1</v>
      </c>
      <c r="V174" s="148">
        <v>1</v>
      </c>
      <c r="W174" s="148">
        <v>1</v>
      </c>
      <c r="X174" s="148">
        <v>1</v>
      </c>
      <c r="Y174" s="148">
        <v>1</v>
      </c>
      <c r="Z174" s="148">
        <v>1</v>
      </c>
      <c r="AA174" s="148">
        <v>1</v>
      </c>
      <c r="AB174" s="148">
        <v>1</v>
      </c>
      <c r="AC174" s="148">
        <v>1</v>
      </c>
      <c r="AD174" s="148">
        <v>1</v>
      </c>
      <c r="AE174" s="148">
        <v>1</v>
      </c>
      <c r="AF174" s="148">
        <v>1</v>
      </c>
      <c r="AG174" s="149"/>
      <c r="AH174" s="149"/>
      <c r="AI174" s="149"/>
      <c r="AJ174" s="149"/>
      <c r="AK174" s="149"/>
      <c r="AL174" s="149"/>
      <c r="AM174" s="149"/>
      <c r="AN174" s="149"/>
      <c r="AO174" s="149"/>
      <c r="AP174" s="149"/>
      <c r="AQ174" s="149"/>
      <c r="AR174" s="149"/>
    </row>
    <row r="175" spans="1:44" ht="31.5">
      <c r="A175" s="141" t="s">
        <v>1003</v>
      </c>
      <c r="B175" s="142" t="s">
        <v>131</v>
      </c>
      <c r="C175" s="51" t="s">
        <v>963</v>
      </c>
      <c r="D175" s="51" t="s">
        <v>734</v>
      </c>
      <c r="E175" s="51" t="s">
        <v>1004</v>
      </c>
      <c r="F175" s="51" t="s">
        <v>1005</v>
      </c>
      <c r="G175" s="123">
        <v>2</v>
      </c>
      <c r="H175" s="143" t="s">
        <v>217</v>
      </c>
      <c r="I175" s="143" t="s">
        <v>1006</v>
      </c>
      <c r="J175" s="143" t="s">
        <v>74</v>
      </c>
      <c r="K175" s="143" t="s">
        <v>75</v>
      </c>
      <c r="L175" s="143" t="s">
        <v>76</v>
      </c>
      <c r="M175" s="143" t="s">
        <v>1007</v>
      </c>
      <c r="N175" s="143" t="s">
        <v>968</v>
      </c>
      <c r="O175" s="143" t="s">
        <v>677</v>
      </c>
      <c r="P175" s="143" t="s">
        <v>969</v>
      </c>
      <c r="Q175" s="143" t="s">
        <v>391</v>
      </c>
      <c r="R175" s="48" t="s">
        <v>82</v>
      </c>
      <c r="S175" s="144"/>
      <c r="T175" s="145" t="s">
        <v>408</v>
      </c>
      <c r="U175" s="150">
        <v>6</v>
      </c>
      <c r="V175" s="150">
        <v>10</v>
      </c>
      <c r="W175" s="150">
        <v>10</v>
      </c>
      <c r="X175" s="150">
        <v>10</v>
      </c>
      <c r="Y175" s="150">
        <v>10</v>
      </c>
      <c r="Z175" s="150">
        <v>10</v>
      </c>
      <c r="AA175" s="150">
        <v>10</v>
      </c>
      <c r="AB175" s="150">
        <v>10</v>
      </c>
      <c r="AC175" s="150">
        <v>10</v>
      </c>
      <c r="AD175" s="150">
        <v>10</v>
      </c>
      <c r="AE175" s="150">
        <v>10</v>
      </c>
      <c r="AF175" s="150">
        <v>0</v>
      </c>
      <c r="AG175" s="149"/>
      <c r="AH175" s="149"/>
      <c r="AI175" s="149"/>
      <c r="AJ175" s="149"/>
      <c r="AK175" s="149"/>
      <c r="AL175" s="149"/>
      <c r="AM175" s="149"/>
      <c r="AN175" s="149"/>
      <c r="AO175" s="149"/>
      <c r="AP175" s="149"/>
      <c r="AQ175" s="149"/>
      <c r="AR175" s="149"/>
    </row>
    <row r="176" spans="1:44">
      <c r="C176" s="143"/>
      <c r="D176" s="143"/>
      <c r="E176" s="143"/>
    </row>
  </sheetData>
  <dataValidations count="5">
    <dataValidation type="list" allowBlank="1" showInputMessage="1" showErrorMessage="1" sqref="J126:J127 J165" xr:uid="{4708ADDF-5755-4A28-965E-02D4A69588B3}">
      <formula1>"Cantidad,Porcentaje,Minuto,Día,Hora,MMRD$"</formula1>
    </dataValidation>
    <dataValidation type="list" allowBlank="1" showInputMessage="1" showErrorMessage="1" sqref="L126:L127 L165" xr:uid="{FD78B309-FA2F-47B0-990B-4995488F13BD}">
      <formula1>"Puntual,Acumulada"</formula1>
    </dataValidation>
    <dataValidation type="list" allowBlank="1" showInputMessage="1" showErrorMessage="1" sqref="K126:K127 K165" xr:uid="{35CE7263-C252-4CE4-A9D5-F74EFFA57132}">
      <formula1>"Más es más,Menos es más"</formula1>
    </dataValidation>
    <dataValidation type="list" allowBlank="1" showInputMessage="1" showErrorMessage="1" sqref="G127 G165" xr:uid="{BC0D4399-D46E-428B-AC7C-17919C0F2486}">
      <formula1>"1,2,3"</formula1>
    </dataValidation>
    <dataValidation type="custom" allowBlank="1" showInputMessage="1" showErrorMessage="1" errorTitle="Sólo se permiten números" sqref="AK7:AK97 AL7:AL106 U7:AF125 AF126:AF127 AL108:AL127 AK99:AK127 AM7:AR127 AG7:AJ127 U166:AE175 U128:AE164 AF128:AR175" xr:uid="{EED74E28-4688-438B-86BC-B51B4D037C94}">
      <formula1>ISNUMBER(U7)</formula1>
    </dataValidation>
  </dataValidations>
  <hyperlinks>
    <hyperlink ref="A2" location="INDICE!A1" display="◄INICIO" xr:uid="{D3E2659C-76A3-4151-9A59-0D274A7D9274}"/>
  </hyperlink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150EB-7B7E-4490-8A73-5C29DEB87391}">
  <sheetPr codeName="Hoja14"/>
  <dimension ref="A1:AR42"/>
  <sheetViews>
    <sheetView showGridLines="0" zoomScale="82" zoomScaleNormal="82" workbookViewId="0"/>
  </sheetViews>
  <sheetFormatPr baseColWidth="10" defaultColWidth="9" defaultRowHeight="15.75"/>
  <cols>
    <col min="1" max="1" width="18.5" style="124" customWidth="1"/>
    <col min="2" max="2" width="26.25" style="124" bestFit="1" customWidth="1"/>
    <col min="3" max="3" width="79.75" style="124" bestFit="1" customWidth="1"/>
    <col min="4" max="4" width="10.5" style="124" bestFit="1" customWidth="1"/>
    <col min="5" max="5" width="64.375" style="124" customWidth="1"/>
    <col min="6" max="6" width="153.625" style="47" customWidth="1"/>
    <col min="7" max="7" width="11.5" style="123" bestFit="1" customWidth="1"/>
    <col min="8" max="8" width="36.75" style="124" bestFit="1" customWidth="1"/>
    <col min="9" max="9" width="46.5" style="124" bestFit="1" customWidth="1"/>
    <col min="10" max="10" width="18.75" style="124" bestFit="1" customWidth="1"/>
    <col min="11" max="11" width="12.625" style="124" bestFit="1" customWidth="1"/>
    <col min="12" max="12" width="18.125" style="124" bestFit="1" customWidth="1"/>
    <col min="13" max="13" width="58.5" style="124" bestFit="1" customWidth="1"/>
    <col min="14" max="14" width="65.625" style="124" bestFit="1" customWidth="1"/>
    <col min="15" max="15" width="43.375" style="124" bestFit="1" customWidth="1"/>
    <col min="16" max="16" width="26.25" style="124" customWidth="1"/>
    <col min="17" max="17" width="36.75" style="124" customWidth="1"/>
    <col min="18" max="18" width="19.75" style="124" customWidth="1"/>
    <col min="19" max="19" width="14.625" style="124" bestFit="1" customWidth="1"/>
    <col min="20" max="20" width="9" style="124"/>
    <col min="21" max="32" width="13.5" style="124" bestFit="1" customWidth="1"/>
    <col min="33" max="44" width="20" style="124" customWidth="1"/>
    <col min="45" max="45" width="11.375" style="124" customWidth="1"/>
    <col min="46" max="16384" width="9" style="124"/>
  </cols>
  <sheetData>
    <row r="1" spans="1:44" ht="26.25">
      <c r="E1" s="256" t="str">
        <f>[4]Control!$A$1&amp;" "&amp;[4]Control!$B$5</f>
        <v>PLAN OPERATIVO ANUAL  2024</v>
      </c>
    </row>
    <row r="2" spans="1:44" ht="26.25" thickBot="1">
      <c r="E2" s="257" t="str">
        <f>[4]Control!$B$3</f>
        <v>DIRECCIÓN DE REDUCCIÓN DE PÉRDIDA</v>
      </c>
    </row>
    <row r="3" spans="1:44" ht="23.25" thickTop="1">
      <c r="A3" s="112" t="s">
        <v>20</v>
      </c>
    </row>
    <row r="5" spans="1:44" ht="16.5" thickBot="1"/>
    <row r="6" spans="1:44" ht="16.5" thickBot="1">
      <c r="U6" s="170" t="s">
        <v>21</v>
      </c>
      <c r="V6" s="170"/>
      <c r="W6" s="170"/>
      <c r="X6" s="170"/>
      <c r="Y6" s="170"/>
      <c r="Z6" s="170"/>
      <c r="AA6" s="170"/>
      <c r="AB6" s="170"/>
      <c r="AC6" s="170"/>
      <c r="AD6" s="170"/>
      <c r="AE6" s="170"/>
      <c r="AF6" s="170"/>
      <c r="AG6" s="170" t="s">
        <v>22</v>
      </c>
      <c r="AH6" s="170"/>
      <c r="AI6" s="170"/>
      <c r="AJ6" s="170"/>
      <c r="AK6" s="170"/>
      <c r="AL6" s="170"/>
      <c r="AM6" s="170"/>
      <c r="AN6" s="170"/>
      <c r="AO6" s="170"/>
      <c r="AP6" s="170"/>
      <c r="AQ6" s="170"/>
      <c r="AR6" s="170"/>
    </row>
    <row r="7" spans="1:44" ht="47.25" customHeight="1" thickBot="1">
      <c r="A7" s="171" t="s">
        <v>23</v>
      </c>
      <c r="B7" s="171" t="s">
        <v>24</v>
      </c>
      <c r="C7" s="171" t="s">
        <v>25</v>
      </c>
      <c r="D7" s="171" t="s">
        <v>26</v>
      </c>
      <c r="E7" s="171" t="s">
        <v>27</v>
      </c>
      <c r="F7" s="172" t="s">
        <v>28</v>
      </c>
      <c r="G7" s="173" t="s">
        <v>29</v>
      </c>
      <c r="H7" s="172" t="s">
        <v>30</v>
      </c>
      <c r="I7" s="172" t="s">
        <v>31</v>
      </c>
      <c r="J7" s="172" t="s">
        <v>32</v>
      </c>
      <c r="K7" s="172" t="s">
        <v>33</v>
      </c>
      <c r="L7" s="172" t="s">
        <v>34</v>
      </c>
      <c r="M7" s="172" t="s">
        <v>35</v>
      </c>
      <c r="N7" s="172" t="s">
        <v>36</v>
      </c>
      <c r="O7" s="172" t="s">
        <v>37</v>
      </c>
      <c r="P7" s="172" t="s">
        <v>38</v>
      </c>
      <c r="Q7" s="173" t="s">
        <v>39</v>
      </c>
      <c r="R7" s="172" t="s">
        <v>40</v>
      </c>
      <c r="S7" s="172" t="s">
        <v>41</v>
      </c>
      <c r="T7" s="172" t="s">
        <v>42</v>
      </c>
      <c r="U7" s="174" t="s">
        <v>43</v>
      </c>
      <c r="V7" s="174" t="s">
        <v>44</v>
      </c>
      <c r="W7" s="174" t="s">
        <v>45</v>
      </c>
      <c r="X7" s="174" t="s">
        <v>46</v>
      </c>
      <c r="Y7" s="174" t="s">
        <v>47</v>
      </c>
      <c r="Z7" s="174" t="s">
        <v>48</v>
      </c>
      <c r="AA7" s="174" t="s">
        <v>49</v>
      </c>
      <c r="AB7" s="174" t="s">
        <v>50</v>
      </c>
      <c r="AC7" s="174" t="s">
        <v>51</v>
      </c>
      <c r="AD7" s="174" t="s">
        <v>52</v>
      </c>
      <c r="AE7" s="174" t="s">
        <v>53</v>
      </c>
      <c r="AF7" s="174" t="s">
        <v>54</v>
      </c>
      <c r="AG7" s="174" t="s">
        <v>55</v>
      </c>
      <c r="AH7" s="174" t="s">
        <v>56</v>
      </c>
      <c r="AI7" s="174" t="s">
        <v>57</v>
      </c>
      <c r="AJ7" s="174" t="s">
        <v>58</v>
      </c>
      <c r="AK7" s="174" t="s">
        <v>59</v>
      </c>
      <c r="AL7" s="174" t="s">
        <v>60</v>
      </c>
      <c r="AM7" s="174" t="s">
        <v>61</v>
      </c>
      <c r="AN7" s="174" t="s">
        <v>62</v>
      </c>
      <c r="AO7" s="174" t="s">
        <v>63</v>
      </c>
      <c r="AP7" s="174" t="s">
        <v>64</v>
      </c>
      <c r="AQ7" s="174" t="s">
        <v>65</v>
      </c>
      <c r="AR7" s="174" t="s">
        <v>66</v>
      </c>
    </row>
    <row r="8" spans="1:44">
      <c r="A8" s="122" t="s">
        <v>1870</v>
      </c>
      <c r="B8" s="53" t="s">
        <v>158</v>
      </c>
      <c r="C8" s="53" t="s">
        <v>166</v>
      </c>
      <c r="D8" s="122"/>
      <c r="E8" s="53" t="s">
        <v>1871</v>
      </c>
      <c r="F8" s="122" t="s">
        <v>1872</v>
      </c>
      <c r="G8" s="123">
        <v>3</v>
      </c>
      <c r="H8" s="47" t="s">
        <v>169</v>
      </c>
      <c r="I8" s="47" t="s">
        <v>1873</v>
      </c>
      <c r="J8" s="47" t="s">
        <v>94</v>
      </c>
      <c r="K8" s="47" t="s">
        <v>75</v>
      </c>
      <c r="L8" s="47" t="s">
        <v>95</v>
      </c>
      <c r="M8" s="47" t="s">
        <v>1874</v>
      </c>
      <c r="N8" s="47" t="s">
        <v>1875</v>
      </c>
      <c r="O8" s="47" t="s">
        <v>1876</v>
      </c>
      <c r="P8" s="47" t="s">
        <v>1877</v>
      </c>
      <c r="Q8" s="47" t="s">
        <v>1878</v>
      </c>
      <c r="R8" s="125" t="s">
        <v>439</v>
      </c>
      <c r="S8" s="175"/>
      <c r="T8" s="176"/>
      <c r="U8" s="177">
        <v>1</v>
      </c>
      <c r="V8" s="177">
        <v>1</v>
      </c>
      <c r="W8" s="177">
        <v>1</v>
      </c>
      <c r="X8" s="177">
        <v>1</v>
      </c>
      <c r="Y8" s="177">
        <v>1</v>
      </c>
      <c r="Z8" s="177">
        <v>1</v>
      </c>
      <c r="AA8" s="177">
        <v>1</v>
      </c>
      <c r="AB8" s="177">
        <v>1</v>
      </c>
      <c r="AC8" s="177">
        <v>1</v>
      </c>
      <c r="AD8" s="177">
        <v>1</v>
      </c>
      <c r="AE8" s="177">
        <v>1</v>
      </c>
      <c r="AF8" s="177">
        <v>1</v>
      </c>
      <c r="AG8" s="178"/>
      <c r="AH8" s="178"/>
      <c r="AI8" s="178"/>
      <c r="AJ8" s="178"/>
      <c r="AK8" s="178"/>
      <c r="AL8" s="178"/>
      <c r="AM8" s="178"/>
      <c r="AN8" s="178"/>
      <c r="AO8" s="178"/>
      <c r="AP8" s="178"/>
      <c r="AQ8" s="178"/>
      <c r="AR8" s="178"/>
    </row>
    <row r="9" spans="1:44">
      <c r="A9" s="122" t="s">
        <v>1879</v>
      </c>
      <c r="B9" s="53" t="s">
        <v>158</v>
      </c>
      <c r="C9" s="53" t="s">
        <v>159</v>
      </c>
      <c r="D9" s="122"/>
      <c r="E9" s="53" t="s">
        <v>1880</v>
      </c>
      <c r="F9" s="122" t="s">
        <v>1881</v>
      </c>
      <c r="G9" s="123">
        <v>2</v>
      </c>
      <c r="H9" s="47" t="s">
        <v>169</v>
      </c>
      <c r="I9" s="47" t="s">
        <v>1882</v>
      </c>
      <c r="J9" s="47" t="s">
        <v>94</v>
      </c>
      <c r="K9" s="47" t="s">
        <v>75</v>
      </c>
      <c r="L9" s="47" t="s">
        <v>95</v>
      </c>
      <c r="M9" s="47" t="s">
        <v>1883</v>
      </c>
      <c r="N9" s="47" t="s">
        <v>1875</v>
      </c>
      <c r="O9" s="47" t="s">
        <v>1884</v>
      </c>
      <c r="P9" s="47" t="s">
        <v>1885</v>
      </c>
      <c r="Q9" s="47" t="s">
        <v>1878</v>
      </c>
      <c r="R9" s="125" t="s">
        <v>439</v>
      </c>
      <c r="S9" s="175"/>
      <c r="T9" s="176"/>
      <c r="U9" s="177">
        <v>1</v>
      </c>
      <c r="V9" s="177">
        <v>1</v>
      </c>
      <c r="W9" s="177">
        <v>1</v>
      </c>
      <c r="X9" s="177">
        <v>1</v>
      </c>
      <c r="Y9" s="177">
        <v>1</v>
      </c>
      <c r="Z9" s="177">
        <v>1</v>
      </c>
      <c r="AA9" s="177">
        <v>1</v>
      </c>
      <c r="AB9" s="177">
        <v>1</v>
      </c>
      <c r="AC9" s="177">
        <v>1</v>
      </c>
      <c r="AD9" s="177">
        <v>1</v>
      </c>
      <c r="AE9" s="177">
        <v>1</v>
      </c>
      <c r="AF9" s="177">
        <v>1</v>
      </c>
      <c r="AG9" s="178"/>
      <c r="AH9" s="178"/>
      <c r="AI9" s="178"/>
      <c r="AJ9" s="178"/>
      <c r="AK9" s="178"/>
      <c r="AL9" s="178"/>
      <c r="AM9" s="178"/>
      <c r="AN9" s="178"/>
      <c r="AO9" s="178"/>
      <c r="AP9" s="178"/>
      <c r="AQ9" s="178"/>
      <c r="AR9" s="178"/>
    </row>
    <row r="10" spans="1:44">
      <c r="A10" s="122" t="s">
        <v>1886</v>
      </c>
      <c r="B10" s="53" t="s">
        <v>158</v>
      </c>
      <c r="C10" s="53" t="s">
        <v>159</v>
      </c>
      <c r="D10" s="122"/>
      <c r="E10" s="53" t="s">
        <v>1887</v>
      </c>
      <c r="F10" s="122" t="s">
        <v>1888</v>
      </c>
      <c r="G10" s="123">
        <v>2</v>
      </c>
      <c r="H10" s="47" t="s">
        <v>169</v>
      </c>
      <c r="I10" s="47" t="s">
        <v>1889</v>
      </c>
      <c r="J10" s="47" t="s">
        <v>74</v>
      </c>
      <c r="K10" s="47" t="s">
        <v>75</v>
      </c>
      <c r="L10" s="47" t="s">
        <v>76</v>
      </c>
      <c r="M10" s="47" t="s">
        <v>1883</v>
      </c>
      <c r="N10" s="47" t="s">
        <v>1875</v>
      </c>
      <c r="O10" s="47" t="s">
        <v>1884</v>
      </c>
      <c r="P10" s="47" t="s">
        <v>1885</v>
      </c>
      <c r="Q10" s="47" t="s">
        <v>1878</v>
      </c>
      <c r="R10" s="125" t="s">
        <v>439</v>
      </c>
      <c r="S10" s="175"/>
      <c r="T10" s="176"/>
      <c r="U10" s="128"/>
      <c r="V10" s="128"/>
      <c r="W10" s="179">
        <v>6</v>
      </c>
      <c r="X10" s="128"/>
      <c r="Y10" s="128"/>
      <c r="Z10" s="179">
        <v>6</v>
      </c>
      <c r="AA10" s="128"/>
      <c r="AB10" s="128"/>
      <c r="AC10" s="179">
        <v>6</v>
      </c>
      <c r="AD10" s="128"/>
      <c r="AE10" s="128"/>
      <c r="AF10" s="179">
        <v>6</v>
      </c>
      <c r="AG10" s="180"/>
      <c r="AH10" s="180"/>
      <c r="AI10" s="180"/>
      <c r="AJ10" s="180"/>
      <c r="AK10" s="180"/>
      <c r="AL10" s="180"/>
      <c r="AM10" s="180"/>
      <c r="AN10" s="180"/>
      <c r="AO10" s="180"/>
      <c r="AP10" s="180"/>
      <c r="AQ10" s="180"/>
      <c r="AR10" s="180"/>
    </row>
    <row r="11" spans="1:44" ht="31.5">
      <c r="A11" s="122" t="s">
        <v>1890</v>
      </c>
      <c r="B11" s="53" t="s">
        <v>158</v>
      </c>
      <c r="C11" s="53" t="s">
        <v>159</v>
      </c>
      <c r="D11" s="122"/>
      <c r="E11" s="53" t="s">
        <v>1891</v>
      </c>
      <c r="F11" s="122" t="s">
        <v>1892</v>
      </c>
      <c r="G11" s="123">
        <v>2</v>
      </c>
      <c r="H11" s="47" t="s">
        <v>169</v>
      </c>
      <c r="I11" s="47" t="s">
        <v>1893</v>
      </c>
      <c r="J11" s="47" t="s">
        <v>74</v>
      </c>
      <c r="K11" s="47" t="s">
        <v>75</v>
      </c>
      <c r="L11" s="47" t="s">
        <v>76</v>
      </c>
      <c r="M11" s="47" t="s">
        <v>1883</v>
      </c>
      <c r="N11" s="47" t="s">
        <v>1875</v>
      </c>
      <c r="O11" s="47" t="s">
        <v>1884</v>
      </c>
      <c r="P11" s="47" t="s">
        <v>1885</v>
      </c>
      <c r="Q11" s="47" t="s">
        <v>1878</v>
      </c>
      <c r="R11" s="125" t="s">
        <v>439</v>
      </c>
      <c r="S11" s="175"/>
      <c r="T11" s="176"/>
      <c r="U11" s="128"/>
      <c r="V11" s="128"/>
      <c r="W11" s="179">
        <v>9</v>
      </c>
      <c r="X11" s="128"/>
      <c r="Y11" s="128"/>
      <c r="Z11" s="179">
        <v>9</v>
      </c>
      <c r="AA11" s="128"/>
      <c r="AB11" s="128"/>
      <c r="AC11" s="179">
        <v>9</v>
      </c>
      <c r="AD11" s="128"/>
      <c r="AE11" s="128"/>
      <c r="AF11" s="179">
        <v>9</v>
      </c>
      <c r="AG11" s="180"/>
      <c r="AH11" s="180"/>
      <c r="AI11" s="180"/>
      <c r="AJ11" s="180"/>
      <c r="AK11" s="180"/>
      <c r="AL11" s="180"/>
      <c r="AM11" s="180"/>
      <c r="AN11" s="180"/>
      <c r="AO11" s="180"/>
      <c r="AP11" s="180"/>
      <c r="AQ11" s="180"/>
      <c r="AR11" s="180"/>
    </row>
    <row r="12" spans="1:44">
      <c r="A12" s="122" t="s">
        <v>1894</v>
      </c>
      <c r="B12" s="53" t="s">
        <v>158</v>
      </c>
      <c r="C12" s="53" t="s">
        <v>159</v>
      </c>
      <c r="D12" s="122"/>
      <c r="E12" s="53" t="s">
        <v>1895</v>
      </c>
      <c r="F12" s="122" t="s">
        <v>1896</v>
      </c>
      <c r="G12" s="123">
        <v>3</v>
      </c>
      <c r="H12" s="47" t="s">
        <v>169</v>
      </c>
      <c r="I12" s="47" t="s">
        <v>1897</v>
      </c>
      <c r="J12" s="47" t="s">
        <v>94</v>
      </c>
      <c r="K12" s="47" t="s">
        <v>75</v>
      </c>
      <c r="L12" s="47" t="s">
        <v>76</v>
      </c>
      <c r="M12" s="47" t="s">
        <v>1898</v>
      </c>
      <c r="N12" s="47" t="s">
        <v>1899</v>
      </c>
      <c r="O12" s="47"/>
      <c r="P12" s="47" t="s">
        <v>1900</v>
      </c>
      <c r="Q12" s="47" t="s">
        <v>273</v>
      </c>
      <c r="R12" s="125" t="s">
        <v>200</v>
      </c>
      <c r="S12" s="175"/>
      <c r="T12" s="176"/>
      <c r="U12" s="177">
        <v>0</v>
      </c>
      <c r="V12" s="177">
        <v>0</v>
      </c>
      <c r="W12" s="177">
        <v>1.7002571757761542E-3</v>
      </c>
      <c r="X12" s="177">
        <v>3.4005143515523084E-3</v>
      </c>
      <c r="Y12" s="177">
        <v>5.1007715273284626E-3</v>
      </c>
      <c r="Z12" s="177">
        <v>6.8010287031046168E-3</v>
      </c>
      <c r="AA12" s="177">
        <v>8.501285878880771E-3</v>
      </c>
      <c r="AB12" s="177">
        <v>1.0201543054656925E-2</v>
      </c>
      <c r="AC12" s="177">
        <v>1.1901800230433079E-2</v>
      </c>
      <c r="AD12" s="177">
        <v>1.3602057406209234E-2</v>
      </c>
      <c r="AE12" s="177">
        <v>1.5302314581985388E-2</v>
      </c>
      <c r="AF12" s="177">
        <v>1.7002571757761542E-2</v>
      </c>
      <c r="AG12" s="178"/>
      <c r="AH12" s="178"/>
      <c r="AI12" s="178"/>
      <c r="AJ12" s="178"/>
      <c r="AK12" s="178"/>
      <c r="AL12" s="178"/>
      <c r="AM12" s="178"/>
      <c r="AN12" s="178"/>
      <c r="AO12" s="178"/>
      <c r="AP12" s="178"/>
      <c r="AQ12" s="178"/>
      <c r="AR12" s="178"/>
    </row>
    <row r="13" spans="1:44">
      <c r="A13" s="122" t="s">
        <v>1901</v>
      </c>
      <c r="B13" s="53" t="s">
        <v>158</v>
      </c>
      <c r="C13" s="53" t="s">
        <v>159</v>
      </c>
      <c r="D13" s="122"/>
      <c r="E13" s="53" t="s">
        <v>1902</v>
      </c>
      <c r="F13" s="122" t="s">
        <v>1896</v>
      </c>
      <c r="G13" s="123">
        <v>3</v>
      </c>
      <c r="H13" s="47" t="s">
        <v>169</v>
      </c>
      <c r="I13" s="47" t="s">
        <v>1897</v>
      </c>
      <c r="J13" s="47" t="s">
        <v>94</v>
      </c>
      <c r="K13" s="47" t="s">
        <v>75</v>
      </c>
      <c r="L13" s="47" t="s">
        <v>76</v>
      </c>
      <c r="M13" s="47" t="s">
        <v>1898</v>
      </c>
      <c r="N13" s="47" t="s">
        <v>1903</v>
      </c>
      <c r="O13" s="47"/>
      <c r="P13" s="47" t="s">
        <v>1904</v>
      </c>
      <c r="Q13" s="47" t="s">
        <v>273</v>
      </c>
      <c r="R13" s="125" t="s">
        <v>200</v>
      </c>
      <c r="S13" s="175"/>
      <c r="T13" s="176"/>
      <c r="U13" s="177">
        <v>0</v>
      </c>
      <c r="V13" s="177">
        <v>0</v>
      </c>
      <c r="W13" s="177">
        <v>6.8164111270947454E-4</v>
      </c>
      <c r="X13" s="177">
        <v>1.3632822254189491E-3</v>
      </c>
      <c r="Y13" s="177">
        <v>2.0449233381284234E-3</v>
      </c>
      <c r="Z13" s="177">
        <v>2.7265644508378982E-3</v>
      </c>
      <c r="AA13" s="177">
        <v>3.4082055635473729E-3</v>
      </c>
      <c r="AB13" s="177">
        <v>4.0898466762568477E-3</v>
      </c>
      <c r="AC13" s="177">
        <v>4.7714877889663224E-3</v>
      </c>
      <c r="AD13" s="177">
        <v>5.4531289016757972E-3</v>
      </c>
      <c r="AE13" s="177">
        <v>6.1347700143852719E-3</v>
      </c>
      <c r="AF13" s="177">
        <v>6.8164111270947467E-3</v>
      </c>
      <c r="AG13" s="178"/>
      <c r="AH13" s="178"/>
      <c r="AI13" s="178"/>
      <c r="AJ13" s="178"/>
      <c r="AK13" s="178"/>
      <c r="AL13" s="178"/>
      <c r="AM13" s="178"/>
      <c r="AN13" s="178"/>
      <c r="AO13" s="178"/>
      <c r="AP13" s="178"/>
      <c r="AQ13" s="178"/>
      <c r="AR13" s="178"/>
    </row>
    <row r="14" spans="1:44">
      <c r="A14" s="122" t="s">
        <v>1905</v>
      </c>
      <c r="B14" s="53" t="s">
        <v>158</v>
      </c>
      <c r="C14" s="53" t="s">
        <v>159</v>
      </c>
      <c r="D14" s="122"/>
      <c r="E14" s="53" t="s">
        <v>1906</v>
      </c>
      <c r="F14" s="122" t="s">
        <v>1896</v>
      </c>
      <c r="G14" s="123">
        <v>3</v>
      </c>
      <c r="H14" s="47" t="s">
        <v>169</v>
      </c>
      <c r="I14" s="47" t="s">
        <v>1897</v>
      </c>
      <c r="J14" s="47" t="s">
        <v>94</v>
      </c>
      <c r="K14" s="47" t="s">
        <v>75</v>
      </c>
      <c r="L14" s="47" t="s">
        <v>76</v>
      </c>
      <c r="M14" s="47" t="s">
        <v>1898</v>
      </c>
      <c r="N14" s="47" t="s">
        <v>1907</v>
      </c>
      <c r="O14" s="47" t="s">
        <v>1908</v>
      </c>
      <c r="P14" s="47" t="s">
        <v>1909</v>
      </c>
      <c r="Q14" s="47" t="s">
        <v>273</v>
      </c>
      <c r="R14" s="125" t="s">
        <v>200</v>
      </c>
      <c r="S14" s="175"/>
      <c r="T14" s="176"/>
      <c r="U14" s="177">
        <v>0</v>
      </c>
      <c r="V14" s="177">
        <v>0</v>
      </c>
      <c r="W14" s="177">
        <v>4.2025654524694978E-3</v>
      </c>
      <c r="X14" s="177">
        <v>8.4051309049389955E-3</v>
      </c>
      <c r="Y14" s="177">
        <v>1.2607696357408493E-2</v>
      </c>
      <c r="Z14" s="177">
        <v>1.6810261809877991E-2</v>
      </c>
      <c r="AA14" s="177">
        <v>2.1012827262347489E-2</v>
      </c>
      <c r="AB14" s="177">
        <v>2.5215392714816987E-2</v>
      </c>
      <c r="AC14" s="177">
        <v>2.9417958167286484E-2</v>
      </c>
      <c r="AD14" s="177">
        <v>3.3620523619755982E-2</v>
      </c>
      <c r="AE14" s="177">
        <v>3.782308907222548E-2</v>
      </c>
      <c r="AF14" s="177">
        <v>4.2025654524694978E-2</v>
      </c>
      <c r="AG14" s="178"/>
      <c r="AH14" s="178"/>
      <c r="AI14" s="178"/>
      <c r="AJ14" s="178"/>
      <c r="AK14" s="178"/>
      <c r="AL14" s="178"/>
      <c r="AM14" s="178"/>
      <c r="AN14" s="178"/>
      <c r="AO14" s="178"/>
      <c r="AP14" s="178"/>
      <c r="AQ14" s="178"/>
      <c r="AR14" s="178"/>
    </row>
    <row r="15" spans="1:44">
      <c r="A15" s="122" t="s">
        <v>1910</v>
      </c>
      <c r="B15" s="53" t="s">
        <v>158</v>
      </c>
      <c r="C15" s="53" t="s">
        <v>159</v>
      </c>
      <c r="D15" s="122"/>
      <c r="E15" s="53" t="s">
        <v>1911</v>
      </c>
      <c r="F15" s="122" t="s">
        <v>1896</v>
      </c>
      <c r="G15" s="123">
        <v>3</v>
      </c>
      <c r="H15" s="47" t="s">
        <v>169</v>
      </c>
      <c r="I15" s="47" t="s">
        <v>1897</v>
      </c>
      <c r="J15" s="47" t="s">
        <v>94</v>
      </c>
      <c r="K15" s="47" t="s">
        <v>75</v>
      </c>
      <c r="L15" s="47" t="s">
        <v>76</v>
      </c>
      <c r="M15" s="47" t="s">
        <v>1898</v>
      </c>
      <c r="N15" s="47" t="s">
        <v>1912</v>
      </c>
      <c r="O15" s="47"/>
      <c r="P15" s="47" t="s">
        <v>1913</v>
      </c>
      <c r="Q15" s="47" t="s">
        <v>273</v>
      </c>
      <c r="R15" s="125" t="s">
        <v>200</v>
      </c>
      <c r="S15" s="175"/>
      <c r="T15" s="176"/>
      <c r="U15" s="177">
        <v>0</v>
      </c>
      <c r="V15" s="177">
        <v>0</v>
      </c>
      <c r="W15" s="177">
        <v>2.9496192973593517E-3</v>
      </c>
      <c r="X15" s="177">
        <v>5.8992385947187033E-3</v>
      </c>
      <c r="Y15" s="177">
        <v>8.8488578920780554E-3</v>
      </c>
      <c r="Z15" s="177">
        <v>1.1798477189437407E-2</v>
      </c>
      <c r="AA15" s="177">
        <v>1.4748096486796758E-2</v>
      </c>
      <c r="AB15" s="177">
        <v>1.7697715784156111E-2</v>
      </c>
      <c r="AC15" s="177">
        <v>2.0647335081515464E-2</v>
      </c>
      <c r="AD15" s="177">
        <v>2.3596954378874817E-2</v>
      </c>
      <c r="AE15" s="177">
        <v>2.654657367623417E-2</v>
      </c>
      <c r="AF15" s="177">
        <v>2.9496192973593523E-2</v>
      </c>
      <c r="AG15" s="178"/>
      <c r="AH15" s="178"/>
      <c r="AI15" s="178"/>
      <c r="AJ15" s="178"/>
      <c r="AK15" s="178"/>
      <c r="AL15" s="178"/>
      <c r="AM15" s="178"/>
      <c r="AN15" s="178"/>
      <c r="AO15" s="178"/>
      <c r="AP15" s="178"/>
      <c r="AQ15" s="178"/>
      <c r="AR15" s="178"/>
    </row>
    <row r="16" spans="1:44">
      <c r="A16" s="122" t="s">
        <v>1914</v>
      </c>
      <c r="B16" s="53" t="s">
        <v>158</v>
      </c>
      <c r="C16" s="53" t="s">
        <v>159</v>
      </c>
      <c r="D16" s="122"/>
      <c r="E16" s="53" t="s">
        <v>1915</v>
      </c>
      <c r="F16" s="122" t="s">
        <v>1896</v>
      </c>
      <c r="G16" s="123">
        <v>3</v>
      </c>
      <c r="H16" s="47" t="s">
        <v>169</v>
      </c>
      <c r="I16" s="47" t="s">
        <v>1897</v>
      </c>
      <c r="J16" s="47" t="s">
        <v>94</v>
      </c>
      <c r="K16" s="47" t="s">
        <v>75</v>
      </c>
      <c r="L16" s="47" t="s">
        <v>76</v>
      </c>
      <c r="M16" s="47" t="s">
        <v>1898</v>
      </c>
      <c r="N16" s="47" t="s">
        <v>1916</v>
      </c>
      <c r="O16" s="47"/>
      <c r="P16" s="47" t="s">
        <v>1917</v>
      </c>
      <c r="Q16" s="47" t="s">
        <v>273</v>
      </c>
      <c r="R16" s="125" t="s">
        <v>200</v>
      </c>
      <c r="S16" s="175"/>
      <c r="T16" s="176"/>
      <c r="U16" s="177">
        <v>0</v>
      </c>
      <c r="V16" s="177">
        <v>0</v>
      </c>
      <c r="W16" s="177">
        <v>2.0974718168077057E-3</v>
      </c>
      <c r="X16" s="177">
        <v>4.1949436336154115E-3</v>
      </c>
      <c r="Y16" s="177">
        <v>6.2924154504231172E-3</v>
      </c>
      <c r="Z16" s="177">
        <v>8.3898872672308229E-3</v>
      </c>
      <c r="AA16" s="177">
        <v>1.0487359084038528E-2</v>
      </c>
      <c r="AB16" s="177">
        <v>1.2584830900846233E-2</v>
      </c>
      <c r="AC16" s="177">
        <v>1.4682302717653938E-2</v>
      </c>
      <c r="AD16" s="177">
        <v>1.6779774534461642E-2</v>
      </c>
      <c r="AE16" s="177">
        <v>1.8877246351269347E-2</v>
      </c>
      <c r="AF16" s="177">
        <v>2.0974718168077052E-2</v>
      </c>
      <c r="AG16" s="178"/>
      <c r="AH16" s="178"/>
      <c r="AI16" s="178"/>
      <c r="AJ16" s="178"/>
      <c r="AK16" s="178"/>
      <c r="AL16" s="178"/>
      <c r="AM16" s="178"/>
      <c r="AN16" s="178"/>
      <c r="AO16" s="178"/>
      <c r="AP16" s="178"/>
      <c r="AQ16" s="178"/>
      <c r="AR16" s="178"/>
    </row>
    <row r="17" spans="1:44">
      <c r="A17" s="122" t="s">
        <v>1918</v>
      </c>
      <c r="B17" s="53" t="s">
        <v>158</v>
      </c>
      <c r="C17" s="53" t="s">
        <v>159</v>
      </c>
      <c r="D17" s="122"/>
      <c r="E17" s="53" t="s">
        <v>1919</v>
      </c>
      <c r="F17" s="122" t="s">
        <v>1920</v>
      </c>
      <c r="G17" s="123">
        <v>3</v>
      </c>
      <c r="H17" s="47" t="s">
        <v>169</v>
      </c>
      <c r="I17" s="47" t="s">
        <v>1921</v>
      </c>
      <c r="J17" s="47" t="s">
        <v>94</v>
      </c>
      <c r="K17" s="47" t="s">
        <v>75</v>
      </c>
      <c r="L17" s="47" t="s">
        <v>95</v>
      </c>
      <c r="M17" s="47" t="s">
        <v>1898</v>
      </c>
      <c r="N17" s="47" t="s">
        <v>1899</v>
      </c>
      <c r="O17" s="47"/>
      <c r="P17" s="47" t="s">
        <v>1900</v>
      </c>
      <c r="Q17" s="47" t="s">
        <v>273</v>
      </c>
      <c r="R17" s="125" t="s">
        <v>200</v>
      </c>
      <c r="S17" s="175"/>
      <c r="T17" s="176"/>
      <c r="U17" s="177">
        <v>0.85</v>
      </c>
      <c r="V17" s="177">
        <v>0.85</v>
      </c>
      <c r="W17" s="177">
        <v>0.85</v>
      </c>
      <c r="X17" s="177">
        <v>0.86</v>
      </c>
      <c r="Y17" s="177">
        <v>0.87</v>
      </c>
      <c r="Z17" s="177">
        <v>0.88</v>
      </c>
      <c r="AA17" s="177">
        <v>0.9</v>
      </c>
      <c r="AB17" s="177">
        <v>0.92</v>
      </c>
      <c r="AC17" s="177">
        <v>0.94</v>
      </c>
      <c r="AD17" s="177">
        <v>0.96</v>
      </c>
      <c r="AE17" s="177">
        <v>0.96</v>
      </c>
      <c r="AF17" s="177">
        <v>0.96</v>
      </c>
      <c r="AG17" s="178"/>
      <c r="AH17" s="178"/>
      <c r="AI17" s="178"/>
      <c r="AJ17" s="178"/>
      <c r="AK17" s="178"/>
      <c r="AL17" s="178"/>
      <c r="AM17" s="178"/>
      <c r="AN17" s="178"/>
      <c r="AO17" s="178"/>
      <c r="AP17" s="178"/>
      <c r="AQ17" s="178"/>
      <c r="AR17" s="178"/>
    </row>
    <row r="18" spans="1:44">
      <c r="A18" s="122" t="s">
        <v>1922</v>
      </c>
      <c r="B18" s="53" t="s">
        <v>158</v>
      </c>
      <c r="C18" s="53" t="s">
        <v>159</v>
      </c>
      <c r="D18" s="122"/>
      <c r="E18" s="53" t="s">
        <v>1923</v>
      </c>
      <c r="F18" s="122" t="s">
        <v>1920</v>
      </c>
      <c r="G18" s="123">
        <v>3</v>
      </c>
      <c r="H18" s="47" t="s">
        <v>169</v>
      </c>
      <c r="I18" s="47" t="s">
        <v>1921</v>
      </c>
      <c r="J18" s="47" t="s">
        <v>94</v>
      </c>
      <c r="K18" s="47" t="s">
        <v>75</v>
      </c>
      <c r="L18" s="47" t="s">
        <v>95</v>
      </c>
      <c r="M18" s="47" t="s">
        <v>1898</v>
      </c>
      <c r="N18" s="47" t="s">
        <v>1903</v>
      </c>
      <c r="O18" s="47"/>
      <c r="P18" s="47" t="s">
        <v>1904</v>
      </c>
      <c r="Q18" s="47" t="s">
        <v>273</v>
      </c>
      <c r="R18" s="125" t="s">
        <v>200</v>
      </c>
      <c r="S18" s="175"/>
      <c r="T18" s="176"/>
      <c r="U18" s="177">
        <v>0.85</v>
      </c>
      <c r="V18" s="177">
        <v>0.85</v>
      </c>
      <c r="W18" s="177">
        <v>0.85</v>
      </c>
      <c r="X18" s="177">
        <v>0.86</v>
      </c>
      <c r="Y18" s="177">
        <v>0.87</v>
      </c>
      <c r="Z18" s="177">
        <v>0.88</v>
      </c>
      <c r="AA18" s="177">
        <v>0.9</v>
      </c>
      <c r="AB18" s="177">
        <v>0.92</v>
      </c>
      <c r="AC18" s="177">
        <v>0.94</v>
      </c>
      <c r="AD18" s="177">
        <v>0.96</v>
      </c>
      <c r="AE18" s="177">
        <v>0.96</v>
      </c>
      <c r="AF18" s="177">
        <v>0.96</v>
      </c>
      <c r="AG18" s="178"/>
      <c r="AH18" s="178"/>
      <c r="AI18" s="178"/>
      <c r="AJ18" s="178"/>
      <c r="AK18" s="178"/>
      <c r="AL18" s="178"/>
      <c r="AM18" s="178"/>
      <c r="AN18" s="178"/>
      <c r="AO18" s="178"/>
      <c r="AP18" s="178"/>
      <c r="AQ18" s="178"/>
      <c r="AR18" s="178"/>
    </row>
    <row r="19" spans="1:44">
      <c r="A19" s="122" t="s">
        <v>1924</v>
      </c>
      <c r="B19" s="53" t="s">
        <v>158</v>
      </c>
      <c r="C19" s="53" t="s">
        <v>159</v>
      </c>
      <c r="D19" s="122"/>
      <c r="E19" s="53" t="s">
        <v>1925</v>
      </c>
      <c r="F19" s="122" t="s">
        <v>1920</v>
      </c>
      <c r="G19" s="123">
        <v>3</v>
      </c>
      <c r="H19" s="47" t="s">
        <v>169</v>
      </c>
      <c r="I19" s="47" t="s">
        <v>1921</v>
      </c>
      <c r="J19" s="47" t="s">
        <v>94</v>
      </c>
      <c r="K19" s="47" t="s">
        <v>75</v>
      </c>
      <c r="L19" s="47" t="s">
        <v>95</v>
      </c>
      <c r="M19" s="47" t="s">
        <v>1898</v>
      </c>
      <c r="N19" s="47" t="s">
        <v>1907</v>
      </c>
      <c r="O19" s="47" t="s">
        <v>1908</v>
      </c>
      <c r="P19" s="47" t="s">
        <v>1909</v>
      </c>
      <c r="Q19" s="47" t="s">
        <v>273</v>
      </c>
      <c r="R19" s="125" t="s">
        <v>200</v>
      </c>
      <c r="S19" s="175"/>
      <c r="T19" s="176"/>
      <c r="U19" s="181">
        <v>0.85</v>
      </c>
      <c r="V19" s="181">
        <v>0.85</v>
      </c>
      <c r="W19" s="181">
        <v>0.85</v>
      </c>
      <c r="X19" s="181">
        <v>0.86</v>
      </c>
      <c r="Y19" s="181">
        <v>0.87</v>
      </c>
      <c r="Z19" s="181">
        <v>0.88</v>
      </c>
      <c r="AA19" s="181">
        <v>0.9</v>
      </c>
      <c r="AB19" s="181">
        <v>0.92</v>
      </c>
      <c r="AC19" s="181">
        <v>0.94</v>
      </c>
      <c r="AD19" s="181">
        <v>0.96</v>
      </c>
      <c r="AE19" s="181">
        <v>0.96</v>
      </c>
      <c r="AF19" s="181">
        <v>0.96</v>
      </c>
      <c r="AG19" s="180"/>
      <c r="AH19" s="180"/>
      <c r="AI19" s="180"/>
      <c r="AJ19" s="180"/>
      <c r="AK19" s="180"/>
      <c r="AL19" s="180"/>
      <c r="AM19" s="180"/>
      <c r="AN19" s="180"/>
      <c r="AO19" s="180"/>
      <c r="AP19" s="180"/>
      <c r="AQ19" s="180"/>
      <c r="AR19" s="180"/>
    </row>
    <row r="20" spans="1:44">
      <c r="A20" s="122" t="s">
        <v>1926</v>
      </c>
      <c r="B20" s="53" t="s">
        <v>158</v>
      </c>
      <c r="C20" s="53" t="s">
        <v>159</v>
      </c>
      <c r="D20" s="122"/>
      <c r="E20" s="53" t="s">
        <v>1927</v>
      </c>
      <c r="F20" s="122" t="s">
        <v>1920</v>
      </c>
      <c r="G20" s="123">
        <v>3</v>
      </c>
      <c r="H20" s="47" t="s">
        <v>169</v>
      </c>
      <c r="I20" s="47" t="s">
        <v>1921</v>
      </c>
      <c r="J20" s="47" t="s">
        <v>94</v>
      </c>
      <c r="K20" s="47" t="s">
        <v>75</v>
      </c>
      <c r="L20" s="47" t="s">
        <v>95</v>
      </c>
      <c r="M20" s="47" t="s">
        <v>1898</v>
      </c>
      <c r="N20" s="47" t="s">
        <v>1912</v>
      </c>
      <c r="O20" s="47"/>
      <c r="P20" s="47" t="s">
        <v>1913</v>
      </c>
      <c r="Q20" s="47" t="s">
        <v>273</v>
      </c>
      <c r="R20" s="125" t="s">
        <v>200</v>
      </c>
      <c r="S20" s="175"/>
      <c r="T20" s="176"/>
      <c r="U20" s="181">
        <v>0.85</v>
      </c>
      <c r="V20" s="181">
        <v>0.85</v>
      </c>
      <c r="W20" s="181">
        <v>0.85</v>
      </c>
      <c r="X20" s="181">
        <v>0.86</v>
      </c>
      <c r="Y20" s="181">
        <v>0.87</v>
      </c>
      <c r="Z20" s="181">
        <v>0.88</v>
      </c>
      <c r="AA20" s="181">
        <v>0.9</v>
      </c>
      <c r="AB20" s="181">
        <v>0.92</v>
      </c>
      <c r="AC20" s="181">
        <v>0.94</v>
      </c>
      <c r="AD20" s="181">
        <v>0.96</v>
      </c>
      <c r="AE20" s="181">
        <v>0.96</v>
      </c>
      <c r="AF20" s="181">
        <v>0.96</v>
      </c>
      <c r="AG20" s="180"/>
      <c r="AH20" s="180"/>
      <c r="AI20" s="180"/>
      <c r="AJ20" s="180"/>
      <c r="AK20" s="180"/>
      <c r="AL20" s="180"/>
      <c r="AM20" s="180"/>
      <c r="AN20" s="180"/>
      <c r="AO20" s="180"/>
      <c r="AP20" s="180"/>
      <c r="AQ20" s="180"/>
      <c r="AR20" s="180"/>
    </row>
    <row r="21" spans="1:44">
      <c r="A21" s="122" t="s">
        <v>1928</v>
      </c>
      <c r="B21" s="53" t="s">
        <v>158</v>
      </c>
      <c r="C21" s="53" t="s">
        <v>159</v>
      </c>
      <c r="D21" s="122"/>
      <c r="E21" s="53" t="s">
        <v>1929</v>
      </c>
      <c r="F21" s="122" t="s">
        <v>1920</v>
      </c>
      <c r="G21" s="123">
        <v>3</v>
      </c>
      <c r="H21" s="47" t="s">
        <v>169</v>
      </c>
      <c r="I21" s="47" t="s">
        <v>1921</v>
      </c>
      <c r="J21" s="47" t="s">
        <v>94</v>
      </c>
      <c r="K21" s="47" t="s">
        <v>75</v>
      </c>
      <c r="L21" s="47" t="s">
        <v>95</v>
      </c>
      <c r="M21" s="47" t="s">
        <v>1898</v>
      </c>
      <c r="N21" s="47" t="s">
        <v>1916</v>
      </c>
      <c r="O21" s="47"/>
      <c r="P21" s="47" t="s">
        <v>1917</v>
      </c>
      <c r="Q21" s="47" t="s">
        <v>273</v>
      </c>
      <c r="R21" s="125" t="s">
        <v>200</v>
      </c>
      <c r="S21" s="175"/>
      <c r="T21" s="176"/>
      <c r="U21" s="177">
        <v>0.85</v>
      </c>
      <c r="V21" s="177">
        <v>0.85</v>
      </c>
      <c r="W21" s="177">
        <v>0.85</v>
      </c>
      <c r="X21" s="177">
        <v>0.86</v>
      </c>
      <c r="Y21" s="177">
        <v>0.87</v>
      </c>
      <c r="Z21" s="177">
        <v>0.88</v>
      </c>
      <c r="AA21" s="177">
        <v>0.9</v>
      </c>
      <c r="AB21" s="177">
        <v>0.92</v>
      </c>
      <c r="AC21" s="177">
        <v>0.94</v>
      </c>
      <c r="AD21" s="177">
        <v>0.96</v>
      </c>
      <c r="AE21" s="177">
        <v>0.96</v>
      </c>
      <c r="AF21" s="177">
        <v>0.96</v>
      </c>
      <c r="AG21" s="178"/>
      <c r="AH21" s="178"/>
      <c r="AI21" s="178"/>
      <c r="AJ21" s="178"/>
      <c r="AK21" s="178"/>
      <c r="AL21" s="178"/>
      <c r="AM21" s="178"/>
      <c r="AN21" s="178"/>
      <c r="AO21" s="178"/>
      <c r="AP21" s="178"/>
      <c r="AQ21" s="178"/>
      <c r="AR21" s="178"/>
    </row>
    <row r="22" spans="1:44" ht="35.25" customHeight="1">
      <c r="A22" s="122" t="s">
        <v>1930</v>
      </c>
      <c r="B22" s="53" t="s">
        <v>158</v>
      </c>
      <c r="C22" s="53" t="s">
        <v>1931</v>
      </c>
      <c r="D22" s="122"/>
      <c r="E22" s="53" t="s">
        <v>1932</v>
      </c>
      <c r="F22" s="122" t="s">
        <v>1933</v>
      </c>
      <c r="G22" s="123">
        <v>3</v>
      </c>
      <c r="H22" s="47" t="s">
        <v>169</v>
      </c>
      <c r="I22" s="47" t="s">
        <v>1934</v>
      </c>
      <c r="J22" s="47" t="s">
        <v>94</v>
      </c>
      <c r="K22" s="47" t="s">
        <v>75</v>
      </c>
      <c r="L22" s="47" t="s">
        <v>95</v>
      </c>
      <c r="M22" s="47" t="s">
        <v>1898</v>
      </c>
      <c r="N22" s="47" t="s">
        <v>1899</v>
      </c>
      <c r="O22" s="47"/>
      <c r="P22" s="47" t="s">
        <v>1900</v>
      </c>
      <c r="Q22" s="47" t="s">
        <v>273</v>
      </c>
      <c r="R22" s="125" t="s">
        <v>200</v>
      </c>
      <c r="S22" s="175"/>
      <c r="T22" s="176"/>
      <c r="U22" s="177">
        <v>0.86</v>
      </c>
      <c r="V22" s="177">
        <v>0.86</v>
      </c>
      <c r="W22" s="177">
        <v>0.86</v>
      </c>
      <c r="X22" s="177">
        <v>0.87</v>
      </c>
      <c r="Y22" s="177">
        <v>0.88</v>
      </c>
      <c r="Z22" s="177">
        <v>0.88</v>
      </c>
      <c r="AA22" s="177">
        <v>0.89</v>
      </c>
      <c r="AB22" s="177">
        <v>0.89</v>
      </c>
      <c r="AC22" s="177">
        <v>0.89</v>
      </c>
      <c r="AD22" s="177">
        <v>0.9</v>
      </c>
      <c r="AE22" s="177">
        <v>0.9</v>
      </c>
      <c r="AF22" s="177">
        <v>0.9</v>
      </c>
      <c r="AG22" s="178"/>
      <c r="AH22" s="178"/>
      <c r="AI22" s="178"/>
      <c r="AJ22" s="178"/>
      <c r="AK22" s="178"/>
      <c r="AL22" s="178"/>
      <c r="AM22" s="178"/>
      <c r="AN22" s="178"/>
      <c r="AO22" s="178"/>
      <c r="AP22" s="178"/>
      <c r="AQ22" s="178"/>
      <c r="AR22" s="178"/>
    </row>
    <row r="23" spans="1:44" ht="52.5" customHeight="1">
      <c r="A23" s="122" t="s">
        <v>1935</v>
      </c>
      <c r="B23" s="53" t="s">
        <v>158</v>
      </c>
      <c r="C23" s="53" t="s">
        <v>1931</v>
      </c>
      <c r="D23" s="122"/>
      <c r="E23" s="53" t="s">
        <v>1936</v>
      </c>
      <c r="F23" s="122" t="s">
        <v>1933</v>
      </c>
      <c r="G23" s="123">
        <v>3</v>
      </c>
      <c r="H23" s="47" t="s">
        <v>169</v>
      </c>
      <c r="I23" s="47" t="s">
        <v>1934</v>
      </c>
      <c r="J23" s="47" t="s">
        <v>94</v>
      </c>
      <c r="K23" s="47" t="s">
        <v>75</v>
      </c>
      <c r="L23" s="47" t="s">
        <v>95</v>
      </c>
      <c r="M23" s="47" t="s">
        <v>1898</v>
      </c>
      <c r="N23" s="47" t="s">
        <v>1903</v>
      </c>
      <c r="O23" s="47"/>
      <c r="P23" s="47" t="s">
        <v>1904</v>
      </c>
      <c r="Q23" s="47" t="s">
        <v>273</v>
      </c>
      <c r="R23" s="125" t="s">
        <v>200</v>
      </c>
      <c r="S23" s="175"/>
      <c r="T23" s="176"/>
      <c r="U23" s="181">
        <v>0.87</v>
      </c>
      <c r="V23" s="181">
        <v>0.87</v>
      </c>
      <c r="W23" s="181">
        <v>0.87</v>
      </c>
      <c r="X23" s="181">
        <v>0.88</v>
      </c>
      <c r="Y23" s="181">
        <v>0.89</v>
      </c>
      <c r="Z23" s="181">
        <v>0.89</v>
      </c>
      <c r="AA23" s="181">
        <v>0.9</v>
      </c>
      <c r="AB23" s="181">
        <v>0.9</v>
      </c>
      <c r="AC23" s="181">
        <v>0.9</v>
      </c>
      <c r="AD23" s="181">
        <v>0.91</v>
      </c>
      <c r="AE23" s="181">
        <v>0.91</v>
      </c>
      <c r="AF23" s="181">
        <v>0.91</v>
      </c>
      <c r="AG23" s="180"/>
      <c r="AH23" s="180"/>
      <c r="AI23" s="180"/>
      <c r="AJ23" s="180"/>
      <c r="AK23" s="180"/>
      <c r="AL23" s="180"/>
      <c r="AM23" s="180"/>
      <c r="AN23" s="180"/>
      <c r="AO23" s="180"/>
      <c r="AP23" s="180"/>
      <c r="AQ23" s="180"/>
      <c r="AR23" s="180"/>
    </row>
    <row r="24" spans="1:44">
      <c r="A24" s="122" t="s">
        <v>1937</v>
      </c>
      <c r="B24" s="53" t="s">
        <v>158</v>
      </c>
      <c r="C24" s="53" t="s">
        <v>1931</v>
      </c>
      <c r="D24" s="122"/>
      <c r="E24" s="53" t="s">
        <v>1938</v>
      </c>
      <c r="F24" s="122" t="s">
        <v>1933</v>
      </c>
      <c r="G24" s="123">
        <v>3</v>
      </c>
      <c r="H24" s="47" t="s">
        <v>169</v>
      </c>
      <c r="I24" s="47" t="s">
        <v>1934</v>
      </c>
      <c r="J24" s="47" t="s">
        <v>94</v>
      </c>
      <c r="K24" s="47" t="s">
        <v>75</v>
      </c>
      <c r="L24" s="47" t="s">
        <v>95</v>
      </c>
      <c r="M24" s="47" t="s">
        <v>1898</v>
      </c>
      <c r="N24" s="47" t="s">
        <v>1907</v>
      </c>
      <c r="O24" s="47" t="s">
        <v>1908</v>
      </c>
      <c r="P24" s="47" t="s">
        <v>1909</v>
      </c>
      <c r="Q24" s="47" t="s">
        <v>273</v>
      </c>
      <c r="R24" s="125" t="s">
        <v>200</v>
      </c>
      <c r="S24" s="175"/>
      <c r="T24" s="176"/>
      <c r="U24" s="181">
        <v>0.81</v>
      </c>
      <c r="V24" s="181">
        <v>0.81</v>
      </c>
      <c r="W24" s="181">
        <v>0.81</v>
      </c>
      <c r="X24" s="181">
        <v>0.83</v>
      </c>
      <c r="Y24" s="181">
        <v>0.84</v>
      </c>
      <c r="Z24" s="181">
        <v>0.85</v>
      </c>
      <c r="AA24" s="181">
        <v>0.86</v>
      </c>
      <c r="AB24" s="181">
        <v>0.86</v>
      </c>
      <c r="AC24" s="181">
        <v>0.86</v>
      </c>
      <c r="AD24" s="181">
        <v>0.87</v>
      </c>
      <c r="AE24" s="181">
        <v>0.87</v>
      </c>
      <c r="AF24" s="181">
        <v>0.87</v>
      </c>
      <c r="AG24" s="180"/>
      <c r="AH24" s="180"/>
      <c r="AI24" s="180"/>
      <c r="AJ24" s="180"/>
      <c r="AK24" s="180"/>
      <c r="AL24" s="180"/>
      <c r="AM24" s="180"/>
      <c r="AN24" s="180"/>
      <c r="AO24" s="180"/>
      <c r="AP24" s="180"/>
      <c r="AQ24" s="180"/>
      <c r="AR24" s="180"/>
    </row>
    <row r="25" spans="1:44">
      <c r="A25" s="122" t="s">
        <v>1939</v>
      </c>
      <c r="B25" s="53" t="s">
        <v>158</v>
      </c>
      <c r="C25" s="53" t="s">
        <v>1931</v>
      </c>
      <c r="D25" s="122"/>
      <c r="E25" s="53" t="s">
        <v>1940</v>
      </c>
      <c r="F25" s="122" t="s">
        <v>1933</v>
      </c>
      <c r="G25" s="123">
        <v>3</v>
      </c>
      <c r="H25" s="47" t="s">
        <v>169</v>
      </c>
      <c r="I25" s="47" t="s">
        <v>1934</v>
      </c>
      <c r="J25" s="47" t="s">
        <v>94</v>
      </c>
      <c r="K25" s="47" t="s">
        <v>75</v>
      </c>
      <c r="L25" s="47" t="s">
        <v>95</v>
      </c>
      <c r="M25" s="47" t="s">
        <v>1898</v>
      </c>
      <c r="N25" s="47" t="s">
        <v>1912</v>
      </c>
      <c r="O25" s="47"/>
      <c r="P25" s="47" t="s">
        <v>1913</v>
      </c>
      <c r="Q25" s="47" t="s">
        <v>273</v>
      </c>
      <c r="R25" s="125" t="s">
        <v>200</v>
      </c>
      <c r="S25" s="175"/>
      <c r="T25" s="176"/>
      <c r="U25" s="177">
        <v>0.85</v>
      </c>
      <c r="V25" s="177">
        <v>0.85</v>
      </c>
      <c r="W25" s="177">
        <v>0.85</v>
      </c>
      <c r="X25" s="177">
        <v>0.86</v>
      </c>
      <c r="Y25" s="177">
        <v>0.88</v>
      </c>
      <c r="Z25" s="177">
        <v>0.89</v>
      </c>
      <c r="AA25" s="177">
        <v>0.9</v>
      </c>
      <c r="AB25" s="177">
        <v>0.9</v>
      </c>
      <c r="AC25" s="177">
        <v>0.9</v>
      </c>
      <c r="AD25" s="177">
        <v>0.91</v>
      </c>
      <c r="AE25" s="177">
        <v>0.91</v>
      </c>
      <c r="AF25" s="177">
        <v>0.91</v>
      </c>
      <c r="AG25" s="178"/>
      <c r="AH25" s="178"/>
      <c r="AI25" s="178"/>
      <c r="AJ25" s="178"/>
      <c r="AK25" s="178"/>
      <c r="AL25" s="178"/>
      <c r="AM25" s="178"/>
      <c r="AN25" s="178"/>
      <c r="AO25" s="178"/>
      <c r="AP25" s="178"/>
      <c r="AQ25" s="178"/>
      <c r="AR25" s="178"/>
    </row>
    <row r="26" spans="1:44">
      <c r="A26" s="122" t="s">
        <v>1941</v>
      </c>
      <c r="B26" s="53" t="s">
        <v>158</v>
      </c>
      <c r="C26" s="53" t="s">
        <v>1931</v>
      </c>
      <c r="D26" s="122"/>
      <c r="E26" s="53" t="s">
        <v>1942</v>
      </c>
      <c r="F26" s="122" t="s">
        <v>1933</v>
      </c>
      <c r="G26" s="123">
        <v>3</v>
      </c>
      <c r="H26" s="47" t="s">
        <v>169</v>
      </c>
      <c r="I26" s="47" t="s">
        <v>1934</v>
      </c>
      <c r="J26" s="47" t="s">
        <v>94</v>
      </c>
      <c r="K26" s="47" t="s">
        <v>75</v>
      </c>
      <c r="L26" s="47" t="s">
        <v>95</v>
      </c>
      <c r="M26" s="47" t="s">
        <v>1898</v>
      </c>
      <c r="N26" s="47" t="s">
        <v>1916</v>
      </c>
      <c r="O26" s="47"/>
      <c r="P26" s="47" t="s">
        <v>1917</v>
      </c>
      <c r="Q26" s="47" t="s">
        <v>273</v>
      </c>
      <c r="R26" s="125" t="s">
        <v>200</v>
      </c>
      <c r="S26" s="175"/>
      <c r="T26" s="176"/>
      <c r="U26" s="177">
        <v>0.89</v>
      </c>
      <c r="V26" s="177">
        <v>0.89</v>
      </c>
      <c r="W26" s="177">
        <v>0.89</v>
      </c>
      <c r="X26" s="177">
        <v>0.9</v>
      </c>
      <c r="Y26" s="177">
        <v>0.9</v>
      </c>
      <c r="Z26" s="177">
        <v>0.9</v>
      </c>
      <c r="AA26" s="177">
        <v>0.91</v>
      </c>
      <c r="AB26" s="177">
        <v>0.91</v>
      </c>
      <c r="AC26" s="177">
        <v>0.91</v>
      </c>
      <c r="AD26" s="177">
        <v>0.92</v>
      </c>
      <c r="AE26" s="177">
        <v>0.92</v>
      </c>
      <c r="AF26" s="177">
        <v>0.92</v>
      </c>
      <c r="AG26" s="178"/>
      <c r="AH26" s="178"/>
      <c r="AI26" s="178"/>
      <c r="AJ26" s="178"/>
      <c r="AK26" s="178"/>
      <c r="AL26" s="178"/>
      <c r="AM26" s="178"/>
      <c r="AN26" s="178"/>
      <c r="AO26" s="178"/>
      <c r="AP26" s="178"/>
      <c r="AQ26" s="178"/>
      <c r="AR26" s="178"/>
    </row>
    <row r="27" spans="1:44" ht="31.5">
      <c r="A27" s="122" t="s">
        <v>1943</v>
      </c>
      <c r="B27" s="53" t="s">
        <v>158</v>
      </c>
      <c r="C27" s="53" t="s">
        <v>1931</v>
      </c>
      <c r="D27" s="122"/>
      <c r="E27" s="53" t="s">
        <v>1944</v>
      </c>
      <c r="F27" s="122" t="s">
        <v>1945</v>
      </c>
      <c r="G27" s="123">
        <v>3</v>
      </c>
      <c r="H27" s="47" t="s">
        <v>169</v>
      </c>
      <c r="I27" s="47" t="s">
        <v>1946</v>
      </c>
      <c r="J27" s="47" t="s">
        <v>94</v>
      </c>
      <c r="K27" s="47" t="s">
        <v>75</v>
      </c>
      <c r="L27" s="47" t="s">
        <v>95</v>
      </c>
      <c r="M27" s="47" t="s">
        <v>1947</v>
      </c>
      <c r="N27" s="47" t="s">
        <v>1899</v>
      </c>
      <c r="O27" s="47"/>
      <c r="P27" s="47" t="s">
        <v>1900</v>
      </c>
      <c r="Q27" s="47" t="s">
        <v>1948</v>
      </c>
      <c r="R27" s="125" t="s">
        <v>200</v>
      </c>
      <c r="S27" s="175"/>
      <c r="T27" s="176"/>
      <c r="U27" s="177">
        <v>0.87</v>
      </c>
      <c r="V27" s="177">
        <v>0.87</v>
      </c>
      <c r="W27" s="177">
        <v>0.87</v>
      </c>
      <c r="X27" s="177">
        <v>0.88</v>
      </c>
      <c r="Y27" s="177">
        <v>0.88</v>
      </c>
      <c r="Z27" s="177">
        <v>0.88</v>
      </c>
      <c r="AA27" s="177">
        <v>0.89</v>
      </c>
      <c r="AB27" s="177">
        <v>0.89</v>
      </c>
      <c r="AC27" s="177">
        <v>0.89</v>
      </c>
      <c r="AD27" s="177">
        <v>0.9</v>
      </c>
      <c r="AE27" s="177">
        <v>0.9</v>
      </c>
      <c r="AF27" s="177">
        <v>0.9</v>
      </c>
      <c r="AG27" s="178"/>
      <c r="AH27" s="178"/>
      <c r="AI27" s="178"/>
      <c r="AJ27" s="178"/>
      <c r="AK27" s="178"/>
      <c r="AL27" s="178"/>
      <c r="AM27" s="178"/>
      <c r="AN27" s="178"/>
      <c r="AO27" s="178"/>
      <c r="AP27" s="178"/>
      <c r="AQ27" s="178"/>
      <c r="AR27" s="178"/>
    </row>
    <row r="28" spans="1:44" ht="31.5">
      <c r="A28" s="122" t="s">
        <v>1949</v>
      </c>
      <c r="B28" s="53" t="s">
        <v>158</v>
      </c>
      <c r="C28" s="53" t="s">
        <v>1931</v>
      </c>
      <c r="D28" s="122"/>
      <c r="E28" s="53" t="s">
        <v>1950</v>
      </c>
      <c r="F28" s="122" t="s">
        <v>1945</v>
      </c>
      <c r="G28" s="123">
        <v>3</v>
      </c>
      <c r="H28" s="47" t="s">
        <v>169</v>
      </c>
      <c r="I28" s="47" t="s">
        <v>1946</v>
      </c>
      <c r="J28" s="47" t="s">
        <v>94</v>
      </c>
      <c r="K28" s="47" t="s">
        <v>75</v>
      </c>
      <c r="L28" s="47" t="s">
        <v>95</v>
      </c>
      <c r="M28" s="47" t="s">
        <v>1947</v>
      </c>
      <c r="N28" s="47" t="s">
        <v>1903</v>
      </c>
      <c r="O28" s="47"/>
      <c r="P28" s="47" t="s">
        <v>1904</v>
      </c>
      <c r="Q28" s="47" t="s">
        <v>1948</v>
      </c>
      <c r="R28" s="125" t="s">
        <v>200</v>
      </c>
      <c r="S28" s="175"/>
      <c r="T28" s="176"/>
      <c r="U28" s="177">
        <v>0.87</v>
      </c>
      <c r="V28" s="177">
        <v>0.87</v>
      </c>
      <c r="W28" s="177">
        <v>0.87</v>
      </c>
      <c r="X28" s="177">
        <v>0.88</v>
      </c>
      <c r="Y28" s="177">
        <v>0.88</v>
      </c>
      <c r="Z28" s="177">
        <v>0.88</v>
      </c>
      <c r="AA28" s="177">
        <v>0.89</v>
      </c>
      <c r="AB28" s="177">
        <v>0.89</v>
      </c>
      <c r="AC28" s="177">
        <v>0.89</v>
      </c>
      <c r="AD28" s="177">
        <v>0.9</v>
      </c>
      <c r="AE28" s="177">
        <v>0.9</v>
      </c>
      <c r="AF28" s="177">
        <v>0.9</v>
      </c>
      <c r="AG28" s="178"/>
      <c r="AH28" s="178"/>
      <c r="AI28" s="178"/>
      <c r="AJ28" s="178"/>
      <c r="AK28" s="178"/>
      <c r="AL28" s="178"/>
      <c r="AM28" s="178"/>
      <c r="AN28" s="178"/>
      <c r="AO28" s="178"/>
      <c r="AP28" s="178"/>
      <c r="AQ28" s="178"/>
      <c r="AR28" s="178"/>
    </row>
    <row r="29" spans="1:44" ht="31.5">
      <c r="A29" s="122" t="s">
        <v>1951</v>
      </c>
      <c r="B29" s="53" t="s">
        <v>158</v>
      </c>
      <c r="C29" s="53" t="s">
        <v>1931</v>
      </c>
      <c r="D29" s="122"/>
      <c r="E29" s="53" t="s">
        <v>1952</v>
      </c>
      <c r="F29" s="122" t="s">
        <v>1945</v>
      </c>
      <c r="G29" s="123">
        <v>3</v>
      </c>
      <c r="H29" s="47" t="s">
        <v>169</v>
      </c>
      <c r="I29" s="47" t="s">
        <v>1946</v>
      </c>
      <c r="J29" s="47" t="s">
        <v>94</v>
      </c>
      <c r="K29" s="47" t="s">
        <v>75</v>
      </c>
      <c r="L29" s="47" t="s">
        <v>95</v>
      </c>
      <c r="M29" s="47" t="s">
        <v>1947</v>
      </c>
      <c r="N29" s="47" t="s">
        <v>1907</v>
      </c>
      <c r="O29" s="47" t="s">
        <v>1908</v>
      </c>
      <c r="P29" s="47" t="s">
        <v>1909</v>
      </c>
      <c r="Q29" s="47" t="s">
        <v>1948</v>
      </c>
      <c r="R29" s="125" t="s">
        <v>200</v>
      </c>
      <c r="S29" s="175"/>
      <c r="T29" s="176"/>
      <c r="U29" s="181">
        <v>0.87</v>
      </c>
      <c r="V29" s="181">
        <v>0.87</v>
      </c>
      <c r="W29" s="181">
        <v>0.87</v>
      </c>
      <c r="X29" s="181">
        <v>0.88</v>
      </c>
      <c r="Y29" s="181">
        <v>0.88</v>
      </c>
      <c r="Z29" s="181">
        <v>0.88</v>
      </c>
      <c r="AA29" s="181">
        <v>0.89</v>
      </c>
      <c r="AB29" s="181">
        <v>0.89</v>
      </c>
      <c r="AC29" s="181">
        <v>0.89</v>
      </c>
      <c r="AD29" s="181">
        <v>0.9</v>
      </c>
      <c r="AE29" s="181">
        <v>0.9</v>
      </c>
      <c r="AF29" s="181">
        <v>0.9</v>
      </c>
      <c r="AG29" s="180"/>
      <c r="AH29" s="180"/>
      <c r="AI29" s="180"/>
      <c r="AJ29" s="180"/>
      <c r="AK29" s="180"/>
      <c r="AL29" s="180"/>
      <c r="AM29" s="180"/>
      <c r="AN29" s="180"/>
      <c r="AO29" s="180"/>
      <c r="AP29" s="180"/>
      <c r="AQ29" s="180"/>
      <c r="AR29" s="180"/>
    </row>
    <row r="30" spans="1:44" ht="31.5">
      <c r="A30" s="122" t="s">
        <v>1953</v>
      </c>
      <c r="B30" s="53" t="s">
        <v>158</v>
      </c>
      <c r="C30" s="53" t="s">
        <v>1931</v>
      </c>
      <c r="D30" s="122"/>
      <c r="E30" s="53" t="s">
        <v>1954</v>
      </c>
      <c r="F30" s="122" t="s">
        <v>1945</v>
      </c>
      <c r="G30" s="123">
        <v>3</v>
      </c>
      <c r="H30" s="47" t="s">
        <v>169</v>
      </c>
      <c r="I30" s="47" t="s">
        <v>1946</v>
      </c>
      <c r="J30" s="47" t="s">
        <v>94</v>
      </c>
      <c r="K30" s="47" t="s">
        <v>75</v>
      </c>
      <c r="L30" s="47" t="s">
        <v>95</v>
      </c>
      <c r="M30" s="47" t="s">
        <v>1947</v>
      </c>
      <c r="N30" s="47" t="s">
        <v>1912</v>
      </c>
      <c r="O30" s="47"/>
      <c r="P30" s="47" t="s">
        <v>1913</v>
      </c>
      <c r="Q30" s="47" t="s">
        <v>1948</v>
      </c>
      <c r="R30" s="125" t="s">
        <v>200</v>
      </c>
      <c r="S30" s="175"/>
      <c r="T30" s="176"/>
      <c r="U30" s="177">
        <v>0.87</v>
      </c>
      <c r="V30" s="177">
        <v>0.87</v>
      </c>
      <c r="W30" s="177">
        <v>0.87</v>
      </c>
      <c r="X30" s="177">
        <v>0.88</v>
      </c>
      <c r="Y30" s="177">
        <v>0.88</v>
      </c>
      <c r="Z30" s="177">
        <v>0.88</v>
      </c>
      <c r="AA30" s="177">
        <v>0.89</v>
      </c>
      <c r="AB30" s="177">
        <v>0.89</v>
      </c>
      <c r="AC30" s="177">
        <v>0.89</v>
      </c>
      <c r="AD30" s="177">
        <v>0.9</v>
      </c>
      <c r="AE30" s="177">
        <v>0.9</v>
      </c>
      <c r="AF30" s="177">
        <v>0.9</v>
      </c>
      <c r="AG30" s="178"/>
      <c r="AH30" s="178"/>
      <c r="AI30" s="178"/>
      <c r="AJ30" s="178"/>
      <c r="AK30" s="178"/>
      <c r="AL30" s="178"/>
      <c r="AM30" s="178"/>
      <c r="AN30" s="178"/>
      <c r="AO30" s="178"/>
      <c r="AP30" s="178"/>
      <c r="AQ30" s="178"/>
      <c r="AR30" s="178"/>
    </row>
    <row r="31" spans="1:44" ht="31.5">
      <c r="A31" s="122" t="s">
        <v>1955</v>
      </c>
      <c r="B31" s="53" t="s">
        <v>158</v>
      </c>
      <c r="C31" s="53" t="s">
        <v>1931</v>
      </c>
      <c r="D31" s="122"/>
      <c r="E31" s="53" t="s">
        <v>1956</v>
      </c>
      <c r="F31" s="122" t="s">
        <v>1945</v>
      </c>
      <c r="G31" s="123">
        <v>3</v>
      </c>
      <c r="H31" s="47" t="s">
        <v>169</v>
      </c>
      <c r="I31" s="47" t="s">
        <v>1946</v>
      </c>
      <c r="J31" s="47" t="s">
        <v>94</v>
      </c>
      <c r="K31" s="47" t="s">
        <v>75</v>
      </c>
      <c r="L31" s="47" t="s">
        <v>95</v>
      </c>
      <c r="M31" s="47" t="s">
        <v>1947</v>
      </c>
      <c r="N31" s="47" t="s">
        <v>1916</v>
      </c>
      <c r="O31" s="47"/>
      <c r="P31" s="47" t="s">
        <v>1917</v>
      </c>
      <c r="Q31" s="47" t="s">
        <v>1948</v>
      </c>
      <c r="R31" s="125" t="s">
        <v>200</v>
      </c>
      <c r="S31" s="175"/>
      <c r="T31" s="176"/>
      <c r="U31" s="177">
        <v>0.87</v>
      </c>
      <c r="V31" s="177">
        <v>0.87</v>
      </c>
      <c r="W31" s="177">
        <v>0.87</v>
      </c>
      <c r="X31" s="177">
        <v>0.88</v>
      </c>
      <c r="Y31" s="177">
        <v>0.88</v>
      </c>
      <c r="Z31" s="177">
        <v>0.88</v>
      </c>
      <c r="AA31" s="177">
        <v>0.89</v>
      </c>
      <c r="AB31" s="177">
        <v>0.89</v>
      </c>
      <c r="AC31" s="177">
        <v>0.89</v>
      </c>
      <c r="AD31" s="177">
        <v>0.9</v>
      </c>
      <c r="AE31" s="177">
        <v>0.9</v>
      </c>
      <c r="AF31" s="177">
        <v>0.9</v>
      </c>
      <c r="AG31" s="178"/>
      <c r="AH31" s="178"/>
      <c r="AI31" s="178"/>
      <c r="AJ31" s="178"/>
      <c r="AK31" s="178"/>
      <c r="AL31" s="178"/>
      <c r="AM31" s="178"/>
      <c r="AN31" s="178"/>
      <c r="AO31" s="178"/>
      <c r="AP31" s="178"/>
      <c r="AQ31" s="178"/>
      <c r="AR31" s="178"/>
    </row>
    <row r="32" spans="1:44" ht="31.5">
      <c r="A32" s="122" t="s">
        <v>1957</v>
      </c>
      <c r="B32" s="53" t="s">
        <v>158</v>
      </c>
      <c r="C32" s="53" t="s">
        <v>1931</v>
      </c>
      <c r="D32" s="122"/>
      <c r="E32" s="53" t="s">
        <v>1958</v>
      </c>
      <c r="F32" s="122" t="s">
        <v>1959</v>
      </c>
      <c r="G32" s="123">
        <v>3</v>
      </c>
      <c r="H32" s="47" t="s">
        <v>169</v>
      </c>
      <c r="I32" s="47" t="s">
        <v>1960</v>
      </c>
      <c r="J32" s="47" t="s">
        <v>74</v>
      </c>
      <c r="K32" s="47" t="s">
        <v>228</v>
      </c>
      <c r="L32" s="47" t="s">
        <v>95</v>
      </c>
      <c r="M32" s="47" t="s">
        <v>1961</v>
      </c>
      <c r="N32" s="47" t="s">
        <v>1962</v>
      </c>
      <c r="O32" s="47"/>
      <c r="P32" s="47" t="s">
        <v>1963</v>
      </c>
      <c r="Q32" s="47" t="s">
        <v>1948</v>
      </c>
      <c r="R32" s="125" t="s">
        <v>82</v>
      </c>
      <c r="S32" s="175"/>
      <c r="T32" s="176"/>
      <c r="U32" s="179">
        <v>5</v>
      </c>
      <c r="V32" s="179">
        <v>5</v>
      </c>
      <c r="W32" s="179">
        <v>5</v>
      </c>
      <c r="X32" s="179">
        <v>5</v>
      </c>
      <c r="Y32" s="179">
        <v>5</v>
      </c>
      <c r="Z32" s="179">
        <v>5</v>
      </c>
      <c r="AA32" s="179">
        <v>5</v>
      </c>
      <c r="AB32" s="179">
        <v>5</v>
      </c>
      <c r="AC32" s="179">
        <v>5</v>
      </c>
      <c r="AD32" s="179">
        <v>5</v>
      </c>
      <c r="AE32" s="179">
        <v>5</v>
      </c>
      <c r="AF32" s="179">
        <v>5</v>
      </c>
      <c r="AG32" s="178"/>
      <c r="AH32" s="178"/>
      <c r="AI32" s="178"/>
      <c r="AJ32" s="178"/>
      <c r="AK32" s="178"/>
      <c r="AL32" s="178"/>
      <c r="AM32" s="178"/>
      <c r="AN32" s="178"/>
      <c r="AO32" s="178"/>
      <c r="AP32" s="178"/>
      <c r="AQ32" s="178"/>
      <c r="AR32" s="178"/>
    </row>
    <row r="33" spans="1:44" ht="31.5">
      <c r="A33" s="122" t="s">
        <v>1964</v>
      </c>
      <c r="B33" s="53" t="s">
        <v>158</v>
      </c>
      <c r="C33" s="53" t="s">
        <v>1931</v>
      </c>
      <c r="D33" s="122"/>
      <c r="E33" s="53" t="s">
        <v>1965</v>
      </c>
      <c r="F33" s="122" t="s">
        <v>1959</v>
      </c>
      <c r="G33" s="123">
        <v>3</v>
      </c>
      <c r="H33" s="47" t="s">
        <v>169</v>
      </c>
      <c r="I33" s="47" t="s">
        <v>1966</v>
      </c>
      <c r="J33" s="47" t="s">
        <v>94</v>
      </c>
      <c r="K33" s="47" t="s">
        <v>75</v>
      </c>
      <c r="L33" s="47" t="s">
        <v>95</v>
      </c>
      <c r="M33" s="47" t="s">
        <v>1967</v>
      </c>
      <c r="N33" s="47" t="s">
        <v>1962</v>
      </c>
      <c r="O33" s="47"/>
      <c r="P33" s="47" t="s">
        <v>1963</v>
      </c>
      <c r="Q33" s="47" t="s">
        <v>1948</v>
      </c>
      <c r="R33" s="125" t="s">
        <v>82</v>
      </c>
      <c r="S33" s="175"/>
      <c r="T33" s="176"/>
      <c r="U33" s="177">
        <v>0.32</v>
      </c>
      <c r="V33" s="177">
        <v>0.32</v>
      </c>
      <c r="W33" s="177">
        <v>0.33500000000000002</v>
      </c>
      <c r="X33" s="177">
        <v>0.35000000000000003</v>
      </c>
      <c r="Y33" s="177">
        <v>0.36500000000000005</v>
      </c>
      <c r="Z33" s="177">
        <v>0.38000000000000006</v>
      </c>
      <c r="AA33" s="177">
        <v>0.39500000000000007</v>
      </c>
      <c r="AB33" s="177">
        <v>0.41000000000000009</v>
      </c>
      <c r="AC33" s="177">
        <v>0.4250000000000001</v>
      </c>
      <c r="AD33" s="177">
        <v>0.44000000000000011</v>
      </c>
      <c r="AE33" s="177">
        <v>0.45500000000000013</v>
      </c>
      <c r="AF33" s="177">
        <v>0.47</v>
      </c>
      <c r="AG33" s="178"/>
      <c r="AH33" s="178"/>
      <c r="AI33" s="178"/>
      <c r="AJ33" s="178"/>
      <c r="AK33" s="178"/>
      <c r="AL33" s="178"/>
      <c r="AM33" s="178"/>
      <c r="AN33" s="178"/>
      <c r="AO33" s="178"/>
      <c r="AP33" s="178"/>
      <c r="AQ33" s="178"/>
      <c r="AR33" s="178"/>
    </row>
    <row r="34" spans="1:44" ht="31.5">
      <c r="A34" s="122" t="s">
        <v>1968</v>
      </c>
      <c r="B34" s="53" t="s">
        <v>158</v>
      </c>
      <c r="C34" s="53" t="s">
        <v>1931</v>
      </c>
      <c r="D34" s="122"/>
      <c r="E34" s="53" t="s">
        <v>1969</v>
      </c>
      <c r="F34" s="122" t="s">
        <v>1970</v>
      </c>
      <c r="G34" s="123">
        <v>2</v>
      </c>
      <c r="H34" s="47" t="s">
        <v>169</v>
      </c>
      <c r="I34" s="47" t="s">
        <v>1971</v>
      </c>
      <c r="J34" s="47" t="s">
        <v>94</v>
      </c>
      <c r="K34" s="47" t="s">
        <v>75</v>
      </c>
      <c r="L34" s="47" t="s">
        <v>95</v>
      </c>
      <c r="M34" s="47" t="s">
        <v>1961</v>
      </c>
      <c r="N34" s="47" t="s">
        <v>1962</v>
      </c>
      <c r="O34" s="47"/>
      <c r="P34" s="47" t="s">
        <v>1963</v>
      </c>
      <c r="Q34" s="47"/>
      <c r="R34" s="125" t="s">
        <v>82</v>
      </c>
      <c r="S34" s="175"/>
      <c r="T34" s="176"/>
      <c r="U34" s="177">
        <v>0.89</v>
      </c>
      <c r="V34" s="177">
        <v>0.89363636363636367</v>
      </c>
      <c r="W34" s="177">
        <v>0.89727272727272733</v>
      </c>
      <c r="X34" s="177">
        <v>0.90090909090909099</v>
      </c>
      <c r="Y34" s="177">
        <v>0.90454545454545465</v>
      </c>
      <c r="Z34" s="177">
        <v>0.90818181818181831</v>
      </c>
      <c r="AA34" s="177">
        <v>0.91181818181818197</v>
      </c>
      <c r="AB34" s="177">
        <v>0.91545454545454563</v>
      </c>
      <c r="AC34" s="177">
        <v>0.91909090909090929</v>
      </c>
      <c r="AD34" s="177">
        <v>0.92272727272727295</v>
      </c>
      <c r="AE34" s="177">
        <v>0.92636363636363661</v>
      </c>
      <c r="AF34" s="177">
        <v>0.93</v>
      </c>
      <c r="AG34" s="178"/>
      <c r="AH34" s="178"/>
      <c r="AI34" s="178"/>
      <c r="AJ34" s="178"/>
      <c r="AK34" s="178"/>
      <c r="AL34" s="178"/>
      <c r="AM34" s="178"/>
      <c r="AN34" s="178"/>
      <c r="AO34" s="178"/>
      <c r="AP34" s="178"/>
      <c r="AQ34" s="178"/>
      <c r="AR34" s="178"/>
    </row>
    <row r="35" spans="1:44" ht="31.5">
      <c r="A35" s="122" t="s">
        <v>1972</v>
      </c>
      <c r="B35" s="53" t="s">
        <v>158</v>
      </c>
      <c r="C35" s="53" t="s">
        <v>1931</v>
      </c>
      <c r="D35" s="122"/>
      <c r="E35" s="53" t="s">
        <v>1973</v>
      </c>
      <c r="F35" s="122" t="s">
        <v>1970</v>
      </c>
      <c r="G35" s="123">
        <v>2</v>
      </c>
      <c r="H35" s="47" t="s">
        <v>169</v>
      </c>
      <c r="I35" s="47" t="s">
        <v>1971</v>
      </c>
      <c r="J35" s="47" t="s">
        <v>94</v>
      </c>
      <c r="K35" s="47" t="s">
        <v>75</v>
      </c>
      <c r="L35" s="47" t="s">
        <v>95</v>
      </c>
      <c r="M35" s="47" t="s">
        <v>1961</v>
      </c>
      <c r="N35" s="47" t="s">
        <v>1962</v>
      </c>
      <c r="O35" s="47"/>
      <c r="P35" s="47" t="s">
        <v>1963</v>
      </c>
      <c r="Q35" s="47"/>
      <c r="R35" s="125" t="s">
        <v>82</v>
      </c>
      <c r="S35" s="175"/>
      <c r="T35" s="176"/>
      <c r="U35" s="177">
        <v>0.75</v>
      </c>
      <c r="V35" s="177">
        <v>0.75</v>
      </c>
      <c r="W35" s="177">
        <v>0.75</v>
      </c>
      <c r="X35" s="177">
        <v>0.75</v>
      </c>
      <c r="Y35" s="177">
        <v>0.76249999999999996</v>
      </c>
      <c r="Z35" s="177">
        <v>0.77499999999999991</v>
      </c>
      <c r="AA35" s="177">
        <v>0.78749999999999987</v>
      </c>
      <c r="AB35" s="177">
        <v>0.79999999999999982</v>
      </c>
      <c r="AC35" s="177">
        <v>0.81249999999999978</v>
      </c>
      <c r="AD35" s="177">
        <v>0.82499999999999973</v>
      </c>
      <c r="AE35" s="177">
        <v>0.83749999999999969</v>
      </c>
      <c r="AF35" s="177">
        <v>0.85</v>
      </c>
      <c r="AG35" s="178"/>
      <c r="AH35" s="178"/>
      <c r="AI35" s="178"/>
      <c r="AJ35" s="178"/>
      <c r="AK35" s="178"/>
      <c r="AL35" s="178"/>
      <c r="AM35" s="178"/>
      <c r="AN35" s="178"/>
      <c r="AO35" s="178"/>
      <c r="AP35" s="178"/>
      <c r="AQ35" s="178"/>
      <c r="AR35" s="178"/>
    </row>
    <row r="36" spans="1:44">
      <c r="A36" s="122" t="s">
        <v>1974</v>
      </c>
      <c r="B36" s="53" t="s">
        <v>158</v>
      </c>
      <c r="C36" s="53" t="s">
        <v>1931</v>
      </c>
      <c r="D36" s="122"/>
      <c r="E36" s="53" t="s">
        <v>1975</v>
      </c>
      <c r="F36" s="122" t="s">
        <v>1976</v>
      </c>
      <c r="G36" s="123">
        <v>1</v>
      </c>
      <c r="H36" s="47" t="s">
        <v>169</v>
      </c>
      <c r="I36" s="47" t="s">
        <v>1977</v>
      </c>
      <c r="J36" s="47" t="s">
        <v>74</v>
      </c>
      <c r="K36" s="47" t="s">
        <v>75</v>
      </c>
      <c r="L36" s="47" t="s">
        <v>76</v>
      </c>
      <c r="M36" s="47" t="s">
        <v>1978</v>
      </c>
      <c r="N36" s="47" t="s">
        <v>1962</v>
      </c>
      <c r="O36" s="47"/>
      <c r="P36" s="47" t="s">
        <v>1963</v>
      </c>
      <c r="Q36" s="47"/>
      <c r="R36" s="125" t="s">
        <v>82</v>
      </c>
      <c r="S36" s="175"/>
      <c r="T36" s="176"/>
      <c r="U36" s="179"/>
      <c r="V36" s="179">
        <v>1</v>
      </c>
      <c r="W36" s="179"/>
      <c r="X36" s="179"/>
      <c r="Y36" s="179"/>
      <c r="Z36" s="179">
        <v>1</v>
      </c>
      <c r="AA36" s="179"/>
      <c r="AB36" s="179"/>
      <c r="AC36" s="179"/>
      <c r="AD36" s="179">
        <v>1</v>
      </c>
      <c r="AE36" s="179"/>
      <c r="AF36" s="179"/>
      <c r="AG36" s="178"/>
      <c r="AH36" s="178"/>
      <c r="AI36" s="178"/>
      <c r="AJ36" s="178"/>
      <c r="AK36" s="178"/>
      <c r="AL36" s="178"/>
      <c r="AM36" s="178"/>
      <c r="AN36" s="178"/>
      <c r="AO36" s="178"/>
      <c r="AP36" s="178"/>
      <c r="AQ36" s="178"/>
      <c r="AR36" s="178"/>
    </row>
    <row r="37" spans="1:44" ht="31.5" customHeight="1">
      <c r="A37" s="122" t="s">
        <v>1979</v>
      </c>
      <c r="B37" s="53" t="s">
        <v>158</v>
      </c>
      <c r="C37" s="53" t="s">
        <v>1931</v>
      </c>
      <c r="D37" s="122"/>
      <c r="E37" s="53" t="s">
        <v>1980</v>
      </c>
      <c r="F37" s="122" t="s">
        <v>1981</v>
      </c>
      <c r="G37" s="123">
        <v>3</v>
      </c>
      <c r="H37" s="47" t="s">
        <v>169</v>
      </c>
      <c r="I37" s="47" t="s">
        <v>1982</v>
      </c>
      <c r="J37" s="47" t="s">
        <v>74</v>
      </c>
      <c r="K37" s="47" t="s">
        <v>75</v>
      </c>
      <c r="L37" s="47" t="s">
        <v>76</v>
      </c>
      <c r="M37" s="47" t="s">
        <v>1983</v>
      </c>
      <c r="N37" s="47" t="s">
        <v>1962</v>
      </c>
      <c r="O37" s="47"/>
      <c r="P37" s="47" t="s">
        <v>1963</v>
      </c>
      <c r="Q37" s="47"/>
      <c r="R37" s="125" t="s">
        <v>82</v>
      </c>
      <c r="S37" s="175"/>
      <c r="T37" s="176"/>
      <c r="U37" s="179">
        <v>16141</v>
      </c>
      <c r="V37" s="179">
        <v>16498</v>
      </c>
      <c r="W37" s="179">
        <v>16498</v>
      </c>
      <c r="X37" s="179">
        <v>16498</v>
      </c>
      <c r="Y37" s="179">
        <v>21212</v>
      </c>
      <c r="Z37" s="179">
        <v>18855</v>
      </c>
      <c r="AA37" s="179">
        <v>21212</v>
      </c>
      <c r="AB37" s="179">
        <v>23569</v>
      </c>
      <c r="AC37" s="179">
        <v>23569</v>
      </c>
      <c r="AD37" s="179">
        <v>23569</v>
      </c>
      <c r="AE37" s="179">
        <v>23569</v>
      </c>
      <c r="AF37" s="179">
        <v>18855</v>
      </c>
      <c r="AG37" s="178"/>
      <c r="AH37" s="178"/>
      <c r="AI37" s="178"/>
      <c r="AJ37" s="178"/>
      <c r="AK37" s="178"/>
      <c r="AL37" s="178"/>
      <c r="AM37" s="178"/>
      <c r="AN37" s="178"/>
      <c r="AO37" s="178"/>
      <c r="AP37" s="178"/>
      <c r="AQ37" s="178"/>
      <c r="AR37" s="178"/>
    </row>
    <row r="38" spans="1:44" ht="31.5">
      <c r="A38" s="122" t="s">
        <v>1984</v>
      </c>
      <c r="B38" s="53" t="s">
        <v>158</v>
      </c>
      <c r="C38" s="53" t="s">
        <v>1931</v>
      </c>
      <c r="D38" s="122"/>
      <c r="E38" s="53" t="s">
        <v>1985</v>
      </c>
      <c r="F38" s="122" t="s">
        <v>1986</v>
      </c>
      <c r="G38" s="123">
        <v>3</v>
      </c>
      <c r="H38" s="47" t="s">
        <v>169</v>
      </c>
      <c r="I38" s="47" t="s">
        <v>1987</v>
      </c>
      <c r="J38" s="47" t="s">
        <v>74</v>
      </c>
      <c r="K38" s="47" t="s">
        <v>75</v>
      </c>
      <c r="L38" s="47" t="s">
        <v>76</v>
      </c>
      <c r="M38" s="47" t="s">
        <v>1988</v>
      </c>
      <c r="N38" s="47" t="s">
        <v>1989</v>
      </c>
      <c r="O38" s="47" t="s">
        <v>1990</v>
      </c>
      <c r="P38" s="47" t="s">
        <v>1991</v>
      </c>
      <c r="Q38" s="47" t="s">
        <v>1992</v>
      </c>
      <c r="R38" s="125" t="s">
        <v>82</v>
      </c>
      <c r="S38" s="175"/>
      <c r="T38" s="176"/>
      <c r="U38" s="179">
        <v>1</v>
      </c>
      <c r="V38" s="179">
        <v>1</v>
      </c>
      <c r="W38" s="179">
        <v>1</v>
      </c>
      <c r="X38" s="179">
        <v>1</v>
      </c>
      <c r="Y38" s="179">
        <v>1</v>
      </c>
      <c r="Z38" s="179">
        <v>1</v>
      </c>
      <c r="AA38" s="179">
        <v>1</v>
      </c>
      <c r="AB38" s="179">
        <v>1</v>
      </c>
      <c r="AC38" s="179">
        <v>1</v>
      </c>
      <c r="AD38" s="179">
        <v>1</v>
      </c>
      <c r="AE38" s="179">
        <v>1</v>
      </c>
      <c r="AF38" s="179">
        <v>1</v>
      </c>
      <c r="AG38" s="178"/>
      <c r="AH38" s="178"/>
      <c r="AI38" s="178"/>
      <c r="AJ38" s="178"/>
      <c r="AK38" s="178"/>
      <c r="AL38" s="178"/>
      <c r="AM38" s="178"/>
      <c r="AN38" s="178"/>
      <c r="AO38" s="178"/>
      <c r="AP38" s="178"/>
      <c r="AQ38" s="178"/>
      <c r="AR38" s="178"/>
    </row>
    <row r="39" spans="1:44" ht="31.5">
      <c r="A39" s="122" t="s">
        <v>1993</v>
      </c>
      <c r="B39" s="53" t="s">
        <v>158</v>
      </c>
      <c r="C39" s="53" t="s">
        <v>1931</v>
      </c>
      <c r="D39" s="122"/>
      <c r="E39" s="53" t="s">
        <v>1994</v>
      </c>
      <c r="F39" s="122" t="s">
        <v>1995</v>
      </c>
      <c r="G39" s="123">
        <v>3</v>
      </c>
      <c r="H39" s="47" t="s">
        <v>169</v>
      </c>
      <c r="I39" s="47" t="s">
        <v>1996</v>
      </c>
      <c r="J39" s="47" t="s">
        <v>74</v>
      </c>
      <c r="K39" s="47" t="s">
        <v>75</v>
      </c>
      <c r="L39" s="47" t="s">
        <v>76</v>
      </c>
      <c r="M39" s="47" t="s">
        <v>1988</v>
      </c>
      <c r="N39" s="47" t="s">
        <v>1989</v>
      </c>
      <c r="O39" s="47" t="s">
        <v>1990</v>
      </c>
      <c r="P39" s="47" t="s">
        <v>1991</v>
      </c>
      <c r="Q39" s="47" t="s">
        <v>1992</v>
      </c>
      <c r="R39" s="125" t="s">
        <v>82</v>
      </c>
      <c r="S39" s="175"/>
      <c r="T39" s="176"/>
      <c r="U39" s="179">
        <v>1</v>
      </c>
      <c r="V39" s="179">
        <v>1</v>
      </c>
      <c r="W39" s="179">
        <v>1</v>
      </c>
      <c r="X39" s="179">
        <v>1</v>
      </c>
      <c r="Y39" s="179">
        <v>1</v>
      </c>
      <c r="Z39" s="179">
        <v>1</v>
      </c>
      <c r="AA39" s="179">
        <v>1</v>
      </c>
      <c r="AB39" s="179">
        <v>1</v>
      </c>
      <c r="AC39" s="179">
        <v>1</v>
      </c>
      <c r="AD39" s="179">
        <v>1</v>
      </c>
      <c r="AE39" s="179">
        <v>1</v>
      </c>
      <c r="AF39" s="179">
        <v>1</v>
      </c>
      <c r="AG39" s="178"/>
      <c r="AH39" s="178"/>
      <c r="AI39" s="178"/>
      <c r="AJ39" s="178"/>
      <c r="AK39" s="178"/>
      <c r="AL39" s="178"/>
      <c r="AM39" s="178"/>
      <c r="AN39" s="178"/>
      <c r="AO39" s="178"/>
      <c r="AP39" s="178"/>
      <c r="AQ39" s="178"/>
      <c r="AR39" s="178"/>
    </row>
    <row r="40" spans="1:44">
      <c r="A40" s="122" t="s">
        <v>1997</v>
      </c>
      <c r="B40" s="53" t="s">
        <v>158</v>
      </c>
      <c r="C40" s="53" t="s">
        <v>1931</v>
      </c>
      <c r="D40" s="122"/>
      <c r="E40" s="53" t="s">
        <v>1998</v>
      </c>
      <c r="F40" s="122" t="s">
        <v>1999</v>
      </c>
      <c r="G40" s="123">
        <v>3</v>
      </c>
      <c r="H40" s="47" t="s">
        <v>169</v>
      </c>
      <c r="I40" s="47" t="s">
        <v>2000</v>
      </c>
      <c r="J40" s="47" t="s">
        <v>74</v>
      </c>
      <c r="K40" s="47" t="s">
        <v>75</v>
      </c>
      <c r="L40" s="47" t="s">
        <v>95</v>
      </c>
      <c r="M40" s="47" t="s">
        <v>2001</v>
      </c>
      <c r="N40" s="47" t="s">
        <v>1989</v>
      </c>
      <c r="O40" s="47" t="s">
        <v>1990</v>
      </c>
      <c r="P40" s="47" t="s">
        <v>1991</v>
      </c>
      <c r="Q40" s="47" t="s">
        <v>2002</v>
      </c>
      <c r="R40" s="125" t="s">
        <v>82</v>
      </c>
      <c r="S40" s="175"/>
      <c r="T40" s="176"/>
      <c r="U40" s="179">
        <v>1</v>
      </c>
      <c r="V40" s="179">
        <v>1</v>
      </c>
      <c r="W40" s="179">
        <v>1</v>
      </c>
      <c r="X40" s="179">
        <v>1</v>
      </c>
      <c r="Y40" s="179">
        <v>1</v>
      </c>
      <c r="Z40" s="179">
        <v>1</v>
      </c>
      <c r="AA40" s="179">
        <v>1</v>
      </c>
      <c r="AB40" s="179">
        <v>1</v>
      </c>
      <c r="AC40" s="179">
        <v>1</v>
      </c>
      <c r="AD40" s="179">
        <v>1</v>
      </c>
      <c r="AE40" s="179">
        <v>1</v>
      </c>
      <c r="AF40" s="179">
        <v>1</v>
      </c>
      <c r="AG40" s="178"/>
      <c r="AH40" s="178"/>
      <c r="AI40" s="178"/>
      <c r="AJ40" s="178"/>
      <c r="AK40" s="178"/>
      <c r="AL40" s="178"/>
      <c r="AM40" s="178"/>
      <c r="AN40" s="178"/>
      <c r="AO40" s="178"/>
      <c r="AP40" s="178"/>
      <c r="AQ40" s="178"/>
      <c r="AR40" s="178"/>
    </row>
    <row r="41" spans="1:44" ht="31.5">
      <c r="A41" s="122" t="s">
        <v>2003</v>
      </c>
      <c r="B41" s="53" t="s">
        <v>158</v>
      </c>
      <c r="C41" s="53" t="s">
        <v>1931</v>
      </c>
      <c r="D41" s="122"/>
      <c r="E41" s="53" t="s">
        <v>2004</v>
      </c>
      <c r="F41" s="122" t="s">
        <v>2005</v>
      </c>
      <c r="G41" s="123">
        <v>3</v>
      </c>
      <c r="H41" s="47" t="s">
        <v>169</v>
      </c>
      <c r="I41" s="47" t="s">
        <v>1987</v>
      </c>
      <c r="J41" s="47" t="s">
        <v>74</v>
      </c>
      <c r="K41" s="47" t="s">
        <v>75</v>
      </c>
      <c r="L41" s="47" t="s">
        <v>76</v>
      </c>
      <c r="M41" s="47" t="s">
        <v>1988</v>
      </c>
      <c r="N41" s="47" t="s">
        <v>1989</v>
      </c>
      <c r="O41" s="47" t="s">
        <v>1990</v>
      </c>
      <c r="P41" s="47" t="s">
        <v>1991</v>
      </c>
      <c r="Q41" s="47" t="s">
        <v>2002</v>
      </c>
      <c r="R41" s="125" t="s">
        <v>82</v>
      </c>
      <c r="S41" s="175"/>
      <c r="T41" s="176"/>
      <c r="U41" s="179">
        <v>1</v>
      </c>
      <c r="V41" s="179">
        <v>1</v>
      </c>
      <c r="W41" s="179">
        <v>1</v>
      </c>
      <c r="X41" s="179">
        <v>1</v>
      </c>
      <c r="Y41" s="179">
        <v>1</v>
      </c>
      <c r="Z41" s="179">
        <v>1</v>
      </c>
      <c r="AA41" s="179">
        <v>1</v>
      </c>
      <c r="AB41" s="179">
        <v>1</v>
      </c>
      <c r="AC41" s="179">
        <v>1</v>
      </c>
      <c r="AD41" s="179">
        <v>1</v>
      </c>
      <c r="AE41" s="179">
        <v>1</v>
      </c>
      <c r="AF41" s="179">
        <v>1</v>
      </c>
      <c r="AG41" s="178"/>
      <c r="AH41" s="178"/>
      <c r="AI41" s="178"/>
      <c r="AJ41" s="178"/>
      <c r="AK41" s="178"/>
      <c r="AL41" s="178"/>
      <c r="AM41" s="178"/>
      <c r="AN41" s="178"/>
      <c r="AO41" s="178"/>
      <c r="AP41" s="178"/>
      <c r="AQ41" s="178"/>
      <c r="AR41" s="178"/>
    </row>
    <row r="42" spans="1:44">
      <c r="A42" s="122" t="s">
        <v>2006</v>
      </c>
      <c r="B42" s="53" t="s">
        <v>158</v>
      </c>
      <c r="C42" s="53" t="s">
        <v>1931</v>
      </c>
      <c r="D42" s="122"/>
      <c r="E42" s="53" t="s">
        <v>2007</v>
      </c>
      <c r="F42" s="122" t="s">
        <v>2008</v>
      </c>
      <c r="G42" s="123">
        <v>3</v>
      </c>
      <c r="H42" s="47" t="s">
        <v>169</v>
      </c>
      <c r="I42" s="47" t="s">
        <v>2009</v>
      </c>
      <c r="J42" s="47" t="s">
        <v>94</v>
      </c>
      <c r="K42" s="47" t="s">
        <v>75</v>
      </c>
      <c r="L42" s="47" t="s">
        <v>95</v>
      </c>
      <c r="M42" s="47" t="s">
        <v>2010</v>
      </c>
      <c r="N42" s="47" t="s">
        <v>2011</v>
      </c>
      <c r="O42" s="47"/>
      <c r="P42" s="47" t="s">
        <v>2012</v>
      </c>
      <c r="Q42" s="47" t="s">
        <v>2013</v>
      </c>
      <c r="R42" s="125" t="s">
        <v>82</v>
      </c>
      <c r="S42" s="175"/>
      <c r="T42" s="176"/>
      <c r="U42" s="177">
        <v>0.98</v>
      </c>
      <c r="V42" s="177">
        <v>0.98</v>
      </c>
      <c r="W42" s="177">
        <v>0.98</v>
      </c>
      <c r="X42" s="177">
        <v>0.98</v>
      </c>
      <c r="Y42" s="177">
        <v>0.98</v>
      </c>
      <c r="Z42" s="177">
        <v>0.98</v>
      </c>
      <c r="AA42" s="177">
        <v>0.98</v>
      </c>
      <c r="AB42" s="177">
        <v>0.98</v>
      </c>
      <c r="AC42" s="177">
        <v>0.98</v>
      </c>
      <c r="AD42" s="177">
        <v>0.98</v>
      </c>
      <c r="AE42" s="177">
        <v>0.98</v>
      </c>
      <c r="AF42" s="177">
        <v>0.98</v>
      </c>
      <c r="AG42" s="178"/>
      <c r="AH42" s="178"/>
      <c r="AI42" s="178"/>
      <c r="AJ42" s="178"/>
      <c r="AK42" s="178"/>
      <c r="AL42" s="178"/>
      <c r="AM42" s="178"/>
      <c r="AN42" s="178"/>
      <c r="AO42" s="178"/>
      <c r="AP42" s="178"/>
      <c r="AQ42" s="178"/>
      <c r="AR42" s="178"/>
    </row>
  </sheetData>
  <dataValidations count="1">
    <dataValidation type="custom" allowBlank="1" showInputMessage="1" showErrorMessage="1" errorTitle="Sólo se permiten números" sqref="AG46:AJ46 U8:AJ42 AL8:AR42 AK8:AK22 AK24:AK42" xr:uid="{D407F3BC-CA74-42E4-97A6-773B932EA001}">
      <formula1>ISNUMBER(U8)</formula1>
    </dataValidation>
  </dataValidations>
  <hyperlinks>
    <hyperlink ref="A3" location="INDICE!A1" display="◄INICIO" xr:uid="{69E418E9-E531-4D8D-A5B2-71CD09C6E091}"/>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48DB-58E5-40E6-87FA-13BA2E5C21EB}">
  <sheetPr codeName="Hoja19"/>
  <dimension ref="A1:AR41"/>
  <sheetViews>
    <sheetView showGridLines="0" zoomScale="62" zoomScaleNormal="62" workbookViewId="0">
      <selection activeCell="B4" sqref="B4"/>
    </sheetView>
  </sheetViews>
  <sheetFormatPr baseColWidth="10" defaultColWidth="43.75" defaultRowHeight="15.75"/>
  <cols>
    <col min="1" max="1" width="32.25" style="124" customWidth="1"/>
    <col min="2" max="3" width="43.75" style="124"/>
    <col min="4" max="4" width="30" style="124" customWidth="1"/>
    <col min="5" max="6" width="43.75" style="124"/>
    <col min="7" max="7" width="17.375" style="124" customWidth="1"/>
    <col min="8" max="10" width="43.75" style="124"/>
    <col min="11" max="11" width="22.875" style="131" customWidth="1"/>
    <col min="12" max="12" width="29.125" style="124" customWidth="1"/>
    <col min="13" max="15" width="43.75" style="124"/>
    <col min="16" max="16" width="32.25" style="124" customWidth="1"/>
    <col min="17" max="17" width="30.125" style="124" customWidth="1"/>
    <col min="18" max="18" width="20.25" style="124" customWidth="1"/>
    <col min="19" max="19" width="26.125" style="124" customWidth="1"/>
    <col min="20" max="20" width="23.5" style="124" customWidth="1"/>
    <col min="21" max="21" width="16.75" style="124" customWidth="1"/>
    <col min="22" max="22" width="32.25" style="124" customWidth="1"/>
    <col min="23" max="23" width="23.5" style="124" customWidth="1"/>
    <col min="24" max="24" width="31" style="124" customWidth="1"/>
    <col min="25" max="25" width="23.5" style="124" customWidth="1"/>
    <col min="26" max="26" width="18.375" style="124" customWidth="1"/>
    <col min="27" max="27" width="22.875" style="124" customWidth="1"/>
    <col min="28" max="28" width="15.875" style="124" customWidth="1"/>
    <col min="29" max="29" width="31" style="124" customWidth="1"/>
    <col min="30" max="30" width="29" style="124" customWidth="1"/>
    <col min="31" max="31" width="29.875" style="124" customWidth="1"/>
    <col min="32" max="32" width="29" style="124" customWidth="1"/>
    <col min="33" max="33" width="23.75" style="124" customWidth="1"/>
    <col min="34" max="34" width="26.625" style="124" customWidth="1"/>
    <col min="35" max="35" width="23.625" style="124" customWidth="1"/>
    <col min="36" max="36" width="20.875" style="124" customWidth="1"/>
    <col min="37" max="37" width="18.75" style="124" customWidth="1"/>
    <col min="38" max="38" width="24.375" style="124" customWidth="1"/>
    <col min="39" max="39" width="33.125" style="124" customWidth="1"/>
    <col min="40" max="40" width="32.625" style="124" customWidth="1"/>
    <col min="41" max="41" width="34.125" style="124" customWidth="1"/>
    <col min="42" max="42" width="33.25" style="124" customWidth="1"/>
    <col min="43" max="43" width="31.25" style="124" customWidth="1"/>
    <col min="44" max="44" width="33.25" style="124" customWidth="1"/>
    <col min="45" max="16384" width="43.75" style="124"/>
  </cols>
  <sheetData>
    <row r="1" spans="1:44" ht="25.5">
      <c r="A1" s="291"/>
      <c r="D1" s="50"/>
      <c r="E1" s="182" t="str">
        <f>[5]Control!$A$1&amp;" "&amp;[5]Control!$B$5</f>
        <v>PLANILLA PLAN OPERATIVO ANUAL  2024</v>
      </c>
      <c r="F1" s="50"/>
    </row>
    <row r="2" spans="1:44" ht="26.25" thickBot="1">
      <c r="A2" s="292" t="s">
        <v>20</v>
      </c>
      <c r="D2" s="50"/>
      <c r="E2" s="261" t="str">
        <f>[5]Control!$B$3</f>
        <v>DIRECCIÓN DE GRANDES CLIENTES Y AYUNTAMIENTO</v>
      </c>
      <c r="F2" s="244"/>
    </row>
    <row r="3" spans="1:44" ht="21" thickTop="1">
      <c r="D3" s="50"/>
      <c r="E3" s="262"/>
      <c r="F3" s="50"/>
    </row>
    <row r="4" spans="1:44" ht="16.5" thickBot="1"/>
    <row r="5" spans="1:44" ht="16.5" thickBot="1">
      <c r="U5" s="170" t="s">
        <v>21</v>
      </c>
      <c r="V5" s="170"/>
      <c r="W5" s="170"/>
      <c r="X5" s="170"/>
      <c r="Y5" s="170"/>
      <c r="Z5" s="170"/>
      <c r="AA5" s="170"/>
      <c r="AB5" s="170"/>
      <c r="AC5" s="170"/>
      <c r="AD5" s="170"/>
      <c r="AE5" s="170"/>
      <c r="AF5" s="170"/>
      <c r="AG5" s="170" t="s">
        <v>22</v>
      </c>
      <c r="AH5" s="170"/>
      <c r="AI5" s="170"/>
      <c r="AJ5" s="170"/>
      <c r="AK5" s="170"/>
      <c r="AL5" s="170"/>
      <c r="AM5" s="170"/>
      <c r="AN5" s="170"/>
      <c r="AO5" s="170"/>
      <c r="AP5" s="170"/>
      <c r="AQ5" s="170"/>
      <c r="AR5" s="170"/>
    </row>
    <row r="6" spans="1:44" ht="32.25" thickBot="1">
      <c r="A6" s="171" t="s">
        <v>23</v>
      </c>
      <c r="B6" s="171" t="s">
        <v>24</v>
      </c>
      <c r="C6" s="171" t="s">
        <v>25</v>
      </c>
      <c r="D6" s="171" t="s">
        <v>26</v>
      </c>
      <c r="E6" s="171" t="s">
        <v>27</v>
      </c>
      <c r="F6" s="171" t="s">
        <v>28</v>
      </c>
      <c r="G6" s="171" t="s">
        <v>29</v>
      </c>
      <c r="H6" s="172" t="s">
        <v>30</v>
      </c>
      <c r="I6" s="172" t="s">
        <v>31</v>
      </c>
      <c r="J6" s="171" t="s">
        <v>32</v>
      </c>
      <c r="K6" s="137" t="s">
        <v>33</v>
      </c>
      <c r="L6" s="171" t="s">
        <v>34</v>
      </c>
      <c r="M6" s="171" t="s">
        <v>35</v>
      </c>
      <c r="N6" s="171" t="s">
        <v>36</v>
      </c>
      <c r="O6" s="171" t="s">
        <v>37</v>
      </c>
      <c r="P6" s="171" t="s">
        <v>38</v>
      </c>
      <c r="Q6" s="171" t="s">
        <v>39</v>
      </c>
      <c r="R6" s="172" t="s">
        <v>40</v>
      </c>
      <c r="S6" s="171" t="s">
        <v>41</v>
      </c>
      <c r="T6" s="171" t="s">
        <v>42</v>
      </c>
      <c r="U6" s="174" t="s">
        <v>43</v>
      </c>
      <c r="V6" s="174" t="s">
        <v>44</v>
      </c>
      <c r="W6" s="174" t="s">
        <v>45</v>
      </c>
      <c r="X6" s="174" t="s">
        <v>46</v>
      </c>
      <c r="Y6" s="174" t="s">
        <v>47</v>
      </c>
      <c r="Z6" s="174" t="s">
        <v>48</v>
      </c>
      <c r="AA6" s="174" t="s">
        <v>49</v>
      </c>
      <c r="AB6" s="174" t="s">
        <v>50</v>
      </c>
      <c r="AC6" s="174" t="s">
        <v>51</v>
      </c>
      <c r="AD6" s="174" t="s">
        <v>52</v>
      </c>
      <c r="AE6" s="174" t="s">
        <v>53</v>
      </c>
      <c r="AF6" s="174" t="s">
        <v>54</v>
      </c>
      <c r="AG6" s="185" t="s">
        <v>55</v>
      </c>
      <c r="AH6" s="185" t="s">
        <v>56</v>
      </c>
      <c r="AI6" s="185" t="s">
        <v>57</v>
      </c>
      <c r="AJ6" s="185" t="s">
        <v>58</v>
      </c>
      <c r="AK6" s="185" t="s">
        <v>59</v>
      </c>
      <c r="AL6" s="185" t="s">
        <v>60</v>
      </c>
      <c r="AM6" s="185" t="s">
        <v>61</v>
      </c>
      <c r="AN6" s="185" t="s">
        <v>62</v>
      </c>
      <c r="AO6" s="185" t="s">
        <v>63</v>
      </c>
      <c r="AP6" s="185" t="s">
        <v>64</v>
      </c>
      <c r="AQ6" s="185" t="s">
        <v>65</v>
      </c>
      <c r="AR6" s="185" t="s">
        <v>66</v>
      </c>
    </row>
    <row r="7" spans="1:44" ht="94.5">
      <c r="A7" s="122" t="s">
        <v>2889</v>
      </c>
      <c r="B7" s="122" t="s">
        <v>68</v>
      </c>
      <c r="C7" s="53" t="s">
        <v>760</v>
      </c>
      <c r="D7" s="122"/>
      <c r="E7" s="53" t="s">
        <v>2890</v>
      </c>
      <c r="F7" s="53" t="s">
        <v>2891</v>
      </c>
      <c r="G7" s="123">
        <v>3</v>
      </c>
      <c r="H7" s="47" t="s">
        <v>2892</v>
      </c>
      <c r="I7" s="47" t="s">
        <v>2893</v>
      </c>
      <c r="J7" s="124" t="s">
        <v>94</v>
      </c>
      <c r="K7" s="131" t="s">
        <v>75</v>
      </c>
      <c r="L7" s="124" t="s">
        <v>95</v>
      </c>
      <c r="M7" s="47" t="s">
        <v>2894</v>
      </c>
      <c r="N7" s="124" t="s">
        <v>2895</v>
      </c>
      <c r="O7" s="47" t="s">
        <v>2895</v>
      </c>
      <c r="P7" s="47" t="s">
        <v>2896</v>
      </c>
      <c r="Q7" s="47"/>
      <c r="R7" s="47" t="s">
        <v>82</v>
      </c>
      <c r="S7" s="126"/>
      <c r="T7" s="214"/>
      <c r="U7" s="127">
        <v>0.82</v>
      </c>
      <c r="V7" s="127">
        <v>0.82</v>
      </c>
      <c r="W7" s="127">
        <v>0.84</v>
      </c>
      <c r="X7" s="127">
        <v>0.85</v>
      </c>
      <c r="Y7" s="127">
        <v>0.87</v>
      </c>
      <c r="Z7" s="127">
        <v>0.87</v>
      </c>
      <c r="AA7" s="127">
        <v>0.9</v>
      </c>
      <c r="AB7" s="127">
        <v>0.9</v>
      </c>
      <c r="AC7" s="127">
        <v>0.92</v>
      </c>
      <c r="AD7" s="127">
        <v>0.92</v>
      </c>
      <c r="AE7" s="127">
        <v>0.92</v>
      </c>
      <c r="AF7" s="127">
        <v>0.9</v>
      </c>
      <c r="AG7" s="180"/>
      <c r="AH7" s="180"/>
      <c r="AI7" s="245"/>
      <c r="AJ7" s="180"/>
      <c r="AK7" s="180"/>
      <c r="AL7" s="180"/>
      <c r="AM7" s="180"/>
      <c r="AN7" s="180"/>
      <c r="AO7" s="180"/>
      <c r="AP7" s="180"/>
      <c r="AQ7" s="180"/>
      <c r="AR7" s="180"/>
    </row>
    <row r="8" spans="1:44" ht="31.5">
      <c r="A8" s="122" t="s">
        <v>2897</v>
      </c>
      <c r="B8" s="122" t="s">
        <v>68</v>
      </c>
      <c r="C8" s="53" t="s">
        <v>760</v>
      </c>
      <c r="D8" s="122"/>
      <c r="E8" s="53" t="s">
        <v>2898</v>
      </c>
      <c r="F8" s="53" t="s">
        <v>2899</v>
      </c>
      <c r="G8" s="123">
        <v>3</v>
      </c>
      <c r="H8" s="47" t="s">
        <v>2892</v>
      </c>
      <c r="I8" s="47" t="s">
        <v>2900</v>
      </c>
      <c r="J8" s="124" t="s">
        <v>94</v>
      </c>
      <c r="K8" s="131" t="s">
        <v>75</v>
      </c>
      <c r="L8" s="124" t="s">
        <v>95</v>
      </c>
      <c r="M8" s="47" t="s">
        <v>2894</v>
      </c>
      <c r="N8" s="124" t="s">
        <v>2895</v>
      </c>
      <c r="O8" s="47" t="s">
        <v>2895</v>
      </c>
      <c r="P8" s="47" t="s">
        <v>2896</v>
      </c>
      <c r="Q8" s="47"/>
      <c r="R8" s="47" t="s">
        <v>82</v>
      </c>
      <c r="S8" s="126"/>
      <c r="T8" s="214"/>
      <c r="U8" s="127">
        <v>0.95</v>
      </c>
      <c r="V8" s="127">
        <v>0.95</v>
      </c>
      <c r="W8" s="127">
        <v>0.97</v>
      </c>
      <c r="X8" s="127">
        <v>0.97</v>
      </c>
      <c r="Y8" s="127">
        <v>0.98</v>
      </c>
      <c r="Z8" s="127">
        <v>0.98</v>
      </c>
      <c r="AA8" s="127">
        <v>0.98</v>
      </c>
      <c r="AB8" s="127">
        <v>0.98</v>
      </c>
      <c r="AC8" s="127">
        <v>0.98</v>
      </c>
      <c r="AD8" s="127">
        <v>0.98</v>
      </c>
      <c r="AE8" s="127">
        <v>0.98</v>
      </c>
      <c r="AF8" s="127">
        <v>0.98</v>
      </c>
      <c r="AG8" s="178"/>
      <c r="AH8" s="178"/>
      <c r="AI8" s="178"/>
      <c r="AJ8" s="178"/>
      <c r="AK8" s="178"/>
      <c r="AL8" s="178"/>
      <c r="AM8" s="178"/>
      <c r="AN8" s="178"/>
      <c r="AO8" s="178"/>
      <c r="AP8" s="178"/>
      <c r="AQ8" s="178"/>
      <c r="AR8" s="178"/>
    </row>
    <row r="9" spans="1:44" ht="47.25">
      <c r="A9" s="122" t="s">
        <v>2901</v>
      </c>
      <c r="B9" s="122" t="s">
        <v>143</v>
      </c>
      <c r="C9" s="53" t="s">
        <v>555</v>
      </c>
      <c r="D9" s="122"/>
      <c r="E9" s="53" t="s">
        <v>2902</v>
      </c>
      <c r="F9" s="53" t="s">
        <v>2903</v>
      </c>
      <c r="G9" s="123">
        <v>3</v>
      </c>
      <c r="H9" s="47" t="s">
        <v>2904</v>
      </c>
      <c r="I9" s="47" t="s">
        <v>2905</v>
      </c>
      <c r="J9" s="124" t="s">
        <v>74</v>
      </c>
      <c r="K9" s="131" t="s">
        <v>75</v>
      </c>
      <c r="L9" s="124" t="s">
        <v>76</v>
      </c>
      <c r="M9" s="47" t="s">
        <v>2894</v>
      </c>
      <c r="N9" s="124" t="s">
        <v>2895</v>
      </c>
      <c r="O9" s="47" t="s">
        <v>2895</v>
      </c>
      <c r="P9" s="47" t="s">
        <v>2896</v>
      </c>
      <c r="Q9" s="47"/>
      <c r="R9" s="47" t="s">
        <v>82</v>
      </c>
      <c r="S9" s="126"/>
      <c r="T9" s="214"/>
      <c r="U9" s="128">
        <v>12</v>
      </c>
      <c r="V9" s="128">
        <v>12</v>
      </c>
      <c r="W9" s="128">
        <v>15</v>
      </c>
      <c r="X9" s="128">
        <v>12</v>
      </c>
      <c r="Y9" s="128">
        <v>15</v>
      </c>
      <c r="Z9" s="128">
        <v>12</v>
      </c>
      <c r="AA9" s="128">
        <v>15</v>
      </c>
      <c r="AB9" s="128">
        <v>15</v>
      </c>
      <c r="AC9" s="128">
        <v>12</v>
      </c>
      <c r="AD9" s="128">
        <v>15</v>
      </c>
      <c r="AE9" s="128">
        <v>12</v>
      </c>
      <c r="AF9" s="128">
        <v>12</v>
      </c>
      <c r="AG9" s="178"/>
      <c r="AH9" s="178"/>
      <c r="AI9" s="178"/>
      <c r="AJ9" s="178"/>
      <c r="AK9" s="178"/>
      <c r="AL9" s="178"/>
      <c r="AM9" s="178"/>
      <c r="AN9" s="178"/>
      <c r="AO9" s="178"/>
      <c r="AP9" s="178"/>
      <c r="AQ9" s="178"/>
      <c r="AR9" s="178"/>
    </row>
    <row r="10" spans="1:44" ht="31.5">
      <c r="A10" s="122" t="s">
        <v>2906</v>
      </c>
      <c r="B10" s="122" t="s">
        <v>158</v>
      </c>
      <c r="C10" s="53" t="s">
        <v>1931</v>
      </c>
      <c r="D10" s="122"/>
      <c r="E10" s="53" t="s">
        <v>2907</v>
      </c>
      <c r="F10" s="53" t="s">
        <v>2908</v>
      </c>
      <c r="G10" s="123">
        <v>3</v>
      </c>
      <c r="H10" s="47" t="s">
        <v>2904</v>
      </c>
      <c r="I10" s="47" t="s">
        <v>2909</v>
      </c>
      <c r="J10" s="124" t="s">
        <v>94</v>
      </c>
      <c r="K10" s="131" t="s">
        <v>75</v>
      </c>
      <c r="L10" s="124" t="s">
        <v>95</v>
      </c>
      <c r="M10" s="47" t="s">
        <v>855</v>
      </c>
      <c r="N10" s="124" t="s">
        <v>2895</v>
      </c>
      <c r="O10" s="47" t="s">
        <v>2895</v>
      </c>
      <c r="P10" s="47" t="s">
        <v>2896</v>
      </c>
      <c r="Q10" s="47"/>
      <c r="R10" s="47" t="s">
        <v>82</v>
      </c>
      <c r="S10" s="126"/>
      <c r="T10" s="214"/>
      <c r="U10" s="127">
        <v>0.85</v>
      </c>
      <c r="V10" s="127">
        <v>0.85</v>
      </c>
      <c r="W10" s="127">
        <v>0.85</v>
      </c>
      <c r="X10" s="127">
        <v>0.86</v>
      </c>
      <c r="Y10" s="127">
        <v>0.86</v>
      </c>
      <c r="Z10" s="127">
        <v>0.86</v>
      </c>
      <c r="AA10" s="127">
        <v>0.86</v>
      </c>
      <c r="AB10" s="127">
        <v>0.87</v>
      </c>
      <c r="AC10" s="127">
        <v>0.87</v>
      </c>
      <c r="AD10" s="127">
        <v>0.87</v>
      </c>
      <c r="AE10" s="127">
        <v>0.87</v>
      </c>
      <c r="AF10" s="127">
        <v>0.87</v>
      </c>
      <c r="AG10" s="178"/>
      <c r="AH10" s="178"/>
      <c r="AI10" s="178"/>
      <c r="AJ10" s="178"/>
      <c r="AK10" s="178"/>
      <c r="AL10" s="178"/>
      <c r="AM10" s="178"/>
      <c r="AN10" s="178"/>
      <c r="AO10" s="178"/>
      <c r="AP10" s="178"/>
      <c r="AQ10" s="178"/>
      <c r="AR10" s="178"/>
    </row>
    <row r="11" spans="1:44" ht="63">
      <c r="A11" s="122" t="s">
        <v>2910</v>
      </c>
      <c r="B11" s="122" t="s">
        <v>158</v>
      </c>
      <c r="C11" s="53" t="s">
        <v>166</v>
      </c>
      <c r="D11" s="122"/>
      <c r="E11" s="53" t="s">
        <v>2911</v>
      </c>
      <c r="F11" s="53" t="s">
        <v>2912</v>
      </c>
      <c r="G11" s="123">
        <v>3</v>
      </c>
      <c r="H11" s="47" t="s">
        <v>2892</v>
      </c>
      <c r="I11" s="47" t="s">
        <v>2913</v>
      </c>
      <c r="J11" s="124" t="s">
        <v>94</v>
      </c>
      <c r="K11" s="131" t="s">
        <v>75</v>
      </c>
      <c r="L11" s="124" t="s">
        <v>95</v>
      </c>
      <c r="M11" s="47" t="s">
        <v>2914</v>
      </c>
      <c r="N11" s="124" t="s">
        <v>2895</v>
      </c>
      <c r="O11" s="47" t="s">
        <v>2895</v>
      </c>
      <c r="P11" s="47" t="s">
        <v>2896</v>
      </c>
      <c r="Q11" s="47"/>
      <c r="R11" s="47" t="s">
        <v>82</v>
      </c>
      <c r="S11" s="126"/>
      <c r="T11" s="214"/>
      <c r="U11" s="127">
        <v>0.95</v>
      </c>
      <c r="V11" s="127">
        <v>0.95</v>
      </c>
      <c r="W11" s="127">
        <v>0.95</v>
      </c>
      <c r="X11" s="127">
        <v>0.95</v>
      </c>
      <c r="Y11" s="127">
        <v>0.95</v>
      </c>
      <c r="Z11" s="127">
        <v>0.95</v>
      </c>
      <c r="AA11" s="127">
        <v>0.95</v>
      </c>
      <c r="AB11" s="127">
        <v>0.95</v>
      </c>
      <c r="AC11" s="127">
        <v>0.95</v>
      </c>
      <c r="AD11" s="127">
        <v>0.95</v>
      </c>
      <c r="AE11" s="127">
        <v>0.95</v>
      </c>
      <c r="AF11" s="127">
        <v>0.95</v>
      </c>
      <c r="AG11" s="178"/>
      <c r="AH11" s="178"/>
      <c r="AI11" s="178"/>
      <c r="AJ11" s="178"/>
      <c r="AK11" s="178"/>
      <c r="AL11" s="178"/>
      <c r="AM11" s="178"/>
      <c r="AN11" s="178"/>
      <c r="AO11" s="178"/>
      <c r="AP11" s="178"/>
      <c r="AQ11" s="178"/>
      <c r="AR11" s="178"/>
    </row>
    <row r="12" spans="1:44" ht="47.25">
      <c r="A12" s="122" t="s">
        <v>2915</v>
      </c>
      <c r="B12" s="122" t="s">
        <v>68</v>
      </c>
      <c r="C12" s="53" t="s">
        <v>84</v>
      </c>
      <c r="D12" s="122"/>
      <c r="E12" s="53" t="s">
        <v>2916</v>
      </c>
      <c r="F12" s="53" t="s">
        <v>2917</v>
      </c>
      <c r="G12" s="123">
        <v>3</v>
      </c>
      <c r="H12" s="47" t="s">
        <v>2904</v>
      </c>
      <c r="I12" s="47" t="s">
        <v>2918</v>
      </c>
      <c r="J12" s="124" t="s">
        <v>74</v>
      </c>
      <c r="K12" s="131" t="s">
        <v>75</v>
      </c>
      <c r="L12" s="124" t="s">
        <v>76</v>
      </c>
      <c r="M12" s="47" t="s">
        <v>2894</v>
      </c>
      <c r="N12" s="124" t="s">
        <v>2895</v>
      </c>
      <c r="O12" s="47" t="s">
        <v>2895</v>
      </c>
      <c r="P12" s="47" t="s">
        <v>2896</v>
      </c>
      <c r="Q12" s="47"/>
      <c r="R12" s="47" t="s">
        <v>200</v>
      </c>
      <c r="S12" s="126"/>
      <c r="T12" s="214"/>
      <c r="U12" s="128">
        <v>1</v>
      </c>
      <c r="V12" s="128">
        <v>1</v>
      </c>
      <c r="W12" s="128">
        <v>1</v>
      </c>
      <c r="X12" s="128">
        <v>1</v>
      </c>
      <c r="Y12" s="128">
        <v>1</v>
      </c>
      <c r="Z12" s="128">
        <v>1</v>
      </c>
      <c r="AA12" s="128">
        <v>1</v>
      </c>
      <c r="AB12" s="128">
        <v>1</v>
      </c>
      <c r="AC12" s="128">
        <v>1</v>
      </c>
      <c r="AD12" s="128">
        <v>1</v>
      </c>
      <c r="AE12" s="128">
        <v>1</v>
      </c>
      <c r="AF12" s="128">
        <v>1</v>
      </c>
      <c r="AG12" s="178"/>
      <c r="AH12" s="178"/>
      <c r="AI12" s="178"/>
      <c r="AJ12" s="178"/>
      <c r="AK12" s="178"/>
      <c r="AL12" s="178"/>
      <c r="AM12" s="178"/>
      <c r="AN12" s="178"/>
      <c r="AO12" s="178"/>
      <c r="AP12" s="178"/>
      <c r="AQ12" s="178"/>
      <c r="AR12" s="178"/>
    </row>
    <row r="13" spans="1:44" ht="63">
      <c r="A13" s="122" t="s">
        <v>2919</v>
      </c>
      <c r="B13" s="122" t="s">
        <v>68</v>
      </c>
      <c r="C13" s="53" t="s">
        <v>84</v>
      </c>
      <c r="D13" s="122"/>
      <c r="E13" s="53" t="s">
        <v>2920</v>
      </c>
      <c r="F13" s="53" t="s">
        <v>2921</v>
      </c>
      <c r="G13" s="123">
        <v>2</v>
      </c>
      <c r="H13" s="47" t="s">
        <v>2904</v>
      </c>
      <c r="I13" s="47" t="s">
        <v>2922</v>
      </c>
      <c r="J13" s="124" t="s">
        <v>74</v>
      </c>
      <c r="K13" s="131" t="s">
        <v>75</v>
      </c>
      <c r="L13" s="124" t="s">
        <v>76</v>
      </c>
      <c r="M13" s="47" t="s">
        <v>2894</v>
      </c>
      <c r="N13" s="124" t="s">
        <v>2895</v>
      </c>
      <c r="O13" s="47" t="s">
        <v>2895</v>
      </c>
      <c r="P13" s="47" t="s">
        <v>2896</v>
      </c>
      <c r="Q13" s="47"/>
      <c r="R13" s="47" t="s">
        <v>82</v>
      </c>
      <c r="S13" s="126"/>
      <c r="T13" s="214"/>
      <c r="U13" s="128">
        <v>18</v>
      </c>
      <c r="V13" s="128">
        <v>18</v>
      </c>
      <c r="W13" s="128">
        <v>18</v>
      </c>
      <c r="X13" s="128">
        <v>18</v>
      </c>
      <c r="Y13" s="128">
        <v>18</v>
      </c>
      <c r="Z13" s="128">
        <v>18</v>
      </c>
      <c r="AA13" s="128">
        <v>18</v>
      </c>
      <c r="AB13" s="128">
        <v>18</v>
      </c>
      <c r="AC13" s="128">
        <v>18</v>
      </c>
      <c r="AD13" s="128">
        <v>18</v>
      </c>
      <c r="AE13" s="128">
        <v>18</v>
      </c>
      <c r="AF13" s="128">
        <v>18</v>
      </c>
      <c r="AG13" s="180"/>
      <c r="AH13" s="180"/>
      <c r="AI13" s="180"/>
      <c r="AJ13" s="180"/>
      <c r="AK13" s="180"/>
      <c r="AL13" s="180"/>
      <c r="AM13" s="180"/>
      <c r="AN13" s="180"/>
      <c r="AO13" s="180"/>
      <c r="AP13" s="180"/>
      <c r="AQ13" s="180"/>
      <c r="AR13" s="180"/>
    </row>
    <row r="14" spans="1:44" ht="47.25">
      <c r="A14" s="122" t="s">
        <v>2923</v>
      </c>
      <c r="B14" s="122" t="s">
        <v>158</v>
      </c>
      <c r="C14" s="53" t="s">
        <v>1931</v>
      </c>
      <c r="D14" s="122"/>
      <c r="E14" s="53" t="s">
        <v>2924</v>
      </c>
      <c r="F14" s="53" t="s">
        <v>2925</v>
      </c>
      <c r="G14" s="123">
        <v>3</v>
      </c>
      <c r="H14" s="47" t="s">
        <v>2926</v>
      </c>
      <c r="I14" s="47" t="s">
        <v>2927</v>
      </c>
      <c r="J14" s="124" t="s">
        <v>74</v>
      </c>
      <c r="K14" s="131" t="s">
        <v>75</v>
      </c>
      <c r="L14" s="124" t="s">
        <v>76</v>
      </c>
      <c r="M14" s="47" t="s">
        <v>2928</v>
      </c>
      <c r="N14" s="124" t="s">
        <v>2895</v>
      </c>
      <c r="O14" s="47" t="s">
        <v>2895</v>
      </c>
      <c r="P14" s="47" t="s">
        <v>2896</v>
      </c>
      <c r="Q14" s="47"/>
      <c r="R14" s="47" t="s">
        <v>200</v>
      </c>
      <c r="S14" s="126"/>
      <c r="T14" s="214"/>
      <c r="U14" s="128">
        <v>28</v>
      </c>
      <c r="V14" s="128">
        <v>28</v>
      </c>
      <c r="W14" s="128">
        <v>30</v>
      </c>
      <c r="X14" s="128">
        <v>28</v>
      </c>
      <c r="Y14" s="128">
        <v>28</v>
      </c>
      <c r="Z14" s="128">
        <v>30</v>
      </c>
      <c r="AA14" s="128">
        <v>30</v>
      </c>
      <c r="AB14" s="128">
        <v>30</v>
      </c>
      <c r="AC14" s="128">
        <v>30</v>
      </c>
      <c r="AD14" s="128">
        <v>30</v>
      </c>
      <c r="AE14" s="128">
        <v>30</v>
      </c>
      <c r="AF14" s="128">
        <v>28</v>
      </c>
      <c r="AG14" s="180"/>
      <c r="AH14" s="180"/>
      <c r="AI14" s="180"/>
      <c r="AJ14" s="180"/>
      <c r="AK14" s="180"/>
      <c r="AL14" s="180"/>
      <c r="AM14" s="180"/>
      <c r="AN14" s="180"/>
      <c r="AO14" s="180"/>
      <c r="AP14" s="180"/>
      <c r="AQ14" s="180"/>
      <c r="AR14" s="180"/>
    </row>
    <row r="15" spans="1:44" ht="31.5">
      <c r="A15" s="122" t="s">
        <v>2929</v>
      </c>
      <c r="B15" s="122" t="s">
        <v>158</v>
      </c>
      <c r="C15" s="53" t="s">
        <v>159</v>
      </c>
      <c r="D15" s="122"/>
      <c r="E15" s="53" t="s">
        <v>2930</v>
      </c>
      <c r="F15" s="53" t="s">
        <v>2931</v>
      </c>
      <c r="G15" s="123">
        <v>3</v>
      </c>
      <c r="H15" s="47" t="s">
        <v>2892</v>
      </c>
      <c r="I15" s="47" t="s">
        <v>2932</v>
      </c>
      <c r="J15" s="124" t="s">
        <v>94</v>
      </c>
      <c r="K15" s="131" t="s">
        <v>75</v>
      </c>
      <c r="L15" s="124" t="s">
        <v>95</v>
      </c>
      <c r="M15" s="47" t="s">
        <v>2933</v>
      </c>
      <c r="N15" s="124" t="s">
        <v>2895</v>
      </c>
      <c r="O15" s="47" t="s">
        <v>2895</v>
      </c>
      <c r="P15" s="47" t="s">
        <v>2896</v>
      </c>
      <c r="Q15" s="47"/>
      <c r="R15" s="47" t="s">
        <v>200</v>
      </c>
      <c r="S15" s="126"/>
      <c r="T15" s="214"/>
      <c r="U15" s="127">
        <v>0.85</v>
      </c>
      <c r="V15" s="127">
        <v>0.85</v>
      </c>
      <c r="W15" s="127">
        <v>0.88</v>
      </c>
      <c r="X15" s="127">
        <v>0.88</v>
      </c>
      <c r="Y15" s="127">
        <v>0.9</v>
      </c>
      <c r="Z15" s="127">
        <v>0.9</v>
      </c>
      <c r="AA15" s="127">
        <v>0.9</v>
      </c>
      <c r="AB15" s="127">
        <v>0.92</v>
      </c>
      <c r="AC15" s="127">
        <v>0.92</v>
      </c>
      <c r="AD15" s="127">
        <v>0.92</v>
      </c>
      <c r="AE15" s="127">
        <v>0.94</v>
      </c>
      <c r="AF15" s="127">
        <v>0.9</v>
      </c>
      <c r="AG15" s="246"/>
      <c r="AH15" s="180"/>
      <c r="AI15" s="180"/>
      <c r="AJ15" s="247"/>
      <c r="AK15" s="180"/>
      <c r="AL15" s="180"/>
      <c r="AM15" s="180"/>
      <c r="AN15" s="180"/>
      <c r="AO15" s="180"/>
      <c r="AP15" s="180"/>
      <c r="AQ15" s="180"/>
      <c r="AR15" s="180"/>
    </row>
    <row r="16" spans="1:44" ht="47.25">
      <c r="A16" s="122" t="s">
        <v>2934</v>
      </c>
      <c r="B16" s="122" t="s">
        <v>158</v>
      </c>
      <c r="C16" s="53" t="s">
        <v>159</v>
      </c>
      <c r="D16" s="122"/>
      <c r="E16" s="53" t="s">
        <v>2935</v>
      </c>
      <c r="F16" s="53" t="s">
        <v>2936</v>
      </c>
      <c r="G16" s="123">
        <v>3</v>
      </c>
      <c r="H16" s="47" t="s">
        <v>2926</v>
      </c>
      <c r="I16" s="47" t="s">
        <v>2937</v>
      </c>
      <c r="J16" s="124" t="s">
        <v>94</v>
      </c>
      <c r="K16" s="131" t="s">
        <v>75</v>
      </c>
      <c r="L16" s="124" t="s">
        <v>95</v>
      </c>
      <c r="M16" s="47" t="s">
        <v>2933</v>
      </c>
      <c r="N16" s="124" t="s">
        <v>2895</v>
      </c>
      <c r="O16" s="47" t="s">
        <v>2895</v>
      </c>
      <c r="P16" s="47" t="s">
        <v>2896</v>
      </c>
      <c r="Q16" s="47"/>
      <c r="R16" s="47" t="s">
        <v>200</v>
      </c>
      <c r="S16" s="126"/>
      <c r="T16" s="214"/>
      <c r="U16" s="127">
        <v>0.85</v>
      </c>
      <c r="V16" s="127">
        <v>0.85</v>
      </c>
      <c r="W16" s="127">
        <v>0.87</v>
      </c>
      <c r="X16" s="127">
        <v>0.9</v>
      </c>
      <c r="Y16" s="127">
        <v>0.9</v>
      </c>
      <c r="Z16" s="127">
        <v>0.9</v>
      </c>
      <c r="AA16" s="127">
        <v>0.92</v>
      </c>
      <c r="AB16" s="127">
        <v>0.92</v>
      </c>
      <c r="AC16" s="127">
        <v>0.95</v>
      </c>
      <c r="AD16" s="127">
        <v>0.95</v>
      </c>
      <c r="AE16" s="127">
        <v>0.95</v>
      </c>
      <c r="AF16" s="127">
        <v>0.95</v>
      </c>
      <c r="AG16" s="246"/>
      <c r="AH16" s="180"/>
      <c r="AI16" s="180"/>
      <c r="AJ16" s="180"/>
      <c r="AK16" s="180"/>
      <c r="AL16" s="180"/>
      <c r="AM16" s="180"/>
      <c r="AN16" s="180"/>
      <c r="AO16" s="180"/>
      <c r="AP16" s="180"/>
      <c r="AQ16" s="180"/>
      <c r="AR16" s="180"/>
    </row>
    <row r="17" spans="1:44" ht="47.25">
      <c r="A17" s="122" t="s">
        <v>2938</v>
      </c>
      <c r="B17" s="122" t="s">
        <v>143</v>
      </c>
      <c r="C17" s="53" t="s">
        <v>555</v>
      </c>
      <c r="D17" s="122"/>
      <c r="E17" s="53" t="s">
        <v>2939</v>
      </c>
      <c r="F17" s="53" t="s">
        <v>2940</v>
      </c>
      <c r="G17" s="123">
        <v>3</v>
      </c>
      <c r="H17" s="47" t="s">
        <v>2926</v>
      </c>
      <c r="I17" s="47" t="s">
        <v>2941</v>
      </c>
      <c r="J17" s="124" t="s">
        <v>74</v>
      </c>
      <c r="K17" s="131" t="s">
        <v>75</v>
      </c>
      <c r="L17" s="124" t="s">
        <v>76</v>
      </c>
      <c r="M17" s="47" t="s">
        <v>2933</v>
      </c>
      <c r="N17" s="124" t="s">
        <v>2895</v>
      </c>
      <c r="O17" s="47" t="s">
        <v>2895</v>
      </c>
      <c r="P17" s="47" t="s">
        <v>2896</v>
      </c>
      <c r="Q17" s="47"/>
      <c r="R17" s="47" t="s">
        <v>200</v>
      </c>
      <c r="S17" s="126"/>
      <c r="T17" s="214"/>
      <c r="U17" s="248">
        <v>10</v>
      </c>
      <c r="V17" s="248">
        <v>10</v>
      </c>
      <c r="W17" s="248">
        <v>10</v>
      </c>
      <c r="X17" s="248">
        <v>10</v>
      </c>
      <c r="Y17" s="248">
        <v>10</v>
      </c>
      <c r="Z17" s="248">
        <v>10</v>
      </c>
      <c r="AA17" s="248">
        <v>10</v>
      </c>
      <c r="AB17" s="248">
        <v>10</v>
      </c>
      <c r="AC17" s="248">
        <v>10</v>
      </c>
      <c r="AD17" s="248">
        <v>10</v>
      </c>
      <c r="AE17" s="248">
        <v>10</v>
      </c>
      <c r="AF17" s="248">
        <v>10</v>
      </c>
      <c r="AG17" s="246"/>
      <c r="AH17" s="180"/>
      <c r="AI17" s="180"/>
      <c r="AJ17" s="180"/>
      <c r="AK17" s="180"/>
      <c r="AL17" s="180"/>
      <c r="AM17" s="180"/>
      <c r="AN17" s="180"/>
      <c r="AO17" s="180"/>
      <c r="AP17" s="180"/>
      <c r="AQ17" s="180"/>
      <c r="AR17" s="180"/>
    </row>
    <row r="18" spans="1:44" ht="110.25">
      <c r="A18" s="122" t="s">
        <v>2942</v>
      </c>
      <c r="B18" s="122" t="s">
        <v>143</v>
      </c>
      <c r="C18" s="53" t="s">
        <v>555</v>
      </c>
      <c r="D18" s="122"/>
      <c r="E18" s="53" t="s">
        <v>2943</v>
      </c>
      <c r="F18" s="53" t="s">
        <v>2944</v>
      </c>
      <c r="G18" s="123">
        <v>3</v>
      </c>
      <c r="H18" s="47" t="s">
        <v>2945</v>
      </c>
      <c r="I18" s="47" t="s">
        <v>835</v>
      </c>
      <c r="J18" s="124" t="s">
        <v>74</v>
      </c>
      <c r="K18" s="131" t="s">
        <v>75</v>
      </c>
      <c r="L18" s="124" t="s">
        <v>95</v>
      </c>
      <c r="M18" s="47" t="s">
        <v>2946</v>
      </c>
      <c r="N18" s="124" t="s">
        <v>2947</v>
      </c>
      <c r="O18" s="47" t="s">
        <v>2948</v>
      </c>
      <c r="P18" s="124" t="s">
        <v>2949</v>
      </c>
      <c r="Q18" s="47"/>
      <c r="R18" s="47" t="s">
        <v>82</v>
      </c>
      <c r="S18" s="126"/>
      <c r="T18" s="214"/>
      <c r="U18" s="248">
        <v>7</v>
      </c>
      <c r="V18" s="248">
        <v>7</v>
      </c>
      <c r="W18" s="248">
        <v>7</v>
      </c>
      <c r="X18" s="248">
        <v>7</v>
      </c>
      <c r="Y18" s="248">
        <v>7</v>
      </c>
      <c r="Z18" s="248">
        <v>7</v>
      </c>
      <c r="AA18" s="248">
        <v>7</v>
      </c>
      <c r="AB18" s="248">
        <v>7</v>
      </c>
      <c r="AC18" s="248">
        <v>7</v>
      </c>
      <c r="AD18" s="248">
        <v>7</v>
      </c>
      <c r="AE18" s="248">
        <v>7</v>
      </c>
      <c r="AF18" s="248">
        <v>7</v>
      </c>
      <c r="AG18" s="180"/>
      <c r="AH18" s="180"/>
      <c r="AI18" s="180"/>
      <c r="AJ18" s="180"/>
      <c r="AK18" s="180"/>
      <c r="AL18" s="180"/>
      <c r="AM18" s="180"/>
      <c r="AN18" s="180"/>
      <c r="AO18" s="180"/>
      <c r="AP18" s="180"/>
      <c r="AQ18" s="180"/>
      <c r="AR18" s="180"/>
    </row>
    <row r="19" spans="1:44" ht="110.25">
      <c r="A19" s="122" t="s">
        <v>2950</v>
      </c>
      <c r="B19" s="122" t="s">
        <v>68</v>
      </c>
      <c r="C19" s="53" t="s">
        <v>182</v>
      </c>
      <c r="D19" s="122"/>
      <c r="E19" s="53" t="s">
        <v>2951</v>
      </c>
      <c r="F19" s="53" t="s">
        <v>2952</v>
      </c>
      <c r="G19" s="123">
        <v>2</v>
      </c>
      <c r="H19" s="47" t="s">
        <v>2953</v>
      </c>
      <c r="I19" s="47" t="s">
        <v>839</v>
      </c>
      <c r="J19" s="124" t="s">
        <v>74</v>
      </c>
      <c r="K19" s="131" t="s">
        <v>75</v>
      </c>
      <c r="L19" s="124" t="s">
        <v>76</v>
      </c>
      <c r="M19" s="47" t="s">
        <v>2954</v>
      </c>
      <c r="N19" s="124" t="s">
        <v>2947</v>
      </c>
      <c r="O19" s="47" t="s">
        <v>2947</v>
      </c>
      <c r="P19" s="124" t="s">
        <v>2949</v>
      </c>
      <c r="Q19" s="47"/>
      <c r="R19" s="47" t="s">
        <v>82</v>
      </c>
      <c r="S19" s="126"/>
      <c r="T19" s="214"/>
      <c r="U19" s="248">
        <v>1</v>
      </c>
      <c r="V19" s="248">
        <v>1</v>
      </c>
      <c r="W19" s="248">
        <v>1</v>
      </c>
      <c r="X19" s="248">
        <v>1</v>
      </c>
      <c r="Y19" s="248">
        <v>1</v>
      </c>
      <c r="Z19" s="248">
        <v>1</v>
      </c>
      <c r="AA19" s="248">
        <v>1</v>
      </c>
      <c r="AB19" s="248">
        <v>1</v>
      </c>
      <c r="AC19" s="248">
        <v>1</v>
      </c>
      <c r="AD19" s="248">
        <v>1</v>
      </c>
      <c r="AE19" s="248">
        <v>1</v>
      </c>
      <c r="AF19" s="248">
        <v>1</v>
      </c>
      <c r="AG19" s="180"/>
      <c r="AH19" s="180"/>
      <c r="AI19" s="180"/>
      <c r="AJ19" s="180"/>
      <c r="AK19" s="180"/>
      <c r="AL19" s="180"/>
      <c r="AM19" s="180"/>
      <c r="AN19" s="180"/>
      <c r="AO19" s="180"/>
      <c r="AP19" s="180"/>
      <c r="AQ19" s="180"/>
      <c r="AR19" s="180"/>
    </row>
    <row r="20" spans="1:44" ht="110.25">
      <c r="A20" s="122" t="s">
        <v>2955</v>
      </c>
      <c r="B20" s="122" t="s">
        <v>143</v>
      </c>
      <c r="C20" s="53" t="s">
        <v>555</v>
      </c>
      <c r="D20" s="122"/>
      <c r="E20" s="53" t="s">
        <v>2956</v>
      </c>
      <c r="F20" s="53" t="s">
        <v>2957</v>
      </c>
      <c r="G20" s="123">
        <v>3</v>
      </c>
      <c r="H20" s="47" t="s">
        <v>2958</v>
      </c>
      <c r="I20" s="47" t="s">
        <v>2959</v>
      </c>
      <c r="J20" s="124" t="s">
        <v>74</v>
      </c>
      <c r="K20" s="131" t="s">
        <v>75</v>
      </c>
      <c r="L20" s="124" t="s">
        <v>95</v>
      </c>
      <c r="M20" s="47" t="s">
        <v>2960</v>
      </c>
      <c r="N20" s="124" t="s">
        <v>2947</v>
      </c>
      <c r="O20" s="47" t="s">
        <v>2947</v>
      </c>
      <c r="P20" s="124" t="s">
        <v>2949</v>
      </c>
      <c r="Q20" s="47" t="s">
        <v>638</v>
      </c>
      <c r="R20" s="47" t="s">
        <v>82</v>
      </c>
      <c r="S20" s="126"/>
      <c r="T20" s="214"/>
      <c r="U20" s="248">
        <v>1</v>
      </c>
      <c r="V20" s="248">
        <v>1</v>
      </c>
      <c r="W20" s="248">
        <v>1</v>
      </c>
      <c r="X20" s="248">
        <v>1</v>
      </c>
      <c r="Y20" s="248">
        <v>1</v>
      </c>
      <c r="Z20" s="248">
        <v>1</v>
      </c>
      <c r="AA20" s="248">
        <v>1</v>
      </c>
      <c r="AB20" s="248">
        <v>1</v>
      </c>
      <c r="AC20" s="248">
        <v>1</v>
      </c>
      <c r="AD20" s="248">
        <v>1</v>
      </c>
      <c r="AE20" s="248">
        <v>1</v>
      </c>
      <c r="AF20" s="248">
        <v>1</v>
      </c>
      <c r="AG20" s="180"/>
      <c r="AH20" s="180"/>
      <c r="AI20" s="180"/>
      <c r="AJ20" s="180"/>
      <c r="AK20" s="180"/>
      <c r="AL20" s="180"/>
      <c r="AM20" s="180"/>
      <c r="AN20" s="180"/>
      <c r="AO20" s="180"/>
      <c r="AP20" s="180"/>
      <c r="AQ20" s="180"/>
      <c r="AR20" s="180"/>
    </row>
    <row r="21" spans="1:44" ht="47.25">
      <c r="A21" s="122" t="s">
        <v>2961</v>
      </c>
      <c r="B21" s="122" t="s">
        <v>68</v>
      </c>
      <c r="C21" s="53" t="s">
        <v>224</v>
      </c>
      <c r="D21" s="122"/>
      <c r="E21" s="53" t="s">
        <v>2962</v>
      </c>
      <c r="F21" s="53" t="s">
        <v>2963</v>
      </c>
      <c r="G21" s="123">
        <v>2</v>
      </c>
      <c r="H21" s="47" t="s">
        <v>2958</v>
      </c>
      <c r="I21" s="47" t="s">
        <v>2964</v>
      </c>
      <c r="J21" s="124" t="s">
        <v>74</v>
      </c>
      <c r="K21" s="131" t="s">
        <v>75</v>
      </c>
      <c r="L21" s="124" t="s">
        <v>76</v>
      </c>
      <c r="M21" s="47" t="s">
        <v>2965</v>
      </c>
      <c r="N21" s="124" t="s">
        <v>2947</v>
      </c>
      <c r="O21" s="47" t="s">
        <v>2947</v>
      </c>
      <c r="P21" s="124" t="s">
        <v>2949</v>
      </c>
      <c r="Q21" s="47" t="s">
        <v>2966</v>
      </c>
      <c r="R21" s="47" t="s">
        <v>82</v>
      </c>
      <c r="S21" s="126"/>
      <c r="T21" s="214"/>
      <c r="U21" s="128">
        <v>200</v>
      </c>
      <c r="V21" s="128">
        <v>200</v>
      </c>
      <c r="W21" s="128">
        <v>200</v>
      </c>
      <c r="X21" s="128">
        <v>200</v>
      </c>
      <c r="Y21" s="128">
        <v>200</v>
      </c>
      <c r="Z21" s="128">
        <v>200</v>
      </c>
      <c r="AA21" s="128">
        <v>200</v>
      </c>
      <c r="AB21" s="128">
        <v>200</v>
      </c>
      <c r="AC21" s="128">
        <v>200</v>
      </c>
      <c r="AD21" s="128">
        <v>200</v>
      </c>
      <c r="AE21" s="128">
        <v>200</v>
      </c>
      <c r="AF21" s="128">
        <v>200</v>
      </c>
      <c r="AG21" s="180"/>
      <c r="AH21" s="180"/>
      <c r="AI21" s="180"/>
      <c r="AJ21" s="180"/>
      <c r="AK21" s="180"/>
      <c r="AL21" s="180"/>
      <c r="AM21" s="180"/>
      <c r="AN21" s="180"/>
      <c r="AO21" s="180"/>
      <c r="AP21" s="180"/>
      <c r="AQ21" s="180"/>
      <c r="AR21" s="180"/>
    </row>
    <row r="22" spans="1:44" ht="47.25">
      <c r="A22" s="122" t="s">
        <v>2967</v>
      </c>
      <c r="B22" s="122" t="s">
        <v>68</v>
      </c>
      <c r="C22" s="53" t="s">
        <v>224</v>
      </c>
      <c r="D22" s="122"/>
      <c r="E22" s="53" t="s">
        <v>2968</v>
      </c>
      <c r="F22" s="53" t="s">
        <v>2969</v>
      </c>
      <c r="G22" s="123">
        <v>2</v>
      </c>
      <c r="H22" s="47" t="s">
        <v>2958</v>
      </c>
      <c r="I22" s="47" t="s">
        <v>2964</v>
      </c>
      <c r="J22" s="124" t="s">
        <v>74</v>
      </c>
      <c r="K22" s="131" t="s">
        <v>75</v>
      </c>
      <c r="L22" s="124" t="s">
        <v>76</v>
      </c>
      <c r="M22" s="47" t="s">
        <v>2965</v>
      </c>
      <c r="N22" s="124" t="s">
        <v>2947</v>
      </c>
      <c r="O22" s="47" t="s">
        <v>2947</v>
      </c>
      <c r="P22" s="124" t="s">
        <v>2949</v>
      </c>
      <c r="Q22" s="47"/>
      <c r="R22" s="47" t="s">
        <v>82</v>
      </c>
      <c r="S22" s="126"/>
      <c r="T22" s="214"/>
      <c r="U22" s="128">
        <v>200</v>
      </c>
      <c r="V22" s="128">
        <v>200</v>
      </c>
      <c r="W22" s="128">
        <v>200</v>
      </c>
      <c r="X22" s="128">
        <v>200</v>
      </c>
      <c r="Y22" s="128">
        <v>200</v>
      </c>
      <c r="Z22" s="128">
        <v>200</v>
      </c>
      <c r="AA22" s="128">
        <v>200</v>
      </c>
      <c r="AB22" s="128">
        <v>200</v>
      </c>
      <c r="AC22" s="128">
        <v>200</v>
      </c>
      <c r="AD22" s="128">
        <v>200</v>
      </c>
      <c r="AE22" s="128">
        <v>200</v>
      </c>
      <c r="AF22" s="128">
        <v>200</v>
      </c>
      <c r="AG22" s="180"/>
      <c r="AH22" s="180"/>
      <c r="AI22" s="180"/>
      <c r="AJ22" s="180"/>
      <c r="AK22" s="180"/>
      <c r="AL22" s="180"/>
      <c r="AM22" s="180"/>
      <c r="AN22" s="180"/>
      <c r="AO22" s="180"/>
      <c r="AP22" s="180"/>
      <c r="AQ22" s="180"/>
      <c r="AR22" s="180"/>
    </row>
    <row r="23" spans="1:44" ht="47.25">
      <c r="A23" s="122" t="s">
        <v>2970</v>
      </c>
      <c r="B23" s="122" t="s">
        <v>68</v>
      </c>
      <c r="C23" s="53" t="s">
        <v>224</v>
      </c>
      <c r="D23" s="122"/>
      <c r="E23" s="53" t="s">
        <v>2971</v>
      </c>
      <c r="F23" s="53" t="s">
        <v>2972</v>
      </c>
      <c r="G23" s="123">
        <v>2</v>
      </c>
      <c r="H23" s="47" t="s">
        <v>2958</v>
      </c>
      <c r="I23" s="47" t="s">
        <v>2973</v>
      </c>
      <c r="J23" s="124" t="s">
        <v>74</v>
      </c>
      <c r="K23" s="131" t="s">
        <v>75</v>
      </c>
      <c r="L23" s="124" t="s">
        <v>76</v>
      </c>
      <c r="M23" s="47" t="s">
        <v>2965</v>
      </c>
      <c r="N23" s="124" t="s">
        <v>2947</v>
      </c>
      <c r="O23" s="47" t="s">
        <v>2947</v>
      </c>
      <c r="P23" s="124" t="s">
        <v>2949</v>
      </c>
      <c r="Q23" s="47"/>
      <c r="R23" s="47" t="s">
        <v>82</v>
      </c>
      <c r="S23" s="126"/>
      <c r="T23" s="214"/>
      <c r="U23" s="128">
        <v>150</v>
      </c>
      <c r="V23" s="128">
        <v>150</v>
      </c>
      <c r="W23" s="128">
        <v>150</v>
      </c>
      <c r="X23" s="128">
        <v>150</v>
      </c>
      <c r="Y23" s="128">
        <v>150</v>
      </c>
      <c r="Z23" s="128">
        <v>150</v>
      </c>
      <c r="AA23" s="128">
        <v>150</v>
      </c>
      <c r="AB23" s="128">
        <v>150</v>
      </c>
      <c r="AC23" s="128">
        <v>150</v>
      </c>
      <c r="AD23" s="128">
        <v>150</v>
      </c>
      <c r="AE23" s="128">
        <v>150</v>
      </c>
      <c r="AF23" s="128">
        <v>150</v>
      </c>
      <c r="AG23" s="180"/>
      <c r="AH23" s="180"/>
      <c r="AI23" s="180"/>
      <c r="AJ23" s="180"/>
      <c r="AK23" s="180"/>
      <c r="AL23" s="180"/>
      <c r="AM23" s="180"/>
      <c r="AN23" s="180"/>
      <c r="AO23" s="180"/>
      <c r="AP23" s="180"/>
      <c r="AQ23" s="180"/>
      <c r="AR23" s="180"/>
    </row>
    <row r="24" spans="1:44" ht="47.25">
      <c r="A24" s="122" t="s">
        <v>2974</v>
      </c>
      <c r="B24" s="122" t="s">
        <v>68</v>
      </c>
      <c r="C24" s="53" t="s">
        <v>224</v>
      </c>
      <c r="D24" s="122"/>
      <c r="E24" s="53" t="s">
        <v>2975</v>
      </c>
      <c r="F24" s="53" t="s">
        <v>2976</v>
      </c>
      <c r="G24" s="123">
        <v>3</v>
      </c>
      <c r="H24" s="47" t="s">
        <v>2958</v>
      </c>
      <c r="I24" s="47" t="s">
        <v>2977</v>
      </c>
      <c r="J24" s="124" t="s">
        <v>74</v>
      </c>
      <c r="K24" s="131" t="s">
        <v>75</v>
      </c>
      <c r="L24" s="124" t="s">
        <v>76</v>
      </c>
      <c r="M24" s="47" t="s">
        <v>843</v>
      </c>
      <c r="N24" s="124" t="s">
        <v>2947</v>
      </c>
      <c r="O24" s="47" t="s">
        <v>2947</v>
      </c>
      <c r="P24" s="124" t="s">
        <v>2949</v>
      </c>
      <c r="Q24" s="47"/>
      <c r="R24" s="47" t="s">
        <v>82</v>
      </c>
      <c r="S24" s="126"/>
      <c r="T24" s="214"/>
      <c r="U24" s="248">
        <v>80</v>
      </c>
      <c r="V24" s="248">
        <v>80</v>
      </c>
      <c r="W24" s="248">
        <v>80</v>
      </c>
      <c r="X24" s="248">
        <v>80</v>
      </c>
      <c r="Y24" s="248">
        <v>80</v>
      </c>
      <c r="Z24" s="248">
        <v>80</v>
      </c>
      <c r="AA24" s="248">
        <v>80</v>
      </c>
      <c r="AB24" s="248">
        <v>80</v>
      </c>
      <c r="AC24" s="248">
        <v>80</v>
      </c>
      <c r="AD24" s="248">
        <v>80</v>
      </c>
      <c r="AE24" s="248">
        <v>80</v>
      </c>
      <c r="AF24" s="248">
        <v>80</v>
      </c>
      <c r="AG24" s="180"/>
      <c r="AH24" s="180"/>
      <c r="AI24" s="180"/>
      <c r="AJ24" s="180"/>
      <c r="AK24" s="180"/>
      <c r="AL24" s="180"/>
      <c r="AM24" s="180"/>
      <c r="AN24" s="180"/>
      <c r="AO24" s="180"/>
      <c r="AP24" s="180"/>
      <c r="AQ24" s="180"/>
      <c r="AR24" s="180"/>
    </row>
    <row r="25" spans="1:44" ht="47.25">
      <c r="A25" s="122" t="s">
        <v>2978</v>
      </c>
      <c r="B25" s="122" t="s">
        <v>209</v>
      </c>
      <c r="C25" s="53" t="s">
        <v>845</v>
      </c>
      <c r="D25" s="122"/>
      <c r="E25" s="53" t="s">
        <v>2979</v>
      </c>
      <c r="F25" s="53" t="s">
        <v>2980</v>
      </c>
      <c r="G25" s="123">
        <v>2</v>
      </c>
      <c r="H25" s="47" t="s">
        <v>2958</v>
      </c>
      <c r="I25" s="47" t="s">
        <v>2981</v>
      </c>
      <c r="J25" s="124" t="s">
        <v>74</v>
      </c>
      <c r="K25" s="131" t="s">
        <v>75</v>
      </c>
      <c r="L25" s="124" t="s">
        <v>76</v>
      </c>
      <c r="M25" s="47" t="s">
        <v>2982</v>
      </c>
      <c r="N25" s="124" t="s">
        <v>2947</v>
      </c>
      <c r="O25" s="47" t="s">
        <v>2947</v>
      </c>
      <c r="P25" s="124" t="s">
        <v>2949</v>
      </c>
      <c r="Q25" s="47" t="s">
        <v>658</v>
      </c>
      <c r="R25" s="47" t="s">
        <v>82</v>
      </c>
      <c r="S25" s="126"/>
      <c r="T25" s="214"/>
      <c r="U25" s="248"/>
      <c r="V25" s="248"/>
      <c r="W25" s="248">
        <v>1</v>
      </c>
      <c r="X25" s="248"/>
      <c r="Y25" s="248"/>
      <c r="Z25" s="248">
        <v>1</v>
      </c>
      <c r="AA25" s="248"/>
      <c r="AB25" s="248"/>
      <c r="AC25" s="248">
        <v>1</v>
      </c>
      <c r="AD25" s="248"/>
      <c r="AE25" s="248"/>
      <c r="AF25" s="248">
        <v>1</v>
      </c>
      <c r="AG25" s="180"/>
      <c r="AH25" s="180"/>
      <c r="AI25" s="180"/>
      <c r="AJ25" s="180"/>
      <c r="AK25" s="180"/>
      <c r="AL25" s="180"/>
      <c r="AM25" s="180"/>
      <c r="AN25" s="180"/>
      <c r="AO25" s="180"/>
      <c r="AP25" s="180"/>
      <c r="AQ25" s="180"/>
      <c r="AR25" s="180"/>
    </row>
    <row r="26" spans="1:44" ht="47.25">
      <c r="A26" s="122" t="s">
        <v>2983</v>
      </c>
      <c r="B26" s="122" t="s">
        <v>131</v>
      </c>
      <c r="C26" s="53" t="s">
        <v>336</v>
      </c>
      <c r="D26" s="122"/>
      <c r="E26" s="53" t="s">
        <v>2984</v>
      </c>
      <c r="F26" s="53" t="s">
        <v>2985</v>
      </c>
      <c r="G26" s="123">
        <v>2</v>
      </c>
      <c r="H26" s="47" t="s">
        <v>2958</v>
      </c>
      <c r="I26" s="47" t="s">
        <v>2973</v>
      </c>
      <c r="J26" s="124" t="s">
        <v>74</v>
      </c>
      <c r="K26" s="131" t="s">
        <v>75</v>
      </c>
      <c r="L26" s="124" t="s">
        <v>76</v>
      </c>
      <c r="M26" s="47" t="s">
        <v>2946</v>
      </c>
      <c r="N26" s="124" t="s">
        <v>2947</v>
      </c>
      <c r="O26" s="47" t="s">
        <v>2947</v>
      </c>
      <c r="P26" s="124" t="s">
        <v>2949</v>
      </c>
      <c r="Q26" s="47"/>
      <c r="R26" s="47" t="s">
        <v>82</v>
      </c>
      <c r="S26" s="126"/>
      <c r="T26" s="214"/>
      <c r="U26" s="128">
        <v>100</v>
      </c>
      <c r="V26" s="128">
        <v>100</v>
      </c>
      <c r="W26" s="128">
        <v>100</v>
      </c>
      <c r="X26" s="128">
        <v>100</v>
      </c>
      <c r="Y26" s="128">
        <v>100</v>
      </c>
      <c r="Z26" s="128">
        <v>100</v>
      </c>
      <c r="AA26" s="128">
        <v>100</v>
      </c>
      <c r="AB26" s="128">
        <v>100</v>
      </c>
      <c r="AC26" s="128">
        <v>100</v>
      </c>
      <c r="AD26" s="128">
        <v>100</v>
      </c>
      <c r="AE26" s="128">
        <v>100</v>
      </c>
      <c r="AF26" s="128">
        <v>100</v>
      </c>
      <c r="AG26" s="180"/>
      <c r="AH26" s="180"/>
      <c r="AI26" s="180"/>
      <c r="AJ26" s="180"/>
      <c r="AK26" s="180"/>
      <c r="AL26" s="180"/>
      <c r="AM26" s="180"/>
      <c r="AN26" s="180"/>
      <c r="AO26" s="180"/>
      <c r="AP26" s="180"/>
      <c r="AQ26" s="180"/>
      <c r="AR26" s="180"/>
    </row>
    <row r="27" spans="1:44" ht="63">
      <c r="A27" s="122" t="s">
        <v>2986</v>
      </c>
      <c r="B27" s="122" t="s">
        <v>143</v>
      </c>
      <c r="C27" s="53" t="s">
        <v>555</v>
      </c>
      <c r="D27" s="122"/>
      <c r="E27" s="53" t="s">
        <v>2987</v>
      </c>
      <c r="F27" s="53" t="s">
        <v>2988</v>
      </c>
      <c r="G27" s="123">
        <v>3</v>
      </c>
      <c r="H27" s="47" t="s">
        <v>2904</v>
      </c>
      <c r="I27" s="47" t="s">
        <v>2989</v>
      </c>
      <c r="J27" s="124" t="s">
        <v>74</v>
      </c>
      <c r="K27" s="131" t="s">
        <v>75</v>
      </c>
      <c r="L27" s="124" t="s">
        <v>76</v>
      </c>
      <c r="M27" s="47" t="s">
        <v>2990</v>
      </c>
      <c r="N27" s="124" t="s">
        <v>2991</v>
      </c>
      <c r="O27" s="47" t="s">
        <v>2991</v>
      </c>
      <c r="P27" s="124" t="s">
        <v>2992</v>
      </c>
      <c r="Q27" s="47"/>
      <c r="R27" s="47" t="s">
        <v>82</v>
      </c>
      <c r="S27" s="126"/>
      <c r="T27" s="214" t="s">
        <v>408</v>
      </c>
      <c r="U27" s="128">
        <v>253.53</v>
      </c>
      <c r="V27" s="128">
        <v>253.53</v>
      </c>
      <c r="W27" s="128">
        <v>253.53</v>
      </c>
      <c r="X27" s="128">
        <v>253.53</v>
      </c>
      <c r="Y27" s="128">
        <v>253.53</v>
      </c>
      <c r="Z27" s="128">
        <v>253.53</v>
      </c>
      <c r="AA27" s="128">
        <v>253.53</v>
      </c>
      <c r="AB27" s="128">
        <v>253.53</v>
      </c>
      <c r="AC27" s="128">
        <v>253.53</v>
      </c>
      <c r="AD27" s="128">
        <v>253.53</v>
      </c>
      <c r="AE27" s="128">
        <v>253.53</v>
      </c>
      <c r="AF27" s="128">
        <v>253.53</v>
      </c>
      <c r="AG27" s="204"/>
      <c r="AH27" s="249"/>
      <c r="AI27" s="249"/>
      <c r="AJ27" s="249"/>
      <c r="AK27" s="249"/>
      <c r="AL27" s="249"/>
      <c r="AM27" s="249"/>
      <c r="AN27" s="249"/>
      <c r="AO27" s="249"/>
      <c r="AP27" s="249"/>
      <c r="AQ27" s="249"/>
      <c r="AR27" s="249"/>
    </row>
    <row r="28" spans="1:44" ht="63">
      <c r="A28" s="122" t="s">
        <v>2993</v>
      </c>
      <c r="B28" s="122" t="s">
        <v>143</v>
      </c>
      <c r="C28" s="53" t="s">
        <v>555</v>
      </c>
      <c r="D28" s="122"/>
      <c r="E28" s="53" t="s">
        <v>2994</v>
      </c>
      <c r="F28" s="53" t="s">
        <v>2988</v>
      </c>
      <c r="G28" s="123">
        <v>3</v>
      </c>
      <c r="H28" s="47" t="s">
        <v>2904</v>
      </c>
      <c r="I28" s="47" t="s">
        <v>2989</v>
      </c>
      <c r="J28" s="124" t="s">
        <v>74</v>
      </c>
      <c r="K28" s="131" t="s">
        <v>75</v>
      </c>
      <c r="L28" s="124" t="s">
        <v>76</v>
      </c>
      <c r="M28" s="47" t="s">
        <v>2990</v>
      </c>
      <c r="N28" s="124" t="s">
        <v>2991</v>
      </c>
      <c r="O28" s="47" t="s">
        <v>2991</v>
      </c>
      <c r="P28" s="124" t="s">
        <v>2992</v>
      </c>
      <c r="Q28" s="47"/>
      <c r="R28" s="47" t="s">
        <v>82</v>
      </c>
      <c r="S28" s="126"/>
      <c r="T28" s="214" t="s">
        <v>408</v>
      </c>
      <c r="U28" s="128"/>
      <c r="V28" s="128"/>
      <c r="W28" s="128">
        <v>132000</v>
      </c>
      <c r="X28" s="128">
        <v>132000</v>
      </c>
      <c r="Y28" s="128">
        <v>132000</v>
      </c>
      <c r="Z28" s="128">
        <v>132000</v>
      </c>
      <c r="AA28" s="128">
        <v>132000</v>
      </c>
      <c r="AB28" s="128">
        <v>132000</v>
      </c>
      <c r="AC28" s="128">
        <v>132000</v>
      </c>
      <c r="AD28" s="128">
        <v>132000</v>
      </c>
      <c r="AE28" s="128">
        <v>132000</v>
      </c>
      <c r="AF28" s="128">
        <v>132000</v>
      </c>
      <c r="AG28" s="180"/>
      <c r="AH28" s="180"/>
      <c r="AI28" s="180"/>
      <c r="AJ28" s="180"/>
      <c r="AK28" s="180"/>
      <c r="AL28" s="180"/>
      <c r="AM28" s="180"/>
      <c r="AN28" s="180"/>
      <c r="AO28" s="180"/>
      <c r="AP28" s="180"/>
      <c r="AQ28" s="180"/>
      <c r="AR28" s="180"/>
    </row>
    <row r="29" spans="1:44" ht="63">
      <c r="A29" s="122" t="s">
        <v>2995</v>
      </c>
      <c r="B29" s="122" t="s">
        <v>143</v>
      </c>
      <c r="C29" s="53" t="s">
        <v>555</v>
      </c>
      <c r="D29" s="122"/>
      <c r="E29" s="53" t="s">
        <v>2996</v>
      </c>
      <c r="F29" s="53" t="s">
        <v>2988</v>
      </c>
      <c r="G29" s="123">
        <v>3</v>
      </c>
      <c r="H29" s="47" t="s">
        <v>2904</v>
      </c>
      <c r="I29" s="47" t="s">
        <v>2989</v>
      </c>
      <c r="J29" s="124" t="s">
        <v>74</v>
      </c>
      <c r="K29" s="131" t="s">
        <v>75</v>
      </c>
      <c r="L29" s="124" t="s">
        <v>76</v>
      </c>
      <c r="M29" s="47" t="s">
        <v>2990</v>
      </c>
      <c r="N29" s="124" t="s">
        <v>2991</v>
      </c>
      <c r="O29" s="47" t="s">
        <v>2991</v>
      </c>
      <c r="P29" s="124" t="s">
        <v>2992</v>
      </c>
      <c r="Q29" s="47"/>
      <c r="R29" s="47" t="s">
        <v>82</v>
      </c>
      <c r="S29" s="126"/>
      <c r="T29" s="214" t="s">
        <v>408</v>
      </c>
      <c r="U29" s="128">
        <v>416000</v>
      </c>
      <c r="V29" s="128">
        <v>416000</v>
      </c>
      <c r="W29" s="128">
        <v>416000</v>
      </c>
      <c r="X29" s="128">
        <v>416000</v>
      </c>
      <c r="Y29" s="128">
        <v>416000</v>
      </c>
      <c r="Z29" s="128">
        <v>416000</v>
      </c>
      <c r="AA29" s="128">
        <v>416000</v>
      </c>
      <c r="AB29" s="128">
        <v>416000</v>
      </c>
      <c r="AC29" s="128">
        <v>416000</v>
      </c>
      <c r="AD29" s="128">
        <v>416000</v>
      </c>
      <c r="AE29" s="128">
        <v>416000</v>
      </c>
      <c r="AF29" s="128">
        <v>416000</v>
      </c>
      <c r="AG29" s="180"/>
      <c r="AH29" s="180"/>
      <c r="AI29" s="180"/>
      <c r="AJ29" s="180"/>
      <c r="AK29" s="180"/>
      <c r="AL29" s="180"/>
      <c r="AM29" s="180"/>
      <c r="AN29" s="180"/>
      <c r="AO29" s="180"/>
      <c r="AP29" s="180"/>
      <c r="AQ29" s="180"/>
      <c r="AR29" s="180"/>
    </row>
    <row r="30" spans="1:44" ht="63">
      <c r="A30" s="122" t="s">
        <v>2997</v>
      </c>
      <c r="B30" s="122" t="s">
        <v>143</v>
      </c>
      <c r="C30" s="53" t="s">
        <v>555</v>
      </c>
      <c r="D30" s="122"/>
      <c r="E30" s="53" t="s">
        <v>2998</v>
      </c>
      <c r="F30" s="53" t="s">
        <v>2988</v>
      </c>
      <c r="G30" s="123">
        <v>3</v>
      </c>
      <c r="H30" s="47" t="s">
        <v>2904</v>
      </c>
      <c r="I30" s="47" t="s">
        <v>2989</v>
      </c>
      <c r="J30" s="124" t="s">
        <v>74</v>
      </c>
      <c r="K30" s="131" t="s">
        <v>75</v>
      </c>
      <c r="L30" s="124" t="s">
        <v>76</v>
      </c>
      <c r="M30" s="47" t="s">
        <v>2990</v>
      </c>
      <c r="N30" s="124" t="s">
        <v>2991</v>
      </c>
      <c r="O30" s="47" t="s">
        <v>2991</v>
      </c>
      <c r="P30" s="124" t="s">
        <v>2992</v>
      </c>
      <c r="Q30" s="47"/>
      <c r="R30" s="47" t="s">
        <v>82</v>
      </c>
      <c r="S30" s="126"/>
      <c r="T30" s="214" t="s">
        <v>408</v>
      </c>
      <c r="U30" s="128">
        <v>2500</v>
      </c>
      <c r="V30" s="128">
        <v>2500</v>
      </c>
      <c r="W30" s="128">
        <v>2500</v>
      </c>
      <c r="X30" s="128">
        <v>2500</v>
      </c>
      <c r="Y30" s="128">
        <v>2500</v>
      </c>
      <c r="Z30" s="128">
        <v>2500</v>
      </c>
      <c r="AA30" s="128">
        <v>2500</v>
      </c>
      <c r="AB30" s="128">
        <v>2500</v>
      </c>
      <c r="AC30" s="128">
        <v>2500</v>
      </c>
      <c r="AD30" s="128">
        <v>2500</v>
      </c>
      <c r="AE30" s="128">
        <v>2500</v>
      </c>
      <c r="AF30" s="128">
        <v>2500</v>
      </c>
      <c r="AG30" s="180"/>
      <c r="AH30" s="180"/>
      <c r="AI30" s="180"/>
      <c r="AJ30" s="180"/>
      <c r="AK30" s="180"/>
      <c r="AL30" s="180"/>
      <c r="AM30" s="180"/>
      <c r="AN30" s="180"/>
      <c r="AO30" s="180"/>
      <c r="AP30" s="180"/>
      <c r="AQ30" s="180"/>
      <c r="AR30" s="180"/>
    </row>
    <row r="31" spans="1:44" ht="31.5">
      <c r="A31" s="122" t="s">
        <v>2999</v>
      </c>
      <c r="B31" s="122" t="s">
        <v>143</v>
      </c>
      <c r="C31" s="53" t="s">
        <v>555</v>
      </c>
      <c r="D31" s="122"/>
      <c r="E31" s="53" t="s">
        <v>3000</v>
      </c>
      <c r="F31" s="53" t="s">
        <v>3001</v>
      </c>
      <c r="G31" s="123">
        <v>3</v>
      </c>
      <c r="H31" s="47" t="s">
        <v>2904</v>
      </c>
      <c r="I31" s="47" t="s">
        <v>3002</v>
      </c>
      <c r="J31" s="124" t="s">
        <v>74</v>
      </c>
      <c r="K31" s="131" t="s">
        <v>75</v>
      </c>
      <c r="L31" s="124" t="s">
        <v>76</v>
      </c>
      <c r="M31" s="47" t="s">
        <v>2990</v>
      </c>
      <c r="N31" s="124" t="s">
        <v>2991</v>
      </c>
      <c r="O31" s="47" t="s">
        <v>2991</v>
      </c>
      <c r="P31" s="124" t="s">
        <v>2992</v>
      </c>
      <c r="Q31" s="47"/>
      <c r="R31" s="47" t="s">
        <v>82</v>
      </c>
      <c r="S31" s="126"/>
      <c r="T31" s="214" t="s">
        <v>408</v>
      </c>
      <c r="U31" s="128">
        <v>5</v>
      </c>
      <c r="V31" s="128">
        <v>5</v>
      </c>
      <c r="W31" s="128">
        <v>5</v>
      </c>
      <c r="X31" s="128">
        <v>5</v>
      </c>
      <c r="Y31" s="128">
        <v>5</v>
      </c>
      <c r="Z31" s="128">
        <v>5</v>
      </c>
      <c r="AA31" s="128">
        <v>5</v>
      </c>
      <c r="AB31" s="128">
        <v>5</v>
      </c>
      <c r="AC31" s="128">
        <v>5</v>
      </c>
      <c r="AD31" s="128">
        <v>5</v>
      </c>
      <c r="AE31" s="128">
        <v>5</v>
      </c>
      <c r="AF31" s="128">
        <v>5</v>
      </c>
      <c r="AG31" s="180"/>
      <c r="AH31" s="180"/>
      <c r="AI31" s="180"/>
      <c r="AJ31" s="180"/>
      <c r="AK31" s="180"/>
      <c r="AL31" s="180"/>
      <c r="AM31" s="180"/>
      <c r="AN31" s="180"/>
      <c r="AO31" s="180"/>
      <c r="AP31" s="180"/>
      <c r="AQ31" s="180"/>
      <c r="AR31" s="180"/>
    </row>
    <row r="32" spans="1:44" ht="78.75">
      <c r="A32" s="122" t="s">
        <v>3003</v>
      </c>
      <c r="B32" s="122" t="s">
        <v>143</v>
      </c>
      <c r="C32" s="53" t="s">
        <v>555</v>
      </c>
      <c r="D32" s="122"/>
      <c r="E32" s="53" t="s">
        <v>3004</v>
      </c>
      <c r="F32" s="53" t="s">
        <v>3005</v>
      </c>
      <c r="G32" s="123">
        <v>3</v>
      </c>
      <c r="H32" s="47" t="s">
        <v>2904</v>
      </c>
      <c r="I32" s="47" t="s">
        <v>3006</v>
      </c>
      <c r="J32" s="124" t="s">
        <v>74</v>
      </c>
      <c r="K32" s="131" t="s">
        <v>75</v>
      </c>
      <c r="L32" s="124" t="s">
        <v>76</v>
      </c>
      <c r="M32" s="47" t="s">
        <v>2990</v>
      </c>
      <c r="N32" s="124" t="s">
        <v>2991</v>
      </c>
      <c r="O32" s="47" t="s">
        <v>2991</v>
      </c>
      <c r="P32" s="124" t="s">
        <v>2992</v>
      </c>
      <c r="Q32" s="47"/>
      <c r="R32" s="47" t="s">
        <v>82</v>
      </c>
      <c r="S32" s="126"/>
      <c r="T32" s="214" t="s">
        <v>408</v>
      </c>
      <c r="U32" s="128">
        <v>3</v>
      </c>
      <c r="V32" s="128">
        <v>3</v>
      </c>
      <c r="W32" s="128">
        <v>3</v>
      </c>
      <c r="X32" s="128">
        <v>3</v>
      </c>
      <c r="Y32" s="128">
        <v>3</v>
      </c>
      <c r="Z32" s="128">
        <v>3</v>
      </c>
      <c r="AA32" s="128">
        <v>3</v>
      </c>
      <c r="AB32" s="128">
        <v>3</v>
      </c>
      <c r="AC32" s="128">
        <v>3</v>
      </c>
      <c r="AD32" s="128">
        <v>3</v>
      </c>
      <c r="AE32" s="128">
        <v>3</v>
      </c>
      <c r="AF32" s="128">
        <v>3</v>
      </c>
      <c r="AG32" s="180"/>
      <c r="AH32" s="180"/>
      <c r="AI32" s="180"/>
      <c r="AJ32" s="180"/>
      <c r="AK32" s="180"/>
      <c r="AL32" s="180"/>
      <c r="AM32" s="180"/>
      <c r="AN32" s="180"/>
      <c r="AO32" s="180"/>
      <c r="AP32" s="180"/>
      <c r="AQ32" s="180"/>
      <c r="AR32" s="180"/>
    </row>
    <row r="33" spans="1:44" ht="94.5">
      <c r="A33" s="122" t="s">
        <v>3007</v>
      </c>
      <c r="B33" s="122" t="s">
        <v>131</v>
      </c>
      <c r="C33" s="53" t="s">
        <v>1499</v>
      </c>
      <c r="D33" s="122"/>
      <c r="E33" s="53" t="s">
        <v>3008</v>
      </c>
      <c r="F33" s="53" t="s">
        <v>3009</v>
      </c>
      <c r="G33" s="123">
        <v>3</v>
      </c>
      <c r="H33" s="47" t="s">
        <v>3010</v>
      </c>
      <c r="I33" s="47" t="s">
        <v>3011</v>
      </c>
      <c r="J33" s="124" t="s">
        <v>74</v>
      </c>
      <c r="K33" s="131" t="s">
        <v>75</v>
      </c>
      <c r="L33" s="124" t="s">
        <v>76</v>
      </c>
      <c r="M33" s="47" t="s">
        <v>3012</v>
      </c>
      <c r="N33" s="124" t="s">
        <v>2991</v>
      </c>
      <c r="O33" s="47" t="s">
        <v>2991</v>
      </c>
      <c r="P33" s="124" t="s">
        <v>2992</v>
      </c>
      <c r="Q33" s="47"/>
      <c r="R33" s="47" t="s">
        <v>82</v>
      </c>
      <c r="S33" s="126"/>
      <c r="T33" s="214" t="s">
        <v>408</v>
      </c>
      <c r="U33" s="128"/>
      <c r="V33" s="128"/>
      <c r="W33" s="128">
        <v>3</v>
      </c>
      <c r="X33" s="128"/>
      <c r="Y33" s="128"/>
      <c r="Z33" s="128">
        <v>3</v>
      </c>
      <c r="AA33" s="128"/>
      <c r="AB33" s="128"/>
      <c r="AC33" s="128"/>
      <c r="AD33" s="128">
        <v>3</v>
      </c>
      <c r="AE33" s="128"/>
      <c r="AF33" s="128"/>
      <c r="AG33" s="180"/>
      <c r="AH33" s="180"/>
      <c r="AI33" s="180"/>
      <c r="AJ33" s="180"/>
      <c r="AK33" s="180"/>
      <c r="AL33" s="180"/>
      <c r="AM33" s="180"/>
      <c r="AN33" s="180"/>
      <c r="AO33" s="180"/>
      <c r="AP33" s="180"/>
      <c r="AQ33" s="180"/>
      <c r="AR33" s="180"/>
    </row>
    <row r="34" spans="1:44" ht="78.75">
      <c r="A34" s="122" t="s">
        <v>3013</v>
      </c>
      <c r="B34" s="122" t="s">
        <v>68</v>
      </c>
      <c r="C34" s="53" t="s">
        <v>254</v>
      </c>
      <c r="D34" s="122"/>
      <c r="E34" s="250" t="s">
        <v>3014</v>
      </c>
      <c r="F34" s="53" t="s">
        <v>3015</v>
      </c>
      <c r="G34" s="123">
        <v>2</v>
      </c>
      <c r="H34" s="47" t="s">
        <v>3016</v>
      </c>
      <c r="I34" s="47" t="s">
        <v>3017</v>
      </c>
      <c r="J34" s="124" t="s">
        <v>74</v>
      </c>
      <c r="K34" s="131" t="s">
        <v>75</v>
      </c>
      <c r="L34" s="124" t="s">
        <v>76</v>
      </c>
      <c r="M34" s="47" t="s">
        <v>3018</v>
      </c>
      <c r="N34" s="124" t="s">
        <v>3019</v>
      </c>
      <c r="O34" s="47" t="s">
        <v>3019</v>
      </c>
      <c r="P34" s="124" t="s">
        <v>3020</v>
      </c>
      <c r="Q34" s="47"/>
      <c r="R34" s="47" t="s">
        <v>82</v>
      </c>
      <c r="S34" s="126"/>
      <c r="T34" s="214" t="s">
        <v>408</v>
      </c>
      <c r="U34" s="128">
        <v>350</v>
      </c>
      <c r="V34" s="128">
        <v>350</v>
      </c>
      <c r="W34" s="128">
        <v>350</v>
      </c>
      <c r="X34" s="128">
        <v>350</v>
      </c>
      <c r="Y34" s="128">
        <v>350</v>
      </c>
      <c r="Z34" s="128">
        <v>350</v>
      </c>
      <c r="AA34" s="128">
        <v>350</v>
      </c>
      <c r="AB34" s="128">
        <v>350</v>
      </c>
      <c r="AC34" s="128">
        <v>350</v>
      </c>
      <c r="AD34" s="128">
        <v>350</v>
      </c>
      <c r="AE34" s="128">
        <v>350</v>
      </c>
      <c r="AF34" s="128">
        <v>350</v>
      </c>
      <c r="AG34" s="180"/>
      <c r="AH34" s="180"/>
      <c r="AI34" s="180"/>
      <c r="AJ34" s="180"/>
      <c r="AK34" s="180"/>
      <c r="AL34" s="180"/>
      <c r="AM34" s="180"/>
      <c r="AN34" s="180"/>
      <c r="AO34" s="180"/>
      <c r="AP34" s="180"/>
      <c r="AQ34" s="180"/>
      <c r="AR34" s="180"/>
    </row>
    <row r="35" spans="1:44" ht="94.5">
      <c r="A35" s="122" t="s">
        <v>3021</v>
      </c>
      <c r="B35" s="122" t="s">
        <v>158</v>
      </c>
      <c r="C35" s="53" t="s">
        <v>175</v>
      </c>
      <c r="D35" s="122"/>
      <c r="E35" s="250" t="s">
        <v>3022</v>
      </c>
      <c r="F35" s="53" t="s">
        <v>3023</v>
      </c>
      <c r="G35" s="123">
        <v>3</v>
      </c>
      <c r="H35" s="47" t="s">
        <v>3016</v>
      </c>
      <c r="I35" s="47" t="s">
        <v>3024</v>
      </c>
      <c r="J35" s="124" t="s">
        <v>74</v>
      </c>
      <c r="K35" s="131" t="s">
        <v>75</v>
      </c>
      <c r="L35" s="124" t="s">
        <v>76</v>
      </c>
      <c r="M35" s="47" t="s">
        <v>3018</v>
      </c>
      <c r="N35" s="124" t="s">
        <v>3019</v>
      </c>
      <c r="O35" s="47" t="s">
        <v>3019</v>
      </c>
      <c r="P35" s="124" t="s">
        <v>3020</v>
      </c>
      <c r="Q35" s="47"/>
      <c r="R35" s="47" t="s">
        <v>82</v>
      </c>
      <c r="S35" s="126"/>
      <c r="T35" s="214" t="s">
        <v>408</v>
      </c>
      <c r="U35" s="128"/>
      <c r="V35" s="128"/>
      <c r="W35" s="128">
        <v>2</v>
      </c>
      <c r="X35" s="128"/>
      <c r="Y35" s="128"/>
      <c r="Z35" s="128">
        <v>2</v>
      </c>
      <c r="AA35" s="128"/>
      <c r="AB35" s="128"/>
      <c r="AC35" s="128">
        <v>2</v>
      </c>
      <c r="AD35" s="128"/>
      <c r="AE35" s="128"/>
      <c r="AF35" s="128">
        <v>2</v>
      </c>
      <c r="AG35" s="180"/>
      <c r="AH35" s="180"/>
      <c r="AI35" s="180"/>
      <c r="AJ35" s="180"/>
      <c r="AK35" s="180"/>
      <c r="AL35" s="180"/>
      <c r="AM35" s="180"/>
      <c r="AN35" s="180"/>
      <c r="AO35" s="180"/>
      <c r="AP35" s="180"/>
      <c r="AQ35" s="180"/>
      <c r="AR35" s="180"/>
    </row>
    <row r="36" spans="1:44" ht="63">
      <c r="A36" s="122" t="s">
        <v>3025</v>
      </c>
      <c r="B36" s="122" t="s">
        <v>158</v>
      </c>
      <c r="C36" s="53" t="s">
        <v>159</v>
      </c>
      <c r="D36" s="122"/>
      <c r="E36" s="250" t="s">
        <v>3026</v>
      </c>
      <c r="F36" s="53" t="s">
        <v>3027</v>
      </c>
      <c r="G36" s="123">
        <v>2</v>
      </c>
      <c r="H36" s="47" t="s">
        <v>3016</v>
      </c>
      <c r="I36" s="47" t="s">
        <v>3028</v>
      </c>
      <c r="J36" s="124" t="s">
        <v>74</v>
      </c>
      <c r="K36" s="131" t="s">
        <v>75</v>
      </c>
      <c r="L36" s="124" t="s">
        <v>76</v>
      </c>
      <c r="M36" s="47" t="s">
        <v>3029</v>
      </c>
      <c r="N36" s="124" t="s">
        <v>3019</v>
      </c>
      <c r="O36" s="47" t="s">
        <v>3019</v>
      </c>
      <c r="P36" s="124" t="s">
        <v>3020</v>
      </c>
      <c r="Q36" s="47"/>
      <c r="R36" s="47" t="s">
        <v>82</v>
      </c>
      <c r="S36" s="126"/>
      <c r="T36" s="214" t="s">
        <v>408</v>
      </c>
      <c r="U36" s="128"/>
      <c r="V36" s="128"/>
      <c r="W36" s="128">
        <v>2</v>
      </c>
      <c r="X36" s="128"/>
      <c r="Y36" s="128"/>
      <c r="Z36" s="128">
        <v>2</v>
      </c>
      <c r="AA36" s="128"/>
      <c r="AB36" s="128"/>
      <c r="AC36" s="128">
        <v>2</v>
      </c>
      <c r="AD36" s="128"/>
      <c r="AE36" s="128"/>
      <c r="AF36" s="128">
        <v>2</v>
      </c>
      <c r="AG36" s="180"/>
      <c r="AH36" s="180"/>
      <c r="AI36" s="180"/>
      <c r="AJ36" s="180"/>
      <c r="AK36" s="180"/>
      <c r="AL36" s="180"/>
      <c r="AM36" s="180"/>
      <c r="AN36" s="180"/>
      <c r="AO36" s="180"/>
      <c r="AP36" s="180"/>
      <c r="AQ36" s="180"/>
      <c r="AR36" s="180"/>
    </row>
    <row r="37" spans="1:44" ht="47.25">
      <c r="A37" s="122" t="s">
        <v>3030</v>
      </c>
      <c r="B37" s="122" t="s">
        <v>143</v>
      </c>
      <c r="C37" s="53" t="s">
        <v>555</v>
      </c>
      <c r="D37" s="122"/>
      <c r="E37" s="250" t="s">
        <v>3031</v>
      </c>
      <c r="F37" s="53" t="s">
        <v>3032</v>
      </c>
      <c r="G37" s="123">
        <v>2</v>
      </c>
      <c r="H37" s="47" t="s">
        <v>3016</v>
      </c>
      <c r="I37" s="47" t="s">
        <v>3033</v>
      </c>
      <c r="J37" s="124" t="s">
        <v>74</v>
      </c>
      <c r="K37" s="131" t="s">
        <v>75</v>
      </c>
      <c r="L37" s="124" t="s">
        <v>76</v>
      </c>
      <c r="M37" s="47" t="s">
        <v>3034</v>
      </c>
      <c r="N37" s="124" t="s">
        <v>3019</v>
      </c>
      <c r="O37" s="47" t="s">
        <v>3019</v>
      </c>
      <c r="P37" s="124" t="s">
        <v>3020</v>
      </c>
      <c r="Q37" s="47"/>
      <c r="R37" s="47" t="s">
        <v>82</v>
      </c>
      <c r="S37" s="126"/>
      <c r="T37" s="214" t="s">
        <v>408</v>
      </c>
      <c r="U37" s="128">
        <v>5</v>
      </c>
      <c r="V37" s="128">
        <v>5</v>
      </c>
      <c r="W37" s="128">
        <v>5</v>
      </c>
      <c r="X37" s="128">
        <v>5</v>
      </c>
      <c r="Y37" s="128">
        <v>5</v>
      </c>
      <c r="Z37" s="128">
        <v>5</v>
      </c>
      <c r="AA37" s="128">
        <v>5</v>
      </c>
      <c r="AB37" s="128">
        <v>5</v>
      </c>
      <c r="AC37" s="128">
        <v>5</v>
      </c>
      <c r="AD37" s="128">
        <v>5</v>
      </c>
      <c r="AE37" s="128">
        <v>5</v>
      </c>
      <c r="AF37" s="128">
        <v>5</v>
      </c>
      <c r="AG37" s="180"/>
      <c r="AH37" s="180"/>
      <c r="AI37" s="180"/>
      <c r="AJ37" s="180"/>
      <c r="AK37" s="180"/>
      <c r="AL37" s="180"/>
      <c r="AM37" s="180"/>
      <c r="AN37" s="180"/>
      <c r="AO37" s="180"/>
      <c r="AP37" s="180"/>
      <c r="AQ37" s="180"/>
      <c r="AR37" s="180"/>
    </row>
    <row r="38" spans="1:44" ht="63">
      <c r="A38" s="122" t="s">
        <v>3035</v>
      </c>
      <c r="B38" s="122" t="s">
        <v>68</v>
      </c>
      <c r="C38" s="53" t="s">
        <v>182</v>
      </c>
      <c r="D38" s="122"/>
      <c r="E38" s="250" t="s">
        <v>3036</v>
      </c>
      <c r="F38" s="53" t="s">
        <v>3037</v>
      </c>
      <c r="G38" s="123">
        <v>2</v>
      </c>
      <c r="H38" s="47" t="s">
        <v>2904</v>
      </c>
      <c r="I38" s="47" t="s">
        <v>3038</v>
      </c>
      <c r="J38" s="124" t="s">
        <v>74</v>
      </c>
      <c r="K38" s="131" t="s">
        <v>75</v>
      </c>
      <c r="L38" s="124" t="s">
        <v>76</v>
      </c>
      <c r="M38" s="47" t="s">
        <v>3039</v>
      </c>
      <c r="N38" s="124" t="s">
        <v>3019</v>
      </c>
      <c r="O38" s="47" t="s">
        <v>3019</v>
      </c>
      <c r="P38" s="124" t="s">
        <v>3020</v>
      </c>
      <c r="Q38" s="47"/>
      <c r="R38" s="47" t="s">
        <v>82</v>
      </c>
      <c r="S38" s="126"/>
      <c r="T38" s="214" t="s">
        <v>408</v>
      </c>
      <c r="U38" s="128">
        <v>12</v>
      </c>
      <c r="V38" s="128">
        <v>12</v>
      </c>
      <c r="W38" s="128">
        <v>12</v>
      </c>
      <c r="X38" s="128">
        <v>12</v>
      </c>
      <c r="Y38" s="128">
        <v>12</v>
      </c>
      <c r="Z38" s="128">
        <v>12</v>
      </c>
      <c r="AA38" s="128">
        <v>12</v>
      </c>
      <c r="AB38" s="128">
        <v>12</v>
      </c>
      <c r="AC38" s="128">
        <v>12</v>
      </c>
      <c r="AD38" s="128">
        <v>12</v>
      </c>
      <c r="AE38" s="128">
        <v>12</v>
      </c>
      <c r="AF38" s="128">
        <v>12</v>
      </c>
      <c r="AG38" s="180"/>
      <c r="AH38" s="180"/>
      <c r="AI38" s="180"/>
      <c r="AJ38" s="180"/>
      <c r="AK38" s="180"/>
      <c r="AL38" s="180"/>
      <c r="AM38" s="180"/>
      <c r="AN38" s="180"/>
      <c r="AO38" s="180"/>
      <c r="AP38" s="180"/>
      <c r="AQ38" s="180"/>
      <c r="AR38" s="180"/>
    </row>
    <row r="39" spans="1:44" ht="47.25">
      <c r="A39" s="122" t="s">
        <v>3040</v>
      </c>
      <c r="B39" s="122" t="s">
        <v>68</v>
      </c>
      <c r="C39" s="53" t="s">
        <v>84</v>
      </c>
      <c r="D39" s="122"/>
      <c r="E39" s="53" t="s">
        <v>3041</v>
      </c>
      <c r="F39" s="53" t="s">
        <v>3042</v>
      </c>
      <c r="G39" s="123">
        <v>2</v>
      </c>
      <c r="H39" s="47" t="s">
        <v>2904</v>
      </c>
      <c r="I39" s="47" t="s">
        <v>94</v>
      </c>
      <c r="J39" s="124" t="s">
        <v>94</v>
      </c>
      <c r="K39" s="131" t="s">
        <v>75</v>
      </c>
      <c r="L39" s="124" t="s">
        <v>76</v>
      </c>
      <c r="M39" s="47" t="s">
        <v>967</v>
      </c>
      <c r="N39" s="124" t="s">
        <v>2991</v>
      </c>
      <c r="O39" s="47" t="s">
        <v>2991</v>
      </c>
      <c r="P39" s="124" t="s">
        <v>2992</v>
      </c>
      <c r="Q39" s="47"/>
      <c r="R39" s="47" t="s">
        <v>82</v>
      </c>
      <c r="S39" s="126"/>
      <c r="T39" s="214" t="s">
        <v>408</v>
      </c>
      <c r="U39" s="127">
        <v>0.05</v>
      </c>
      <c r="V39" s="127">
        <v>0.05</v>
      </c>
      <c r="W39" s="127">
        <v>0.05</v>
      </c>
      <c r="X39" s="127">
        <v>0.05</v>
      </c>
      <c r="Y39" s="127">
        <v>0.05</v>
      </c>
      <c r="Z39" s="127">
        <v>0.05</v>
      </c>
      <c r="AA39" s="127">
        <v>0.05</v>
      </c>
      <c r="AB39" s="127">
        <v>0.05</v>
      </c>
      <c r="AC39" s="127">
        <v>0.05</v>
      </c>
      <c r="AD39" s="127">
        <v>0.05</v>
      </c>
      <c r="AE39" s="127">
        <v>0.05</v>
      </c>
      <c r="AF39" s="127">
        <v>0.05</v>
      </c>
      <c r="AG39" s="180"/>
      <c r="AH39" s="180"/>
      <c r="AI39" s="180"/>
      <c r="AJ39" s="180"/>
      <c r="AK39" s="180"/>
      <c r="AL39" s="180"/>
      <c r="AM39" s="180"/>
      <c r="AN39" s="180"/>
      <c r="AO39" s="180"/>
      <c r="AP39" s="180"/>
      <c r="AQ39" s="180"/>
      <c r="AR39" s="180"/>
    </row>
    <row r="40" spans="1:44" ht="47.25">
      <c r="A40" s="122" t="s">
        <v>3043</v>
      </c>
      <c r="B40" s="122" t="s">
        <v>143</v>
      </c>
      <c r="C40" s="53" t="s">
        <v>555</v>
      </c>
      <c r="D40" s="122"/>
      <c r="E40" s="53" t="s">
        <v>3044</v>
      </c>
      <c r="F40" s="53" t="s">
        <v>3045</v>
      </c>
      <c r="G40" s="123">
        <v>1</v>
      </c>
      <c r="H40" s="124" t="s">
        <v>2892</v>
      </c>
      <c r="I40" s="124" t="s">
        <v>3046</v>
      </c>
      <c r="J40" s="124" t="s">
        <v>74</v>
      </c>
      <c r="K40" s="131" t="s">
        <v>75</v>
      </c>
      <c r="L40" s="124" t="s">
        <v>95</v>
      </c>
      <c r="M40" s="47" t="s">
        <v>128</v>
      </c>
      <c r="N40" s="124" t="s">
        <v>2947</v>
      </c>
      <c r="O40" s="47" t="s">
        <v>2947</v>
      </c>
      <c r="P40" s="124" t="s">
        <v>3047</v>
      </c>
      <c r="Q40" s="47"/>
      <c r="R40" s="47" t="s">
        <v>82</v>
      </c>
      <c r="S40" s="126"/>
      <c r="T40" s="214"/>
      <c r="U40" s="128">
        <v>1</v>
      </c>
      <c r="V40" s="128">
        <v>1</v>
      </c>
      <c r="W40" s="128">
        <v>1</v>
      </c>
      <c r="X40" s="128">
        <v>1</v>
      </c>
      <c r="Y40" s="128">
        <v>1</v>
      </c>
      <c r="Z40" s="128">
        <v>1</v>
      </c>
      <c r="AA40" s="128">
        <v>1</v>
      </c>
      <c r="AB40" s="128">
        <v>1</v>
      </c>
      <c r="AC40" s="128">
        <v>1</v>
      </c>
      <c r="AD40" s="128">
        <v>1</v>
      </c>
      <c r="AE40" s="128">
        <v>1</v>
      </c>
      <c r="AF40" s="128">
        <v>1</v>
      </c>
      <c r="AG40" s="180"/>
      <c r="AH40" s="180"/>
      <c r="AI40" s="180"/>
      <c r="AJ40" s="180"/>
      <c r="AK40" s="180"/>
      <c r="AL40" s="180"/>
      <c r="AM40" s="180"/>
      <c r="AN40" s="180"/>
      <c r="AO40" s="180"/>
      <c r="AP40" s="180"/>
      <c r="AQ40" s="180"/>
      <c r="AR40" s="180"/>
    </row>
    <row r="41" spans="1:44" ht="94.5">
      <c r="A41" s="122" t="s">
        <v>3048</v>
      </c>
      <c r="B41" s="122" t="s">
        <v>143</v>
      </c>
      <c r="C41" s="53" t="s">
        <v>555</v>
      </c>
      <c r="D41" s="122"/>
      <c r="E41" s="53" t="s">
        <v>833</v>
      </c>
      <c r="F41" s="53" t="s">
        <v>3049</v>
      </c>
      <c r="G41" s="123">
        <v>3</v>
      </c>
      <c r="H41" s="124" t="s">
        <v>2892</v>
      </c>
      <c r="I41" s="124" t="s">
        <v>835</v>
      </c>
      <c r="J41" s="124" t="s">
        <v>74</v>
      </c>
      <c r="K41" s="131" t="s">
        <v>75</v>
      </c>
      <c r="L41" s="124" t="s">
        <v>95</v>
      </c>
      <c r="M41" s="47" t="s">
        <v>843</v>
      </c>
      <c r="N41" s="124" t="s">
        <v>2947</v>
      </c>
      <c r="O41" s="47" t="s">
        <v>2947</v>
      </c>
      <c r="P41" s="124" t="s">
        <v>3047</v>
      </c>
      <c r="Q41" s="47"/>
      <c r="R41" s="47" t="s">
        <v>82</v>
      </c>
      <c r="S41" s="126"/>
      <c r="T41" s="214"/>
      <c r="U41" s="128">
        <v>1</v>
      </c>
      <c r="V41" s="128">
        <v>1</v>
      </c>
      <c r="W41" s="128">
        <v>1</v>
      </c>
      <c r="X41" s="128">
        <v>1</v>
      </c>
      <c r="Y41" s="128">
        <v>1</v>
      </c>
      <c r="Z41" s="128">
        <v>1</v>
      </c>
      <c r="AA41" s="128">
        <v>1</v>
      </c>
      <c r="AB41" s="128">
        <v>1</v>
      </c>
      <c r="AC41" s="128">
        <v>1</v>
      </c>
      <c r="AD41" s="128">
        <v>1</v>
      </c>
      <c r="AE41" s="128">
        <v>1</v>
      </c>
      <c r="AF41" s="128">
        <v>1</v>
      </c>
      <c r="AG41" s="180"/>
      <c r="AH41" s="180"/>
      <c r="AI41" s="180"/>
      <c r="AJ41" s="180"/>
      <c r="AK41" s="180"/>
      <c r="AL41" s="180"/>
      <c r="AM41" s="180"/>
      <c r="AN41" s="180"/>
      <c r="AO41" s="180"/>
      <c r="AP41" s="180"/>
      <c r="AQ41" s="180"/>
      <c r="AR41" s="180"/>
    </row>
  </sheetData>
  <dataValidations disablePrompts="1" count="1">
    <dataValidation type="custom" allowBlank="1" showInputMessage="1" showErrorMessage="1" errorTitle="Sólo se permiten números" sqref="U7:AR41" xr:uid="{4B7EEBFF-402C-42B4-9EB1-3AABA1361C0E}">
      <formula1>ISNUMBER(U7)</formula1>
    </dataValidation>
  </dataValidations>
  <hyperlinks>
    <hyperlink ref="A2" location="INDICE!A1" display="◄INICIO" xr:uid="{E0694BC3-6C67-4197-87E0-39857EA6765C}"/>
  </hyperlink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B4658-6EE5-4CC1-833A-3A1F374B39BF}">
  <sheetPr codeName="Hoja16"/>
  <dimension ref="A1:AR51"/>
  <sheetViews>
    <sheetView showGridLines="0" zoomScaleNormal="100" workbookViewId="0">
      <selection sqref="A1:A2"/>
    </sheetView>
  </sheetViews>
  <sheetFormatPr baseColWidth="10" defaultColWidth="9" defaultRowHeight="15.75"/>
  <cols>
    <col min="1" max="1" width="18.375" style="124" bestFit="1" customWidth="1"/>
    <col min="2" max="2" width="49" style="124" bestFit="1" customWidth="1"/>
    <col min="3" max="3" width="72.75" style="124" customWidth="1"/>
    <col min="4" max="4" width="44.625" style="124" bestFit="1" customWidth="1"/>
    <col min="5" max="5" width="66" style="124" customWidth="1"/>
    <col min="6" max="6" width="137.25" style="124" customWidth="1"/>
    <col min="7" max="7" width="11.375" style="124" bestFit="1" customWidth="1"/>
    <col min="8" max="8" width="93.375" style="124" customWidth="1"/>
    <col min="9" max="9" width="50.625" style="124" bestFit="1" customWidth="1"/>
    <col min="10" max="10" width="18" style="124" bestFit="1" customWidth="1"/>
    <col min="11" max="11" width="12.625" style="124" bestFit="1" customWidth="1"/>
    <col min="12" max="12" width="16.875" style="124" bestFit="1" customWidth="1"/>
    <col min="13" max="13" width="54.25" style="124" customWidth="1"/>
    <col min="14" max="14" width="26.875" style="124" customWidth="1"/>
    <col min="15" max="15" width="37" style="124" customWidth="1"/>
    <col min="16" max="16" width="34.25" style="124" customWidth="1"/>
    <col min="17" max="17" width="21.625" style="124" customWidth="1"/>
    <col min="18" max="18" width="21.75" style="124" customWidth="1"/>
    <col min="19" max="19" width="13.125" style="124" bestFit="1" customWidth="1"/>
    <col min="20" max="20" width="8.5" style="124" bestFit="1" customWidth="1"/>
    <col min="21" max="32" width="12.75" style="124" bestFit="1" customWidth="1"/>
    <col min="33" max="38" width="15.25" style="124" customWidth="1"/>
    <col min="39" max="44" width="18.5" style="124" bestFit="1" customWidth="1"/>
    <col min="45" max="16384" width="9" style="124"/>
  </cols>
  <sheetData>
    <row r="1" spans="1:44" ht="20.25">
      <c r="A1" s="290"/>
    </row>
    <row r="2" spans="1:44" ht="20.25">
      <c r="A2" s="290" t="s">
        <v>20</v>
      </c>
    </row>
    <row r="3" spans="1:44">
      <c r="E3" s="233" t="str">
        <f>[6]Control!$A$1&amp;" "&amp;[6]Control!$B$5</f>
        <v>PLANILLA PLAN OPERATIVO ANUAL  2024</v>
      </c>
    </row>
    <row r="4" spans="1:44" ht="16.5" thickBot="1">
      <c r="E4" s="234" t="str">
        <f>[6]Control!$B$3</f>
        <v>DIRECCIÓN DE PROYECTOS FINANCIADOS</v>
      </c>
    </row>
    <row r="5" spans="1:44" ht="17.25" thickTop="1" thickBot="1">
      <c r="U5" s="170" t="s">
        <v>21</v>
      </c>
      <c r="V5" s="170"/>
      <c r="W5" s="170"/>
      <c r="X5" s="170"/>
      <c r="Y5" s="170"/>
      <c r="Z5" s="170"/>
      <c r="AA5" s="170"/>
      <c r="AB5" s="170"/>
      <c r="AC5" s="170"/>
      <c r="AD5" s="170"/>
      <c r="AE5" s="170"/>
      <c r="AF5" s="170"/>
      <c r="AG5" s="170" t="s">
        <v>22</v>
      </c>
      <c r="AH5" s="170"/>
      <c r="AI5" s="170"/>
      <c r="AJ5" s="170"/>
      <c r="AK5" s="170"/>
      <c r="AL5" s="170"/>
      <c r="AM5" s="170"/>
      <c r="AN5" s="170"/>
      <c r="AO5" s="170"/>
      <c r="AP5" s="170"/>
      <c r="AQ5" s="170"/>
      <c r="AR5" s="170"/>
    </row>
    <row r="6" spans="1:44" ht="30.75" customHeight="1" thickBot="1">
      <c r="A6" s="171" t="s">
        <v>23</v>
      </c>
      <c r="B6" s="171" t="s">
        <v>24</v>
      </c>
      <c r="C6" s="171" t="s">
        <v>25</v>
      </c>
      <c r="D6" s="171" t="s">
        <v>26</v>
      </c>
      <c r="E6" s="171" t="s">
        <v>27</v>
      </c>
      <c r="F6" s="171" t="s">
        <v>28</v>
      </c>
      <c r="G6" s="173" t="s">
        <v>29</v>
      </c>
      <c r="H6" s="171" t="s">
        <v>30</v>
      </c>
      <c r="I6" s="171" t="s">
        <v>31</v>
      </c>
      <c r="J6" s="171" t="s">
        <v>32</v>
      </c>
      <c r="K6" s="171" t="s">
        <v>33</v>
      </c>
      <c r="L6" s="171" t="s">
        <v>34</v>
      </c>
      <c r="M6" s="171" t="s">
        <v>35</v>
      </c>
      <c r="N6" s="171" t="s">
        <v>36</v>
      </c>
      <c r="O6" s="171" t="s">
        <v>37</v>
      </c>
      <c r="P6" s="171" t="s">
        <v>38</v>
      </c>
      <c r="Q6" s="171" t="s">
        <v>39</v>
      </c>
      <c r="R6" s="184" t="s">
        <v>40</v>
      </c>
      <c r="S6" s="171" t="s">
        <v>41</v>
      </c>
      <c r="T6" s="171" t="s">
        <v>42</v>
      </c>
      <c r="U6" s="174" t="s">
        <v>43</v>
      </c>
      <c r="V6" s="174" t="s">
        <v>44</v>
      </c>
      <c r="W6" s="174" t="s">
        <v>45</v>
      </c>
      <c r="X6" s="174" t="s">
        <v>46</v>
      </c>
      <c r="Y6" s="174" t="s">
        <v>47</v>
      </c>
      <c r="Z6" s="174" t="s">
        <v>48</v>
      </c>
      <c r="AA6" s="174" t="s">
        <v>49</v>
      </c>
      <c r="AB6" s="174" t="s">
        <v>50</v>
      </c>
      <c r="AC6" s="174" t="s">
        <v>51</v>
      </c>
      <c r="AD6" s="174" t="s">
        <v>52</v>
      </c>
      <c r="AE6" s="174" t="s">
        <v>53</v>
      </c>
      <c r="AF6" s="174" t="s">
        <v>54</v>
      </c>
      <c r="AG6" s="174" t="s">
        <v>55</v>
      </c>
      <c r="AH6" s="174" t="s">
        <v>56</v>
      </c>
      <c r="AI6" s="174" t="s">
        <v>57</v>
      </c>
      <c r="AJ6" s="174" t="s">
        <v>58</v>
      </c>
      <c r="AK6" s="174" t="s">
        <v>59</v>
      </c>
      <c r="AL6" s="174" t="s">
        <v>60</v>
      </c>
      <c r="AM6" s="174" t="s">
        <v>61</v>
      </c>
      <c r="AN6" s="174" t="s">
        <v>62</v>
      </c>
      <c r="AO6" s="174" t="s">
        <v>63</v>
      </c>
      <c r="AP6" s="174" t="s">
        <v>64</v>
      </c>
      <c r="AQ6" s="174" t="s">
        <v>65</v>
      </c>
      <c r="AR6" s="174" t="s">
        <v>66</v>
      </c>
    </row>
    <row r="7" spans="1:44" ht="31.5">
      <c r="A7" s="124" t="s">
        <v>2179</v>
      </c>
      <c r="B7" s="124" t="s">
        <v>68</v>
      </c>
      <c r="C7" s="47" t="s">
        <v>84</v>
      </c>
      <c r="D7" s="124" t="s">
        <v>2180</v>
      </c>
      <c r="E7" s="47" t="s">
        <v>2181</v>
      </c>
      <c r="F7" s="47" t="s">
        <v>2182</v>
      </c>
      <c r="G7" s="125">
        <v>2</v>
      </c>
      <c r="H7" s="47" t="s">
        <v>217</v>
      </c>
      <c r="I7" s="124" t="s">
        <v>1235</v>
      </c>
      <c r="J7" s="124" t="s">
        <v>74</v>
      </c>
      <c r="K7" s="124" t="s">
        <v>75</v>
      </c>
      <c r="L7" s="124" t="s">
        <v>76</v>
      </c>
      <c r="M7" s="124" t="s">
        <v>2183</v>
      </c>
      <c r="N7" s="47" t="s">
        <v>2184</v>
      </c>
      <c r="O7" s="124" t="s">
        <v>2185</v>
      </c>
      <c r="P7" s="47" t="s">
        <v>2186</v>
      </c>
      <c r="Q7" s="47" t="s">
        <v>3285</v>
      </c>
      <c r="R7" s="125" t="s">
        <v>82</v>
      </c>
      <c r="S7" s="126"/>
      <c r="T7" s="126" t="s">
        <v>408</v>
      </c>
      <c r="U7" s="215">
        <v>1</v>
      </c>
      <c r="V7" s="215">
        <v>1</v>
      </c>
      <c r="W7" s="215">
        <v>1</v>
      </c>
      <c r="X7" s="215">
        <v>1</v>
      </c>
      <c r="Y7" s="215">
        <v>1</v>
      </c>
      <c r="Z7" s="215">
        <v>1</v>
      </c>
      <c r="AA7" s="215">
        <v>1</v>
      </c>
      <c r="AB7" s="215">
        <v>1</v>
      </c>
      <c r="AC7" s="215">
        <v>1</v>
      </c>
      <c r="AD7" s="215">
        <v>1</v>
      </c>
      <c r="AE7" s="215">
        <v>1</v>
      </c>
      <c r="AF7" s="215">
        <v>1</v>
      </c>
      <c r="AG7" s="235"/>
      <c r="AH7" s="235"/>
      <c r="AI7" s="235"/>
      <c r="AJ7" s="235"/>
      <c r="AK7" s="235"/>
      <c r="AL7" s="235"/>
      <c r="AM7" s="235"/>
      <c r="AN7" s="235"/>
      <c r="AO7" s="235"/>
      <c r="AP7" s="235"/>
      <c r="AQ7" s="235"/>
      <c r="AR7" s="235"/>
    </row>
    <row r="8" spans="1:44" ht="31.5">
      <c r="A8" s="124" t="s">
        <v>2187</v>
      </c>
      <c r="B8" s="124" t="s">
        <v>209</v>
      </c>
      <c r="C8" s="47" t="s">
        <v>2188</v>
      </c>
      <c r="D8" s="124" t="s">
        <v>2180</v>
      </c>
      <c r="E8" s="47" t="s">
        <v>2189</v>
      </c>
      <c r="F8" s="47" t="s">
        <v>2190</v>
      </c>
      <c r="G8" s="125">
        <v>3</v>
      </c>
      <c r="H8" s="47" t="s">
        <v>233</v>
      </c>
      <c r="I8" s="124" t="s">
        <v>2191</v>
      </c>
      <c r="J8" s="124" t="s">
        <v>74</v>
      </c>
      <c r="K8" s="124" t="s">
        <v>75</v>
      </c>
      <c r="L8" s="124" t="s">
        <v>76</v>
      </c>
      <c r="M8" s="124" t="s">
        <v>2192</v>
      </c>
      <c r="N8" s="47" t="s">
        <v>2184</v>
      </c>
      <c r="O8" s="124" t="s">
        <v>2185</v>
      </c>
      <c r="P8" s="47" t="s">
        <v>2186</v>
      </c>
      <c r="Q8" s="47"/>
      <c r="R8" s="125" t="s">
        <v>82</v>
      </c>
      <c r="S8" s="126"/>
      <c r="T8" s="126" t="s">
        <v>408</v>
      </c>
      <c r="U8" s="215">
        <v>1</v>
      </c>
      <c r="V8" s="215">
        <v>1</v>
      </c>
      <c r="W8" s="215">
        <v>1</v>
      </c>
      <c r="X8" s="215">
        <v>1</v>
      </c>
      <c r="Y8" s="215">
        <v>1</v>
      </c>
      <c r="Z8" s="215">
        <v>1</v>
      </c>
      <c r="AA8" s="215">
        <v>1</v>
      </c>
      <c r="AB8" s="215">
        <v>1</v>
      </c>
      <c r="AC8" s="215">
        <v>1</v>
      </c>
      <c r="AD8" s="215">
        <v>1</v>
      </c>
      <c r="AE8" s="215">
        <v>1</v>
      </c>
      <c r="AF8" s="215">
        <v>1</v>
      </c>
      <c r="AG8" s="235"/>
      <c r="AH8" s="235"/>
      <c r="AI8" s="235"/>
      <c r="AJ8" s="235"/>
      <c r="AK8" s="235"/>
      <c r="AL8" s="235"/>
      <c r="AM8" s="235"/>
      <c r="AN8" s="235"/>
      <c r="AO8" s="235"/>
      <c r="AP8" s="235"/>
      <c r="AQ8" s="235"/>
      <c r="AR8" s="235"/>
    </row>
    <row r="9" spans="1:44" ht="31.5">
      <c r="A9" s="124" t="s">
        <v>2193</v>
      </c>
      <c r="B9" s="124" t="s">
        <v>209</v>
      </c>
      <c r="C9" s="47" t="s">
        <v>2188</v>
      </c>
      <c r="D9" s="124" t="s">
        <v>2180</v>
      </c>
      <c r="E9" s="47" t="s">
        <v>2194</v>
      </c>
      <c r="F9" s="47" t="s">
        <v>2195</v>
      </c>
      <c r="G9" s="125">
        <v>2</v>
      </c>
      <c r="H9" s="47" t="s">
        <v>233</v>
      </c>
      <c r="I9" s="124" t="s">
        <v>1408</v>
      </c>
      <c r="J9" s="124" t="s">
        <v>74</v>
      </c>
      <c r="K9" s="124" t="s">
        <v>75</v>
      </c>
      <c r="L9" s="124" t="s">
        <v>76</v>
      </c>
      <c r="M9" s="124" t="s">
        <v>2196</v>
      </c>
      <c r="N9" s="47" t="s">
        <v>2184</v>
      </c>
      <c r="O9" s="124" t="s">
        <v>2185</v>
      </c>
      <c r="P9" s="47" t="s">
        <v>2186</v>
      </c>
      <c r="Q9" s="47"/>
      <c r="R9" s="125" t="s">
        <v>82</v>
      </c>
      <c r="S9" s="126"/>
      <c r="T9" s="126" t="s">
        <v>408</v>
      </c>
      <c r="U9" s="215">
        <v>1</v>
      </c>
      <c r="V9" s="215">
        <v>1</v>
      </c>
      <c r="W9" s="215">
        <v>1</v>
      </c>
      <c r="X9" s="215">
        <v>1</v>
      </c>
      <c r="Y9" s="215">
        <v>1</v>
      </c>
      <c r="Z9" s="215">
        <v>1</v>
      </c>
      <c r="AA9" s="215">
        <v>1</v>
      </c>
      <c r="AB9" s="215">
        <v>1</v>
      </c>
      <c r="AC9" s="215">
        <v>1</v>
      </c>
      <c r="AD9" s="215">
        <v>1</v>
      </c>
      <c r="AE9" s="215">
        <v>1</v>
      </c>
      <c r="AF9" s="215">
        <v>1</v>
      </c>
      <c r="AG9" s="235"/>
      <c r="AH9" s="235"/>
      <c r="AI9" s="235"/>
      <c r="AJ9" s="235"/>
      <c r="AK9" s="235"/>
      <c r="AL9" s="235"/>
      <c r="AM9" s="235"/>
      <c r="AN9" s="235"/>
      <c r="AO9" s="235"/>
      <c r="AP9" s="235"/>
      <c r="AQ9" s="235"/>
      <c r="AR9" s="235"/>
    </row>
    <row r="10" spans="1:44" ht="31.5">
      <c r="A10" s="124" t="s">
        <v>2197</v>
      </c>
      <c r="B10" s="124" t="s">
        <v>158</v>
      </c>
      <c r="C10" s="47" t="s">
        <v>166</v>
      </c>
      <c r="D10" s="124" t="s">
        <v>2198</v>
      </c>
      <c r="E10" s="47" t="s">
        <v>2199</v>
      </c>
      <c r="F10" s="47" t="s">
        <v>2200</v>
      </c>
      <c r="G10" s="125">
        <v>2</v>
      </c>
      <c r="H10" s="47" t="s">
        <v>217</v>
      </c>
      <c r="I10" s="124" t="s">
        <v>2201</v>
      </c>
      <c r="J10" s="124" t="s">
        <v>74</v>
      </c>
      <c r="K10" s="124" t="s">
        <v>75</v>
      </c>
      <c r="L10" s="124" t="s">
        <v>76</v>
      </c>
      <c r="M10" s="124" t="s">
        <v>2202</v>
      </c>
      <c r="N10" s="47" t="s">
        <v>2184</v>
      </c>
      <c r="O10" s="124" t="s">
        <v>2185</v>
      </c>
      <c r="P10" s="47" t="s">
        <v>2186</v>
      </c>
      <c r="Q10" s="47"/>
      <c r="R10" s="125" t="s">
        <v>82</v>
      </c>
      <c r="S10" s="126"/>
      <c r="T10" s="126" t="s">
        <v>408</v>
      </c>
      <c r="U10" s="215">
        <v>1</v>
      </c>
      <c r="V10" s="215">
        <v>2</v>
      </c>
      <c r="W10" s="215">
        <v>2</v>
      </c>
      <c r="X10" s="215">
        <v>0</v>
      </c>
      <c r="Y10" s="215">
        <v>0</v>
      </c>
      <c r="Z10" s="215">
        <v>0</v>
      </c>
      <c r="AA10" s="215">
        <v>0</v>
      </c>
      <c r="AB10" s="215">
        <v>0</v>
      </c>
      <c r="AC10" s="215">
        <v>0</v>
      </c>
      <c r="AD10" s="215">
        <v>0</v>
      </c>
      <c r="AE10" s="215">
        <v>0</v>
      </c>
      <c r="AF10" s="215">
        <v>0</v>
      </c>
      <c r="AG10" s="235"/>
      <c r="AH10" s="235"/>
      <c r="AI10" s="235"/>
      <c r="AJ10" s="235"/>
      <c r="AK10" s="235"/>
      <c r="AL10" s="235"/>
      <c r="AM10" s="235"/>
      <c r="AN10" s="235"/>
      <c r="AO10" s="235"/>
      <c r="AP10" s="235"/>
      <c r="AQ10" s="235"/>
      <c r="AR10" s="235"/>
    </row>
    <row r="11" spans="1:44" ht="31.5">
      <c r="A11" s="124" t="s">
        <v>2203</v>
      </c>
      <c r="B11" s="124" t="s">
        <v>158</v>
      </c>
      <c r="C11" s="47" t="s">
        <v>166</v>
      </c>
      <c r="D11" s="124" t="s">
        <v>2198</v>
      </c>
      <c r="E11" s="47" t="s">
        <v>2204</v>
      </c>
      <c r="F11" s="47" t="s">
        <v>2205</v>
      </c>
      <c r="G11" s="125">
        <v>2</v>
      </c>
      <c r="H11" s="47" t="s">
        <v>217</v>
      </c>
      <c r="I11" s="124" t="s">
        <v>2206</v>
      </c>
      <c r="J11" s="124" t="s">
        <v>74</v>
      </c>
      <c r="K11" s="124" t="s">
        <v>75</v>
      </c>
      <c r="L11" s="124" t="s">
        <v>76</v>
      </c>
      <c r="M11" s="124" t="s">
        <v>2207</v>
      </c>
      <c r="N11" s="47" t="s">
        <v>2184</v>
      </c>
      <c r="O11" s="124" t="s">
        <v>2185</v>
      </c>
      <c r="P11" s="47" t="s">
        <v>2186</v>
      </c>
      <c r="Q11" s="47"/>
      <c r="R11" s="125" t="s">
        <v>82</v>
      </c>
      <c r="S11" s="126"/>
      <c r="T11" s="126" t="s">
        <v>408</v>
      </c>
      <c r="U11" s="215">
        <v>1</v>
      </c>
      <c r="V11" s="215">
        <v>0</v>
      </c>
      <c r="W11" s="215">
        <v>0</v>
      </c>
      <c r="X11" s="215">
        <v>0</v>
      </c>
      <c r="Y11" s="215">
        <v>1</v>
      </c>
      <c r="Z11" s="215">
        <v>0</v>
      </c>
      <c r="AA11" s="215">
        <v>0</v>
      </c>
      <c r="AB11" s="215">
        <v>0</v>
      </c>
      <c r="AC11" s="215">
        <v>1</v>
      </c>
      <c r="AD11" s="215">
        <v>0</v>
      </c>
      <c r="AE11" s="215">
        <v>0</v>
      </c>
      <c r="AF11" s="215">
        <v>0</v>
      </c>
      <c r="AG11" s="235"/>
      <c r="AH11" s="235"/>
      <c r="AI11" s="235"/>
      <c r="AJ11" s="235"/>
      <c r="AK11" s="235"/>
      <c r="AL11" s="235"/>
      <c r="AM11" s="235"/>
      <c r="AN11" s="235"/>
      <c r="AO11" s="235"/>
      <c r="AP11" s="235"/>
      <c r="AQ11" s="235"/>
      <c r="AR11" s="235"/>
    </row>
    <row r="12" spans="1:44" ht="31.5">
      <c r="A12" s="124" t="s">
        <v>2208</v>
      </c>
      <c r="B12" s="124" t="s">
        <v>68</v>
      </c>
      <c r="C12" s="47" t="s">
        <v>84</v>
      </c>
      <c r="D12" s="124" t="s">
        <v>2209</v>
      </c>
      <c r="E12" s="47" t="s">
        <v>2210</v>
      </c>
      <c r="F12" s="47" t="s">
        <v>2211</v>
      </c>
      <c r="G12" s="125">
        <v>2</v>
      </c>
      <c r="H12" s="47" t="s">
        <v>169</v>
      </c>
      <c r="I12" s="124" t="s">
        <v>2212</v>
      </c>
      <c r="J12" s="124" t="s">
        <v>74</v>
      </c>
      <c r="K12" s="124" t="s">
        <v>75</v>
      </c>
      <c r="L12" s="124" t="s">
        <v>76</v>
      </c>
      <c r="M12" s="124" t="s">
        <v>2213</v>
      </c>
      <c r="N12" s="47" t="s">
        <v>2184</v>
      </c>
      <c r="O12" s="124" t="s">
        <v>2185</v>
      </c>
      <c r="P12" s="47" t="s">
        <v>2186</v>
      </c>
      <c r="Q12" s="47"/>
      <c r="R12" s="125" t="s">
        <v>82</v>
      </c>
      <c r="S12" s="126"/>
      <c r="T12" s="126" t="s">
        <v>408</v>
      </c>
      <c r="U12" s="215">
        <v>11</v>
      </c>
      <c r="V12" s="215">
        <v>7</v>
      </c>
      <c r="W12" s="215">
        <v>18</v>
      </c>
      <c r="X12" s="215">
        <v>10</v>
      </c>
      <c r="Y12" s="215">
        <v>11</v>
      </c>
      <c r="Z12" s="215">
        <v>7</v>
      </c>
      <c r="AA12" s="215">
        <v>18</v>
      </c>
      <c r="AB12" s="215">
        <v>10</v>
      </c>
      <c r="AC12" s="215">
        <v>11</v>
      </c>
      <c r="AD12" s="215">
        <v>7</v>
      </c>
      <c r="AE12" s="215">
        <v>18</v>
      </c>
      <c r="AF12" s="215">
        <v>10</v>
      </c>
      <c r="AG12" s="235"/>
      <c r="AH12" s="235"/>
      <c r="AI12" s="235"/>
      <c r="AJ12" s="235"/>
      <c r="AK12" s="235"/>
      <c r="AL12" s="235"/>
      <c r="AM12" s="235"/>
      <c r="AN12" s="235"/>
      <c r="AO12" s="235"/>
      <c r="AP12" s="235"/>
      <c r="AQ12" s="235"/>
      <c r="AR12" s="235"/>
    </row>
    <row r="13" spans="1:44" ht="31.5">
      <c r="A13" s="124" t="s">
        <v>2214</v>
      </c>
      <c r="B13" s="124" t="s">
        <v>68</v>
      </c>
      <c r="C13" s="47" t="s">
        <v>84</v>
      </c>
      <c r="D13" s="124" t="s">
        <v>2180</v>
      </c>
      <c r="E13" s="47" t="s">
        <v>2215</v>
      </c>
      <c r="F13" s="47" t="s">
        <v>2216</v>
      </c>
      <c r="G13" s="125">
        <v>1</v>
      </c>
      <c r="H13" s="47" t="s">
        <v>233</v>
      </c>
      <c r="I13" s="124" t="s">
        <v>2217</v>
      </c>
      <c r="J13" s="124" t="s">
        <v>94</v>
      </c>
      <c r="K13" s="124" t="s">
        <v>75</v>
      </c>
      <c r="L13" s="124" t="s">
        <v>76</v>
      </c>
      <c r="M13" s="124" t="s">
        <v>2183</v>
      </c>
      <c r="N13" s="47" t="s">
        <v>2184</v>
      </c>
      <c r="O13" s="124" t="s">
        <v>2185</v>
      </c>
      <c r="P13" s="47" t="s">
        <v>2218</v>
      </c>
      <c r="Q13" s="47"/>
      <c r="R13" s="125" t="s">
        <v>82</v>
      </c>
      <c r="S13" s="126"/>
      <c r="T13" s="126" t="s">
        <v>408</v>
      </c>
      <c r="U13" s="205"/>
      <c r="V13" s="205"/>
      <c r="W13" s="205"/>
      <c r="X13" s="205"/>
      <c r="Y13" s="205"/>
      <c r="Z13" s="205"/>
      <c r="AA13" s="205"/>
      <c r="AB13" s="205">
        <v>1</v>
      </c>
      <c r="AC13" s="205"/>
      <c r="AD13" s="205"/>
      <c r="AE13" s="205"/>
      <c r="AF13" s="205"/>
      <c r="AG13" s="235"/>
      <c r="AH13" s="235"/>
      <c r="AI13" s="235"/>
      <c r="AJ13" s="235"/>
      <c r="AK13" s="235"/>
      <c r="AL13" s="235"/>
      <c r="AM13" s="235"/>
      <c r="AN13" s="235"/>
      <c r="AO13" s="235"/>
      <c r="AP13" s="235"/>
      <c r="AQ13" s="235"/>
      <c r="AR13" s="235"/>
    </row>
    <row r="14" spans="1:44" ht="31.5">
      <c r="A14" s="124" t="s">
        <v>2219</v>
      </c>
      <c r="B14" s="124" t="s">
        <v>68</v>
      </c>
      <c r="C14" s="47" t="s">
        <v>84</v>
      </c>
      <c r="D14" s="124" t="s">
        <v>2180</v>
      </c>
      <c r="E14" s="47" t="s">
        <v>2220</v>
      </c>
      <c r="F14" s="47" t="s">
        <v>2221</v>
      </c>
      <c r="G14" s="125">
        <v>1</v>
      </c>
      <c r="H14" s="47" t="s">
        <v>233</v>
      </c>
      <c r="I14" s="124" t="s">
        <v>2222</v>
      </c>
      <c r="J14" s="124" t="s">
        <v>74</v>
      </c>
      <c r="K14" s="124" t="s">
        <v>75</v>
      </c>
      <c r="L14" s="124" t="s">
        <v>76</v>
      </c>
      <c r="M14" s="124" t="s">
        <v>967</v>
      </c>
      <c r="N14" s="47" t="s">
        <v>2184</v>
      </c>
      <c r="O14" s="124" t="s">
        <v>2185</v>
      </c>
      <c r="P14" s="47" t="s">
        <v>2218</v>
      </c>
      <c r="Q14" s="47"/>
      <c r="R14" s="125" t="s">
        <v>82</v>
      </c>
      <c r="S14" s="126"/>
      <c r="T14" s="126" t="s">
        <v>408</v>
      </c>
      <c r="U14" s="215">
        <v>0</v>
      </c>
      <c r="V14" s="215">
        <v>0</v>
      </c>
      <c r="W14" s="215">
        <v>0</v>
      </c>
      <c r="X14" s="215">
        <v>0</v>
      </c>
      <c r="Y14" s="215">
        <v>0</v>
      </c>
      <c r="Z14" s="215">
        <v>0</v>
      </c>
      <c r="AA14" s="215">
        <v>0</v>
      </c>
      <c r="AB14" s="215">
        <v>0</v>
      </c>
      <c r="AC14" s="215">
        <v>1</v>
      </c>
      <c r="AD14" s="215">
        <v>0</v>
      </c>
      <c r="AE14" s="215">
        <v>0</v>
      </c>
      <c r="AF14" s="215">
        <v>0</v>
      </c>
      <c r="AG14" s="235"/>
      <c r="AH14" s="235"/>
      <c r="AI14" s="235"/>
      <c r="AJ14" s="235"/>
      <c r="AK14" s="235"/>
      <c r="AL14" s="235"/>
      <c r="AM14" s="235"/>
      <c r="AN14" s="235"/>
      <c r="AO14" s="235"/>
      <c r="AP14" s="235"/>
      <c r="AQ14" s="235"/>
      <c r="AR14" s="235"/>
    </row>
    <row r="15" spans="1:44" ht="33.75" customHeight="1">
      <c r="A15" s="124" t="s">
        <v>2223</v>
      </c>
      <c r="B15" s="124" t="s">
        <v>954</v>
      </c>
      <c r="C15" s="47" t="s">
        <v>2224</v>
      </c>
      <c r="D15" s="124" t="s">
        <v>2180</v>
      </c>
      <c r="E15" s="47" t="s">
        <v>2225</v>
      </c>
      <c r="F15" s="47" t="s">
        <v>2226</v>
      </c>
      <c r="G15" s="125">
        <v>1</v>
      </c>
      <c r="H15" s="47" t="s">
        <v>217</v>
      </c>
      <c r="I15" s="124" t="s">
        <v>2227</v>
      </c>
      <c r="J15" s="124" t="s">
        <v>94</v>
      </c>
      <c r="K15" s="124" t="s">
        <v>75</v>
      </c>
      <c r="L15" s="124" t="s">
        <v>76</v>
      </c>
      <c r="M15" s="124" t="s">
        <v>2228</v>
      </c>
      <c r="N15" s="47" t="s">
        <v>2184</v>
      </c>
      <c r="O15" s="124" t="s">
        <v>2185</v>
      </c>
      <c r="P15" s="47" t="s">
        <v>2186</v>
      </c>
      <c r="Q15" s="47"/>
      <c r="R15" s="125" t="s">
        <v>82</v>
      </c>
      <c r="S15" s="126"/>
      <c r="T15" s="126" t="s">
        <v>408</v>
      </c>
      <c r="U15" s="205">
        <v>1</v>
      </c>
      <c r="V15" s="205">
        <v>1</v>
      </c>
      <c r="W15" s="205">
        <v>1</v>
      </c>
      <c r="X15" s="205">
        <v>1</v>
      </c>
      <c r="Y15" s="205">
        <v>1</v>
      </c>
      <c r="Z15" s="205">
        <v>1</v>
      </c>
      <c r="AA15" s="205">
        <v>1</v>
      </c>
      <c r="AB15" s="205">
        <v>1</v>
      </c>
      <c r="AC15" s="205">
        <v>1</v>
      </c>
      <c r="AD15" s="205">
        <v>1</v>
      </c>
      <c r="AE15" s="205">
        <v>1</v>
      </c>
      <c r="AF15" s="205">
        <v>1</v>
      </c>
      <c r="AG15" s="235"/>
      <c r="AH15" s="235"/>
      <c r="AI15" s="235"/>
      <c r="AJ15" s="235"/>
      <c r="AK15" s="235"/>
      <c r="AL15" s="235"/>
      <c r="AM15" s="235"/>
      <c r="AN15" s="235"/>
      <c r="AO15" s="235"/>
      <c r="AP15" s="235"/>
      <c r="AQ15" s="235"/>
      <c r="AR15" s="235"/>
    </row>
    <row r="16" spans="1:44" ht="31.5">
      <c r="A16" s="124" t="s">
        <v>2229</v>
      </c>
      <c r="B16" s="124" t="s">
        <v>954</v>
      </c>
      <c r="C16" s="258" t="s">
        <v>2224</v>
      </c>
      <c r="D16" s="124" t="s">
        <v>2230</v>
      </c>
      <c r="E16" s="47" t="s">
        <v>2231</v>
      </c>
      <c r="F16" s="47" t="s">
        <v>2232</v>
      </c>
      <c r="G16" s="125">
        <v>2</v>
      </c>
      <c r="H16" s="47" t="s">
        <v>217</v>
      </c>
      <c r="I16" s="124" t="s">
        <v>2233</v>
      </c>
      <c r="J16" s="124" t="s">
        <v>74</v>
      </c>
      <c r="K16" s="124" t="s">
        <v>75</v>
      </c>
      <c r="L16" s="124" t="s">
        <v>76</v>
      </c>
      <c r="M16" s="124" t="s">
        <v>2234</v>
      </c>
      <c r="N16" s="47" t="s">
        <v>2184</v>
      </c>
      <c r="O16" s="124" t="s">
        <v>2235</v>
      </c>
      <c r="P16" s="47" t="s">
        <v>2236</v>
      </c>
      <c r="Q16" s="47"/>
      <c r="R16" s="125" t="s">
        <v>82</v>
      </c>
      <c r="S16" s="126"/>
      <c r="T16" s="126" t="s">
        <v>408</v>
      </c>
      <c r="U16" s="215">
        <v>66</v>
      </c>
      <c r="V16" s="215">
        <v>66</v>
      </c>
      <c r="W16" s="215">
        <v>66</v>
      </c>
      <c r="X16" s="215">
        <v>66</v>
      </c>
      <c r="Y16" s="215">
        <v>66</v>
      </c>
      <c r="Z16" s="215">
        <v>0</v>
      </c>
      <c r="AA16" s="215">
        <v>0</v>
      </c>
      <c r="AB16" s="215">
        <v>0</v>
      </c>
      <c r="AC16" s="215">
        <v>0</v>
      </c>
      <c r="AD16" s="215">
        <v>0</v>
      </c>
      <c r="AE16" s="215">
        <v>0</v>
      </c>
      <c r="AF16" s="215">
        <v>0</v>
      </c>
      <c r="AG16" s="235"/>
      <c r="AH16" s="235"/>
      <c r="AI16" s="235"/>
      <c r="AJ16" s="235"/>
      <c r="AK16" s="235"/>
      <c r="AL16" s="235"/>
      <c r="AM16" s="235"/>
      <c r="AN16" s="235"/>
      <c r="AO16" s="235"/>
      <c r="AP16" s="235"/>
      <c r="AQ16" s="235"/>
      <c r="AR16" s="235"/>
    </row>
    <row r="17" spans="1:44" ht="31.5">
      <c r="A17" s="124" t="s">
        <v>2237</v>
      </c>
      <c r="B17" s="124" t="s">
        <v>954</v>
      </c>
      <c r="C17" s="47" t="s">
        <v>2224</v>
      </c>
      <c r="D17" s="124" t="s">
        <v>2230</v>
      </c>
      <c r="E17" s="47" t="s">
        <v>2238</v>
      </c>
      <c r="F17" s="47" t="s">
        <v>2239</v>
      </c>
      <c r="G17" s="125">
        <v>2</v>
      </c>
      <c r="H17" s="47" t="s">
        <v>217</v>
      </c>
      <c r="I17" s="124" t="s">
        <v>2240</v>
      </c>
      <c r="J17" s="124" t="s">
        <v>74</v>
      </c>
      <c r="K17" s="124" t="s">
        <v>75</v>
      </c>
      <c r="L17" s="124" t="s">
        <v>76</v>
      </c>
      <c r="M17" s="124" t="s">
        <v>2241</v>
      </c>
      <c r="N17" s="47" t="s">
        <v>2184</v>
      </c>
      <c r="O17" s="124" t="s">
        <v>2235</v>
      </c>
      <c r="P17" s="47" t="s">
        <v>2236</v>
      </c>
      <c r="Q17" s="47"/>
      <c r="R17" s="125" t="s">
        <v>82</v>
      </c>
      <c r="S17" s="126"/>
      <c r="T17" s="126" t="s">
        <v>408</v>
      </c>
      <c r="U17" s="215">
        <v>95</v>
      </c>
      <c r="V17" s="215">
        <v>95</v>
      </c>
      <c r="W17" s="215">
        <v>95</v>
      </c>
      <c r="X17" s="215">
        <v>95</v>
      </c>
      <c r="Y17" s="215">
        <v>95</v>
      </c>
      <c r="Z17" s="215">
        <v>0</v>
      </c>
      <c r="AA17" s="215">
        <v>0</v>
      </c>
      <c r="AB17" s="215">
        <v>0</v>
      </c>
      <c r="AC17" s="215">
        <v>0</v>
      </c>
      <c r="AD17" s="215">
        <v>0</v>
      </c>
      <c r="AE17" s="215">
        <v>0</v>
      </c>
      <c r="AF17" s="215">
        <v>0</v>
      </c>
      <c r="AG17" s="203"/>
      <c r="AH17" s="235"/>
      <c r="AI17" s="203"/>
      <c r="AJ17" s="203"/>
      <c r="AK17" s="203"/>
      <c r="AL17" s="203"/>
      <c r="AM17" s="203"/>
      <c r="AN17" s="203"/>
      <c r="AO17" s="203"/>
      <c r="AP17" s="203"/>
      <c r="AQ17" s="203"/>
      <c r="AR17" s="203"/>
    </row>
    <row r="18" spans="1:44" ht="47.25">
      <c r="A18" s="124" t="s">
        <v>2242</v>
      </c>
      <c r="B18" s="124" t="s">
        <v>954</v>
      </c>
      <c r="C18" s="47" t="s">
        <v>2224</v>
      </c>
      <c r="D18" s="124" t="s">
        <v>2230</v>
      </c>
      <c r="E18" s="47" t="s">
        <v>2243</v>
      </c>
      <c r="F18" s="47" t="s">
        <v>2244</v>
      </c>
      <c r="G18" s="125">
        <v>1</v>
      </c>
      <c r="H18" s="47" t="s">
        <v>217</v>
      </c>
      <c r="I18" s="124" t="s">
        <v>2245</v>
      </c>
      <c r="J18" s="124" t="s">
        <v>94</v>
      </c>
      <c r="K18" s="124" t="s">
        <v>75</v>
      </c>
      <c r="L18" s="124" t="s">
        <v>95</v>
      </c>
      <c r="M18" s="124" t="s">
        <v>2246</v>
      </c>
      <c r="N18" s="47" t="s">
        <v>2184</v>
      </c>
      <c r="O18" s="124" t="s">
        <v>2235</v>
      </c>
      <c r="P18" s="47" t="s">
        <v>2236</v>
      </c>
      <c r="Q18" s="47"/>
      <c r="R18" s="125" t="s">
        <v>82</v>
      </c>
      <c r="S18" s="126"/>
      <c r="T18" s="126" t="s">
        <v>408</v>
      </c>
      <c r="U18" s="205">
        <v>1</v>
      </c>
      <c r="V18" s="205">
        <v>1</v>
      </c>
      <c r="W18" s="205">
        <v>1</v>
      </c>
      <c r="X18" s="205">
        <v>1</v>
      </c>
      <c r="Y18" s="205">
        <v>1</v>
      </c>
      <c r="Z18" s="205">
        <v>1</v>
      </c>
      <c r="AA18" s="205">
        <v>1</v>
      </c>
      <c r="AB18" s="205">
        <v>1</v>
      </c>
      <c r="AC18" s="205">
        <v>1</v>
      </c>
      <c r="AD18" s="205">
        <v>1</v>
      </c>
      <c r="AE18" s="205">
        <v>1</v>
      </c>
      <c r="AF18" s="205">
        <v>1</v>
      </c>
      <c r="AG18" s="235"/>
      <c r="AH18" s="235"/>
      <c r="AI18" s="235"/>
      <c r="AJ18" s="235"/>
      <c r="AK18" s="235"/>
      <c r="AL18" s="235"/>
      <c r="AM18" s="235"/>
      <c r="AN18" s="235"/>
      <c r="AO18" s="235"/>
      <c r="AP18" s="235"/>
      <c r="AQ18" s="235"/>
      <c r="AR18" s="235"/>
    </row>
    <row r="19" spans="1:44" ht="47.25">
      <c r="A19" s="124" t="s">
        <v>2247</v>
      </c>
      <c r="B19" s="124" t="s">
        <v>954</v>
      </c>
      <c r="C19" s="47" t="s">
        <v>2224</v>
      </c>
      <c r="D19" s="124" t="s">
        <v>2230</v>
      </c>
      <c r="E19" s="47" t="s">
        <v>2248</v>
      </c>
      <c r="F19" s="47" t="s">
        <v>2249</v>
      </c>
      <c r="G19" s="125">
        <v>1</v>
      </c>
      <c r="H19" s="47" t="s">
        <v>217</v>
      </c>
      <c r="I19" s="124" t="s">
        <v>2245</v>
      </c>
      <c r="J19" s="124" t="s">
        <v>94</v>
      </c>
      <c r="K19" s="124" t="s">
        <v>75</v>
      </c>
      <c r="L19" s="124" t="s">
        <v>95</v>
      </c>
      <c r="M19" s="124" t="s">
        <v>2246</v>
      </c>
      <c r="N19" s="47" t="s">
        <v>2184</v>
      </c>
      <c r="O19" s="124" t="s">
        <v>2235</v>
      </c>
      <c r="P19" s="47" t="s">
        <v>2236</v>
      </c>
      <c r="Q19" s="47"/>
      <c r="R19" s="125" t="s">
        <v>82</v>
      </c>
      <c r="S19" s="126"/>
      <c r="T19" s="126" t="s">
        <v>408</v>
      </c>
      <c r="U19" s="205">
        <v>1</v>
      </c>
      <c r="V19" s="205">
        <v>1</v>
      </c>
      <c r="W19" s="205">
        <v>1</v>
      </c>
      <c r="X19" s="205">
        <v>1</v>
      </c>
      <c r="Y19" s="205">
        <v>1</v>
      </c>
      <c r="Z19" s="205">
        <v>1</v>
      </c>
      <c r="AA19" s="205">
        <v>1</v>
      </c>
      <c r="AB19" s="205">
        <v>1</v>
      </c>
      <c r="AC19" s="205">
        <v>1</v>
      </c>
      <c r="AD19" s="205">
        <v>1</v>
      </c>
      <c r="AE19" s="205">
        <v>1</v>
      </c>
      <c r="AF19" s="205">
        <v>1</v>
      </c>
      <c r="AG19" s="203"/>
      <c r="AH19" s="203"/>
      <c r="AI19" s="203"/>
      <c r="AJ19" s="203"/>
      <c r="AK19" s="203"/>
      <c r="AL19" s="203"/>
      <c r="AM19" s="203"/>
      <c r="AN19" s="203"/>
      <c r="AO19" s="203"/>
      <c r="AP19" s="203"/>
      <c r="AQ19" s="203"/>
      <c r="AR19" s="203"/>
    </row>
    <row r="20" spans="1:44" ht="31.5">
      <c r="A20" s="124" t="s">
        <v>2250</v>
      </c>
      <c r="B20" s="124" t="s">
        <v>954</v>
      </c>
      <c r="C20" s="47" t="s">
        <v>2224</v>
      </c>
      <c r="D20" s="124" t="s">
        <v>2251</v>
      </c>
      <c r="E20" s="47" t="s">
        <v>2252</v>
      </c>
      <c r="F20" s="47" t="s">
        <v>2253</v>
      </c>
      <c r="G20" s="125">
        <v>3</v>
      </c>
      <c r="H20" s="47" t="s">
        <v>217</v>
      </c>
      <c r="I20" s="124" t="s">
        <v>2254</v>
      </c>
      <c r="J20" s="124" t="s">
        <v>74</v>
      </c>
      <c r="K20" s="124" t="s">
        <v>75</v>
      </c>
      <c r="L20" s="124" t="s">
        <v>76</v>
      </c>
      <c r="M20" s="124" t="s">
        <v>2255</v>
      </c>
      <c r="N20" s="47" t="s">
        <v>2184</v>
      </c>
      <c r="O20" s="124" t="s">
        <v>2235</v>
      </c>
      <c r="P20" s="47" t="s">
        <v>2236</v>
      </c>
      <c r="Q20" s="47"/>
      <c r="R20" s="125" t="s">
        <v>82</v>
      </c>
      <c r="S20" s="126"/>
      <c r="T20" s="126" t="s">
        <v>408</v>
      </c>
      <c r="U20" s="215">
        <v>12</v>
      </c>
      <c r="V20" s="215">
        <v>12</v>
      </c>
      <c r="W20" s="215">
        <v>12</v>
      </c>
      <c r="X20" s="215">
        <v>12</v>
      </c>
      <c r="Y20" s="215">
        <v>12</v>
      </c>
      <c r="Z20" s="215">
        <v>12</v>
      </c>
      <c r="AA20" s="215">
        <v>12</v>
      </c>
      <c r="AB20" s="215">
        <v>12</v>
      </c>
      <c r="AC20" s="215">
        <v>12</v>
      </c>
      <c r="AD20" s="215">
        <v>12</v>
      </c>
      <c r="AE20" s="215">
        <v>12</v>
      </c>
      <c r="AF20" s="215">
        <v>12</v>
      </c>
      <c r="AG20" s="235"/>
      <c r="AH20" s="235"/>
      <c r="AI20" s="235"/>
      <c r="AJ20" s="235"/>
      <c r="AK20" s="235"/>
      <c r="AL20" s="235"/>
      <c r="AM20" s="235"/>
      <c r="AN20" s="235"/>
      <c r="AO20" s="235"/>
      <c r="AP20" s="235"/>
      <c r="AQ20" s="235"/>
      <c r="AR20" s="235"/>
    </row>
    <row r="21" spans="1:44" ht="31.5">
      <c r="A21" s="124" t="s">
        <v>2256</v>
      </c>
      <c r="B21" s="124" t="s">
        <v>954</v>
      </c>
      <c r="C21" s="47" t="s">
        <v>2224</v>
      </c>
      <c r="D21" s="124" t="s">
        <v>2230</v>
      </c>
      <c r="E21" s="47" t="s">
        <v>2257</v>
      </c>
      <c r="F21" s="47" t="s">
        <v>2258</v>
      </c>
      <c r="G21" s="125">
        <v>2</v>
      </c>
      <c r="H21" s="47" t="s">
        <v>217</v>
      </c>
      <c r="I21" s="124" t="s">
        <v>2259</v>
      </c>
      <c r="J21" s="124" t="s">
        <v>74</v>
      </c>
      <c r="K21" s="124" t="s">
        <v>75</v>
      </c>
      <c r="L21" s="124" t="s">
        <v>76</v>
      </c>
      <c r="M21" s="124" t="s">
        <v>171</v>
      </c>
      <c r="N21" s="47" t="s">
        <v>2184</v>
      </c>
      <c r="O21" s="124" t="s">
        <v>2260</v>
      </c>
      <c r="P21" s="47" t="s">
        <v>2261</v>
      </c>
      <c r="Q21" s="47"/>
      <c r="R21" s="125" t="s">
        <v>82</v>
      </c>
      <c r="S21" s="126"/>
      <c r="T21" s="126" t="s">
        <v>408</v>
      </c>
      <c r="U21" s="215">
        <v>3</v>
      </c>
      <c r="V21" s="215">
        <v>3</v>
      </c>
      <c r="W21" s="215">
        <v>4</v>
      </c>
      <c r="X21" s="215">
        <v>4</v>
      </c>
      <c r="Y21" s="215">
        <v>4</v>
      </c>
      <c r="Z21" s="215">
        <v>4</v>
      </c>
      <c r="AA21" s="215">
        <v>0</v>
      </c>
      <c r="AB21" s="215">
        <v>0</v>
      </c>
      <c r="AC21" s="215">
        <v>0</v>
      </c>
      <c r="AD21" s="215">
        <v>0</v>
      </c>
      <c r="AE21" s="215">
        <v>0</v>
      </c>
      <c r="AF21" s="215">
        <v>0</v>
      </c>
      <c r="AG21" s="235"/>
      <c r="AH21" s="235"/>
      <c r="AI21" s="235"/>
      <c r="AJ21" s="235"/>
      <c r="AK21" s="235"/>
      <c r="AL21" s="235"/>
      <c r="AM21" s="235"/>
      <c r="AN21" s="235"/>
      <c r="AO21" s="235"/>
      <c r="AP21" s="235"/>
      <c r="AQ21" s="235"/>
      <c r="AR21" s="235"/>
    </row>
    <row r="22" spans="1:44" ht="31.5">
      <c r="A22" s="124" t="s">
        <v>2262</v>
      </c>
      <c r="B22" s="124" t="s">
        <v>954</v>
      </c>
      <c r="C22" s="47" t="s">
        <v>2224</v>
      </c>
      <c r="D22" s="124" t="s">
        <v>2230</v>
      </c>
      <c r="E22" s="47" t="s">
        <v>2263</v>
      </c>
      <c r="F22" s="47" t="s">
        <v>2264</v>
      </c>
      <c r="G22" s="125">
        <v>2</v>
      </c>
      <c r="H22" s="47" t="s">
        <v>217</v>
      </c>
      <c r="I22" s="124" t="s">
        <v>2265</v>
      </c>
      <c r="J22" s="124" t="s">
        <v>74</v>
      </c>
      <c r="K22" s="124" t="s">
        <v>75</v>
      </c>
      <c r="L22" s="124" t="s">
        <v>76</v>
      </c>
      <c r="M22" s="124" t="s">
        <v>2266</v>
      </c>
      <c r="N22" s="47" t="s">
        <v>2184</v>
      </c>
      <c r="O22" s="124" t="s">
        <v>2260</v>
      </c>
      <c r="P22" s="47" t="s">
        <v>2261</v>
      </c>
      <c r="Q22" s="47"/>
      <c r="R22" s="125" t="s">
        <v>82</v>
      </c>
      <c r="S22" s="126"/>
      <c r="T22" s="126" t="s">
        <v>408</v>
      </c>
      <c r="U22" s="215">
        <v>2</v>
      </c>
      <c r="V22" s="215">
        <v>2</v>
      </c>
      <c r="W22" s="215">
        <v>0</v>
      </c>
      <c r="X22" s="215">
        <v>0</v>
      </c>
      <c r="Y22" s="215">
        <v>0</v>
      </c>
      <c r="Z22" s="215">
        <v>0</v>
      </c>
      <c r="AA22" s="215">
        <v>0</v>
      </c>
      <c r="AB22" s="215">
        <v>0</v>
      </c>
      <c r="AC22" s="215">
        <v>0</v>
      </c>
      <c r="AD22" s="215">
        <v>0</v>
      </c>
      <c r="AE22" s="215">
        <v>0</v>
      </c>
      <c r="AF22" s="215">
        <v>0</v>
      </c>
      <c r="AG22" s="235"/>
      <c r="AH22" s="235"/>
      <c r="AI22" s="235"/>
      <c r="AJ22" s="235"/>
      <c r="AK22" s="235"/>
      <c r="AL22" s="235"/>
      <c r="AM22" s="235"/>
      <c r="AN22" s="235"/>
      <c r="AO22" s="235"/>
      <c r="AP22" s="235"/>
      <c r="AQ22" s="235"/>
      <c r="AR22" s="235"/>
    </row>
    <row r="23" spans="1:44" ht="31.5">
      <c r="A23" s="124" t="s">
        <v>2267</v>
      </c>
      <c r="B23" s="124" t="s">
        <v>954</v>
      </c>
      <c r="C23" s="47" t="s">
        <v>2224</v>
      </c>
      <c r="D23" s="124" t="s">
        <v>2230</v>
      </c>
      <c r="E23" s="47" t="s">
        <v>2268</v>
      </c>
      <c r="F23" s="47" t="s">
        <v>2269</v>
      </c>
      <c r="G23" s="125">
        <v>2</v>
      </c>
      <c r="H23" s="47" t="s">
        <v>217</v>
      </c>
      <c r="I23" s="124" t="s">
        <v>2259</v>
      </c>
      <c r="J23" s="124" t="s">
        <v>74</v>
      </c>
      <c r="K23" s="124" t="s">
        <v>75</v>
      </c>
      <c r="L23" s="124" t="s">
        <v>76</v>
      </c>
      <c r="M23" s="124" t="s">
        <v>171</v>
      </c>
      <c r="N23" s="47" t="s">
        <v>2184</v>
      </c>
      <c r="O23" s="124" t="s">
        <v>2260</v>
      </c>
      <c r="P23" s="47" t="s">
        <v>2261</v>
      </c>
      <c r="Q23" s="47"/>
      <c r="R23" s="125" t="s">
        <v>82</v>
      </c>
      <c r="S23" s="126"/>
      <c r="T23" s="126" t="s">
        <v>408</v>
      </c>
      <c r="U23" s="215">
        <v>0</v>
      </c>
      <c r="V23" s="215">
        <v>0</v>
      </c>
      <c r="W23" s="215">
        <v>0</v>
      </c>
      <c r="X23" s="215">
        <v>0</v>
      </c>
      <c r="Y23" s="215">
        <v>0</v>
      </c>
      <c r="Z23" s="215">
        <v>2</v>
      </c>
      <c r="AA23" s="215">
        <v>3</v>
      </c>
      <c r="AB23" s="215">
        <v>3</v>
      </c>
      <c r="AC23" s="215">
        <v>3</v>
      </c>
      <c r="AD23" s="215">
        <v>3</v>
      </c>
      <c r="AE23" s="215">
        <v>4</v>
      </c>
      <c r="AF23" s="215">
        <v>4</v>
      </c>
      <c r="AG23" s="203"/>
      <c r="AH23" s="203"/>
      <c r="AI23" s="203"/>
      <c r="AJ23" s="203"/>
      <c r="AK23" s="203"/>
      <c r="AL23" s="203"/>
      <c r="AM23" s="203"/>
      <c r="AN23" s="203"/>
      <c r="AO23" s="203"/>
      <c r="AP23" s="203"/>
      <c r="AQ23" s="203"/>
      <c r="AR23" s="203"/>
    </row>
    <row r="24" spans="1:44" ht="31.5">
      <c r="A24" s="124" t="s">
        <v>2270</v>
      </c>
      <c r="B24" s="124" t="s">
        <v>954</v>
      </c>
      <c r="C24" s="47" t="s">
        <v>2224</v>
      </c>
      <c r="D24" s="124" t="s">
        <v>2230</v>
      </c>
      <c r="E24" s="47" t="s">
        <v>2271</v>
      </c>
      <c r="F24" s="47" t="s">
        <v>2272</v>
      </c>
      <c r="G24" s="125">
        <v>2</v>
      </c>
      <c r="H24" s="47" t="s">
        <v>217</v>
      </c>
      <c r="I24" s="124" t="s">
        <v>2273</v>
      </c>
      <c r="J24" s="124" t="s">
        <v>74</v>
      </c>
      <c r="K24" s="124" t="s">
        <v>75</v>
      </c>
      <c r="L24" s="124" t="s">
        <v>76</v>
      </c>
      <c r="M24" s="124" t="s">
        <v>2274</v>
      </c>
      <c r="N24" s="47" t="s">
        <v>2184</v>
      </c>
      <c r="O24" s="124" t="s">
        <v>2260</v>
      </c>
      <c r="P24" s="47" t="s">
        <v>2261</v>
      </c>
      <c r="Q24" s="47" t="s">
        <v>3286</v>
      </c>
      <c r="R24" s="125" t="s">
        <v>82</v>
      </c>
      <c r="S24" s="126"/>
      <c r="T24" s="126" t="s">
        <v>408</v>
      </c>
      <c r="U24" s="215">
        <v>0</v>
      </c>
      <c r="V24" s="215">
        <v>0</v>
      </c>
      <c r="W24" s="215">
        <v>1</v>
      </c>
      <c r="X24" s="215">
        <v>1</v>
      </c>
      <c r="Y24" s="215">
        <v>1</v>
      </c>
      <c r="Z24" s="215">
        <v>1</v>
      </c>
      <c r="AA24" s="215">
        <v>1</v>
      </c>
      <c r="AB24" s="215">
        <v>0</v>
      </c>
      <c r="AC24" s="215">
        <v>0</v>
      </c>
      <c r="AD24" s="215">
        <v>0</v>
      </c>
      <c r="AE24" s="215">
        <v>0</v>
      </c>
      <c r="AF24" s="215">
        <v>0</v>
      </c>
      <c r="AG24" s="203"/>
      <c r="AH24" s="203"/>
      <c r="AI24" s="203"/>
      <c r="AJ24" s="203"/>
      <c r="AK24" s="203"/>
      <c r="AL24" s="203"/>
      <c r="AM24" s="203"/>
      <c r="AN24" s="203"/>
      <c r="AO24" s="203"/>
      <c r="AP24" s="203"/>
      <c r="AQ24" s="203"/>
      <c r="AR24" s="203"/>
    </row>
    <row r="25" spans="1:44" ht="31.5">
      <c r="A25" s="124" t="s">
        <v>2276</v>
      </c>
      <c r="B25" s="124" t="s">
        <v>954</v>
      </c>
      <c r="C25" s="47" t="s">
        <v>2277</v>
      </c>
      <c r="D25" s="124" t="s">
        <v>2278</v>
      </c>
      <c r="E25" s="47" t="s">
        <v>2279</v>
      </c>
      <c r="F25" s="47" t="s">
        <v>2280</v>
      </c>
      <c r="G25" s="125">
        <v>2</v>
      </c>
      <c r="H25" s="47" t="s">
        <v>2281</v>
      </c>
      <c r="I25" s="124" t="s">
        <v>2282</v>
      </c>
      <c r="J25" s="124" t="s">
        <v>74</v>
      </c>
      <c r="K25" s="124" t="s">
        <v>75</v>
      </c>
      <c r="L25" s="124" t="s">
        <v>76</v>
      </c>
      <c r="M25" s="124" t="s">
        <v>2283</v>
      </c>
      <c r="N25" s="47" t="s">
        <v>2284</v>
      </c>
      <c r="O25" s="124" t="s">
        <v>2285</v>
      </c>
      <c r="P25" s="47" t="s">
        <v>2286</v>
      </c>
      <c r="Q25" s="47" t="s">
        <v>2287</v>
      </c>
      <c r="R25" s="125" t="s">
        <v>82</v>
      </c>
      <c r="S25" s="126"/>
      <c r="T25" s="126" t="s">
        <v>408</v>
      </c>
      <c r="U25" s="215">
        <v>3</v>
      </c>
      <c r="V25" s="215">
        <v>3</v>
      </c>
      <c r="W25" s="215">
        <v>3</v>
      </c>
      <c r="X25" s="215">
        <v>3</v>
      </c>
      <c r="Y25" s="215">
        <v>3</v>
      </c>
      <c r="Z25" s="215">
        <v>3</v>
      </c>
      <c r="AA25" s="215">
        <v>1</v>
      </c>
      <c r="AB25" s="215">
        <v>1</v>
      </c>
      <c r="AC25" s="215">
        <v>1</v>
      </c>
      <c r="AD25" s="215">
        <v>1</v>
      </c>
      <c r="AE25" s="215">
        <v>1</v>
      </c>
      <c r="AF25" s="215">
        <v>0</v>
      </c>
      <c r="AG25" s="235"/>
      <c r="AH25" s="235"/>
      <c r="AI25" s="235"/>
      <c r="AJ25" s="235"/>
      <c r="AK25" s="235"/>
      <c r="AL25" s="235"/>
      <c r="AM25" s="235"/>
      <c r="AN25" s="235"/>
      <c r="AO25" s="235"/>
      <c r="AP25" s="235"/>
      <c r="AQ25" s="235"/>
      <c r="AR25" s="235"/>
    </row>
    <row r="26" spans="1:44" ht="31.5">
      <c r="A26" s="124" t="s">
        <v>2288</v>
      </c>
      <c r="B26" s="124" t="s">
        <v>954</v>
      </c>
      <c r="C26" s="47" t="s">
        <v>2277</v>
      </c>
      <c r="D26" s="124" t="s">
        <v>2278</v>
      </c>
      <c r="E26" s="47" t="s">
        <v>2289</v>
      </c>
      <c r="F26" s="47" t="s">
        <v>2290</v>
      </c>
      <c r="G26" s="125">
        <v>2</v>
      </c>
      <c r="H26" s="47" t="s">
        <v>217</v>
      </c>
      <c r="I26" s="124" t="s">
        <v>2282</v>
      </c>
      <c r="J26" s="124" t="s">
        <v>74</v>
      </c>
      <c r="K26" s="124" t="s">
        <v>75</v>
      </c>
      <c r="L26" s="124" t="s">
        <v>76</v>
      </c>
      <c r="M26" s="124" t="s">
        <v>2291</v>
      </c>
      <c r="N26" s="47" t="s">
        <v>2284</v>
      </c>
      <c r="O26" s="124" t="s">
        <v>2285</v>
      </c>
      <c r="P26" s="47" t="s">
        <v>2286</v>
      </c>
      <c r="Q26" s="47" t="s">
        <v>2287</v>
      </c>
      <c r="R26" s="125" t="s">
        <v>82</v>
      </c>
      <c r="S26" s="126"/>
      <c r="T26" s="126" t="s">
        <v>408</v>
      </c>
      <c r="U26" s="215">
        <v>0</v>
      </c>
      <c r="V26" s="215">
        <v>0</v>
      </c>
      <c r="W26" s="215">
        <v>0</v>
      </c>
      <c r="X26" s="215">
        <v>0</v>
      </c>
      <c r="Y26" s="215">
        <v>0</v>
      </c>
      <c r="Z26" s="215">
        <v>0</v>
      </c>
      <c r="AA26" s="215">
        <v>0</v>
      </c>
      <c r="AB26" s="215">
        <v>0</v>
      </c>
      <c r="AC26" s="215">
        <v>0</v>
      </c>
      <c r="AD26" s="215">
        <v>2</v>
      </c>
      <c r="AE26" s="215">
        <v>2</v>
      </c>
      <c r="AF26" s="215">
        <v>2</v>
      </c>
      <c r="AG26" s="235"/>
      <c r="AH26" s="235"/>
      <c r="AI26" s="235"/>
      <c r="AJ26" s="235"/>
      <c r="AK26" s="235"/>
      <c r="AL26" s="235"/>
      <c r="AM26" s="235"/>
      <c r="AN26" s="235"/>
      <c r="AO26" s="235"/>
      <c r="AP26" s="235"/>
      <c r="AQ26" s="235"/>
      <c r="AR26" s="235"/>
    </row>
    <row r="27" spans="1:44" ht="31.5">
      <c r="A27" s="124" t="s">
        <v>2292</v>
      </c>
      <c r="B27" s="124" t="s">
        <v>954</v>
      </c>
      <c r="C27" s="47" t="s">
        <v>2224</v>
      </c>
      <c r="D27" s="124" t="s">
        <v>2278</v>
      </c>
      <c r="E27" s="47" t="s">
        <v>2293</v>
      </c>
      <c r="F27" s="47" t="s">
        <v>2294</v>
      </c>
      <c r="G27" s="125">
        <v>3</v>
      </c>
      <c r="H27" s="47" t="s">
        <v>2281</v>
      </c>
      <c r="I27" s="124" t="s">
        <v>2295</v>
      </c>
      <c r="J27" s="124" t="s">
        <v>74</v>
      </c>
      <c r="K27" s="124" t="s">
        <v>75</v>
      </c>
      <c r="L27" s="124" t="s">
        <v>76</v>
      </c>
      <c r="M27" s="124" t="s">
        <v>2296</v>
      </c>
      <c r="N27" s="47" t="s">
        <v>2284</v>
      </c>
      <c r="O27" s="124" t="s">
        <v>2285</v>
      </c>
      <c r="P27" s="47" t="s">
        <v>2286</v>
      </c>
      <c r="Q27" s="47" t="s">
        <v>2287</v>
      </c>
      <c r="R27" s="125" t="s">
        <v>82</v>
      </c>
      <c r="S27" s="126"/>
      <c r="T27" s="126" t="s">
        <v>408</v>
      </c>
      <c r="U27" s="215">
        <v>2</v>
      </c>
      <c r="V27" s="215">
        <v>2</v>
      </c>
      <c r="W27" s="215">
        <v>2</v>
      </c>
      <c r="X27" s="215">
        <v>2</v>
      </c>
      <c r="Y27" s="215">
        <v>2</v>
      </c>
      <c r="Z27" s="215">
        <v>0</v>
      </c>
      <c r="AA27" s="215">
        <v>0</v>
      </c>
      <c r="AB27" s="215">
        <v>0</v>
      </c>
      <c r="AC27" s="215">
        <v>0</v>
      </c>
      <c r="AD27" s="215">
        <v>0</v>
      </c>
      <c r="AE27" s="215">
        <v>0</v>
      </c>
      <c r="AF27" s="215">
        <v>0</v>
      </c>
      <c r="AG27" s="235"/>
      <c r="AH27" s="235"/>
      <c r="AI27" s="235"/>
      <c r="AJ27" s="235"/>
      <c r="AK27" s="235"/>
      <c r="AL27" s="235"/>
      <c r="AM27" s="235"/>
      <c r="AN27" s="235"/>
      <c r="AO27" s="235"/>
      <c r="AP27" s="235"/>
      <c r="AQ27" s="235"/>
      <c r="AR27" s="235"/>
    </row>
    <row r="28" spans="1:44" ht="31.5">
      <c r="A28" s="124" t="s">
        <v>2297</v>
      </c>
      <c r="B28" s="124" t="s">
        <v>158</v>
      </c>
      <c r="C28" s="47" t="s">
        <v>166</v>
      </c>
      <c r="D28" s="124" t="s">
        <v>2198</v>
      </c>
      <c r="E28" s="47" t="s">
        <v>2298</v>
      </c>
      <c r="F28" s="47" t="s">
        <v>2299</v>
      </c>
      <c r="G28" s="125">
        <v>1</v>
      </c>
      <c r="H28" s="47" t="s">
        <v>169</v>
      </c>
      <c r="I28" s="124" t="s">
        <v>2300</v>
      </c>
      <c r="J28" s="124" t="s">
        <v>74</v>
      </c>
      <c r="K28" s="124" t="s">
        <v>75</v>
      </c>
      <c r="L28" s="124" t="s">
        <v>76</v>
      </c>
      <c r="M28" s="124" t="s">
        <v>2301</v>
      </c>
      <c r="N28" s="47" t="s">
        <v>2284</v>
      </c>
      <c r="O28" s="124" t="s">
        <v>2302</v>
      </c>
      <c r="P28" s="47" t="s">
        <v>2303</v>
      </c>
      <c r="Q28" s="47" t="s">
        <v>2287</v>
      </c>
      <c r="R28" s="125" t="s">
        <v>200</v>
      </c>
      <c r="S28" s="126"/>
      <c r="T28" s="126" t="s">
        <v>408</v>
      </c>
      <c r="U28" s="215">
        <v>10</v>
      </c>
      <c r="V28" s="215">
        <v>10</v>
      </c>
      <c r="W28" s="215">
        <v>20</v>
      </c>
      <c r="X28" s="215">
        <v>20</v>
      </c>
      <c r="Y28" s="215">
        <v>20</v>
      </c>
      <c r="Z28" s="215">
        <v>20</v>
      </c>
      <c r="AA28" s="215">
        <v>20</v>
      </c>
      <c r="AB28" s="215">
        <v>15</v>
      </c>
      <c r="AC28" s="215">
        <v>10</v>
      </c>
      <c r="AD28" s="215">
        <v>10</v>
      </c>
      <c r="AE28" s="215">
        <v>10</v>
      </c>
      <c r="AF28" s="215">
        <v>10</v>
      </c>
      <c r="AG28" s="203"/>
      <c r="AH28" s="203"/>
      <c r="AI28" s="203"/>
      <c r="AJ28" s="203"/>
      <c r="AK28" s="203"/>
      <c r="AL28" s="203"/>
      <c r="AM28" s="203"/>
      <c r="AN28" s="203"/>
      <c r="AO28" s="203"/>
      <c r="AP28" s="203"/>
      <c r="AQ28" s="203"/>
      <c r="AR28" s="203"/>
    </row>
    <row r="29" spans="1:44" ht="31.5">
      <c r="A29" s="124" t="s">
        <v>2304</v>
      </c>
      <c r="B29" s="124" t="s">
        <v>954</v>
      </c>
      <c r="C29" s="47" t="s">
        <v>2277</v>
      </c>
      <c r="D29" s="124" t="s">
        <v>2305</v>
      </c>
      <c r="E29" s="47" t="s">
        <v>2306</v>
      </c>
      <c r="F29" s="47" t="s">
        <v>2307</v>
      </c>
      <c r="G29" s="125">
        <v>2</v>
      </c>
      <c r="H29" s="47" t="s">
        <v>169</v>
      </c>
      <c r="I29" s="124" t="s">
        <v>2308</v>
      </c>
      <c r="J29" s="124" t="s">
        <v>74</v>
      </c>
      <c r="K29" s="124" t="s">
        <v>75</v>
      </c>
      <c r="L29" s="124" t="s">
        <v>76</v>
      </c>
      <c r="M29" s="124" t="s">
        <v>2309</v>
      </c>
      <c r="N29" s="47" t="s">
        <v>2284</v>
      </c>
      <c r="O29" s="124" t="s">
        <v>2302</v>
      </c>
      <c r="P29" s="47" t="s">
        <v>2303</v>
      </c>
      <c r="Q29" s="47" t="s">
        <v>2287</v>
      </c>
      <c r="R29" s="125" t="s">
        <v>82</v>
      </c>
      <c r="S29" s="126"/>
      <c r="T29" s="126" t="s">
        <v>408</v>
      </c>
      <c r="U29" s="215">
        <v>1</v>
      </c>
      <c r="V29" s="215">
        <v>1</v>
      </c>
      <c r="W29" s="215">
        <v>2</v>
      </c>
      <c r="X29" s="215">
        <v>2</v>
      </c>
      <c r="Y29" s="215">
        <v>2</v>
      </c>
      <c r="Z29" s="215">
        <v>3</v>
      </c>
      <c r="AA29" s="215">
        <v>2</v>
      </c>
      <c r="AB29" s="215">
        <v>2</v>
      </c>
      <c r="AC29" s="215">
        <v>2</v>
      </c>
      <c r="AD29" s="215">
        <v>2</v>
      </c>
      <c r="AE29" s="215">
        <v>2</v>
      </c>
      <c r="AF29" s="215">
        <v>2</v>
      </c>
      <c r="AG29" s="235"/>
      <c r="AH29" s="235"/>
      <c r="AI29" s="235"/>
      <c r="AJ29" s="235"/>
      <c r="AK29" s="235"/>
      <c r="AL29" s="235"/>
      <c r="AM29" s="235"/>
      <c r="AN29" s="235"/>
      <c r="AO29" s="235"/>
      <c r="AP29" s="235"/>
      <c r="AQ29" s="235"/>
      <c r="AR29" s="235"/>
    </row>
    <row r="30" spans="1:44" ht="31.5">
      <c r="A30" s="124" t="s">
        <v>2310</v>
      </c>
      <c r="B30" s="124" t="s">
        <v>131</v>
      </c>
      <c r="C30" s="47" t="s">
        <v>741</v>
      </c>
      <c r="D30" s="124" t="s">
        <v>2311</v>
      </c>
      <c r="E30" s="47" t="s">
        <v>2312</v>
      </c>
      <c r="F30" s="47" t="s">
        <v>2313</v>
      </c>
      <c r="G30" s="125">
        <v>2</v>
      </c>
      <c r="H30" s="47" t="s">
        <v>217</v>
      </c>
      <c r="I30" s="124" t="s">
        <v>2314</v>
      </c>
      <c r="J30" s="124" t="s">
        <v>74</v>
      </c>
      <c r="K30" s="124" t="s">
        <v>75</v>
      </c>
      <c r="L30" s="124" t="s">
        <v>76</v>
      </c>
      <c r="M30" s="124" t="s">
        <v>2315</v>
      </c>
      <c r="N30" s="47" t="s">
        <v>2316</v>
      </c>
      <c r="O30" s="124" t="s">
        <v>2317</v>
      </c>
      <c r="P30" s="47" t="s">
        <v>2318</v>
      </c>
      <c r="Q30" s="47"/>
      <c r="R30" s="125" t="s">
        <v>82</v>
      </c>
      <c r="S30" s="126"/>
      <c r="T30" s="126" t="s">
        <v>408</v>
      </c>
      <c r="U30" s="215">
        <v>1890</v>
      </c>
      <c r="V30" s="215">
        <v>1890</v>
      </c>
      <c r="W30" s="215">
        <v>1890</v>
      </c>
      <c r="X30" s="215">
        <v>2380</v>
      </c>
      <c r="Y30" s="215">
        <v>2380</v>
      </c>
      <c r="Z30" s="215">
        <v>1890</v>
      </c>
      <c r="AA30" s="215">
        <v>2380</v>
      </c>
      <c r="AB30" s="215">
        <v>2380</v>
      </c>
      <c r="AC30" s="215">
        <v>2380</v>
      </c>
      <c r="AD30" s="215">
        <v>1890</v>
      </c>
      <c r="AE30" s="215">
        <v>2380</v>
      </c>
      <c r="AF30" s="215">
        <v>1890</v>
      </c>
      <c r="AG30" s="235"/>
      <c r="AH30" s="235"/>
      <c r="AI30" s="235"/>
      <c r="AJ30" s="235"/>
      <c r="AK30" s="235"/>
      <c r="AL30" s="235"/>
      <c r="AM30" s="235"/>
      <c r="AN30" s="235"/>
      <c r="AO30" s="235"/>
      <c r="AP30" s="235"/>
      <c r="AQ30" s="235"/>
      <c r="AR30" s="235"/>
    </row>
    <row r="31" spans="1:44" ht="31.5">
      <c r="A31" s="124" t="s">
        <v>2319</v>
      </c>
      <c r="B31" s="124" t="s">
        <v>131</v>
      </c>
      <c r="C31" s="47" t="s">
        <v>741</v>
      </c>
      <c r="D31" s="124" t="s">
        <v>2311</v>
      </c>
      <c r="E31" s="47" t="s">
        <v>2320</v>
      </c>
      <c r="F31" s="47" t="s">
        <v>2321</v>
      </c>
      <c r="G31" s="125">
        <v>2</v>
      </c>
      <c r="H31" s="47" t="s">
        <v>217</v>
      </c>
      <c r="I31" s="124" t="s">
        <v>2322</v>
      </c>
      <c r="J31" s="124" t="s">
        <v>74</v>
      </c>
      <c r="K31" s="124" t="s">
        <v>75</v>
      </c>
      <c r="L31" s="124" t="s">
        <v>76</v>
      </c>
      <c r="M31" s="124" t="s">
        <v>2315</v>
      </c>
      <c r="N31" s="47" t="s">
        <v>2316</v>
      </c>
      <c r="O31" s="124" t="s">
        <v>2317</v>
      </c>
      <c r="P31" s="47" t="s">
        <v>2318</v>
      </c>
      <c r="Q31" s="47"/>
      <c r="R31" s="125" t="s">
        <v>82</v>
      </c>
      <c r="S31" s="126"/>
      <c r="T31" s="126" t="s">
        <v>408</v>
      </c>
      <c r="U31" s="215">
        <v>1890</v>
      </c>
      <c r="V31" s="215">
        <v>1890</v>
      </c>
      <c r="W31" s="215">
        <v>1890</v>
      </c>
      <c r="X31" s="215">
        <v>2380</v>
      </c>
      <c r="Y31" s="215">
        <v>2380</v>
      </c>
      <c r="Z31" s="215">
        <v>1890</v>
      </c>
      <c r="AA31" s="215">
        <v>2380</v>
      </c>
      <c r="AB31" s="215">
        <v>2380</v>
      </c>
      <c r="AC31" s="215">
        <v>2380</v>
      </c>
      <c r="AD31" s="215">
        <v>1890</v>
      </c>
      <c r="AE31" s="215">
        <v>2380</v>
      </c>
      <c r="AF31" s="215">
        <v>1890</v>
      </c>
      <c r="AG31" s="235"/>
      <c r="AH31" s="235"/>
      <c r="AI31" s="235"/>
      <c r="AJ31" s="235"/>
      <c r="AK31" s="235"/>
      <c r="AL31" s="235"/>
      <c r="AM31" s="235"/>
      <c r="AN31" s="235"/>
      <c r="AO31" s="235"/>
      <c r="AP31" s="235"/>
      <c r="AQ31" s="235"/>
      <c r="AR31" s="235"/>
    </row>
    <row r="32" spans="1:44" ht="31.5">
      <c r="A32" s="124" t="s">
        <v>2323</v>
      </c>
      <c r="B32" s="124" t="s">
        <v>158</v>
      </c>
      <c r="C32" s="47" t="s">
        <v>166</v>
      </c>
      <c r="D32" s="124" t="s">
        <v>2324</v>
      </c>
      <c r="E32" s="47" t="s">
        <v>2325</v>
      </c>
      <c r="F32" s="47" t="s">
        <v>2326</v>
      </c>
      <c r="G32" s="125">
        <v>1</v>
      </c>
      <c r="H32" s="47" t="s">
        <v>169</v>
      </c>
      <c r="I32" s="124" t="s">
        <v>2327</v>
      </c>
      <c r="J32" s="124" t="s">
        <v>94</v>
      </c>
      <c r="K32" s="124" t="s">
        <v>75</v>
      </c>
      <c r="L32" s="124" t="s">
        <v>76</v>
      </c>
      <c r="M32" s="124" t="s">
        <v>2328</v>
      </c>
      <c r="N32" s="47" t="s">
        <v>2316</v>
      </c>
      <c r="O32" s="124" t="s">
        <v>2329</v>
      </c>
      <c r="P32" s="47" t="s">
        <v>2330</v>
      </c>
      <c r="Q32" s="47"/>
      <c r="R32" s="125" t="s">
        <v>82</v>
      </c>
      <c r="S32" s="126"/>
      <c r="T32" s="126" t="s">
        <v>408</v>
      </c>
      <c r="U32" s="205">
        <v>1</v>
      </c>
      <c r="V32" s="205">
        <v>1</v>
      </c>
      <c r="W32" s="205">
        <v>1</v>
      </c>
      <c r="X32" s="205">
        <v>1</v>
      </c>
      <c r="Y32" s="205">
        <v>1</v>
      </c>
      <c r="Z32" s="205">
        <v>1</v>
      </c>
      <c r="AA32" s="205">
        <v>1</v>
      </c>
      <c r="AB32" s="205">
        <v>1</v>
      </c>
      <c r="AC32" s="205">
        <v>1</v>
      </c>
      <c r="AD32" s="205">
        <v>1</v>
      </c>
      <c r="AE32" s="205">
        <v>1</v>
      </c>
      <c r="AF32" s="205">
        <v>1</v>
      </c>
      <c r="AG32" s="235"/>
      <c r="AH32" s="235"/>
      <c r="AI32" s="235"/>
      <c r="AJ32" s="235"/>
      <c r="AK32" s="235"/>
      <c r="AL32" s="235"/>
      <c r="AM32" s="235"/>
      <c r="AN32" s="235"/>
      <c r="AO32" s="235"/>
      <c r="AP32" s="235"/>
      <c r="AQ32" s="235"/>
      <c r="AR32" s="235"/>
    </row>
    <row r="33" spans="1:44" ht="31.5">
      <c r="A33" s="124" t="s">
        <v>2331</v>
      </c>
      <c r="B33" s="124" t="s">
        <v>131</v>
      </c>
      <c r="C33" s="47" t="s">
        <v>741</v>
      </c>
      <c r="D33" s="124" t="s">
        <v>2332</v>
      </c>
      <c r="E33" s="47" t="s">
        <v>2333</v>
      </c>
      <c r="F33" s="47" t="s">
        <v>2334</v>
      </c>
      <c r="G33" s="125">
        <v>1</v>
      </c>
      <c r="H33" s="47" t="s">
        <v>169</v>
      </c>
      <c r="I33" s="124" t="s">
        <v>2335</v>
      </c>
      <c r="J33" s="124" t="s">
        <v>94</v>
      </c>
      <c r="K33" s="124" t="s">
        <v>75</v>
      </c>
      <c r="L33" s="124" t="s">
        <v>76</v>
      </c>
      <c r="M33" s="124" t="s">
        <v>2328</v>
      </c>
      <c r="N33" s="47" t="s">
        <v>2316</v>
      </c>
      <c r="O33" s="124" t="s">
        <v>2329</v>
      </c>
      <c r="P33" s="47" t="s">
        <v>2330</v>
      </c>
      <c r="Q33" s="47"/>
      <c r="R33" s="125" t="s">
        <v>82</v>
      </c>
      <c r="S33" s="126"/>
      <c r="T33" s="126" t="s">
        <v>408</v>
      </c>
      <c r="U33" s="205">
        <v>1</v>
      </c>
      <c r="V33" s="205">
        <v>1</v>
      </c>
      <c r="W33" s="205">
        <v>1</v>
      </c>
      <c r="X33" s="205">
        <v>1</v>
      </c>
      <c r="Y33" s="205">
        <v>1</v>
      </c>
      <c r="Z33" s="205">
        <v>1</v>
      </c>
      <c r="AA33" s="205">
        <v>1</v>
      </c>
      <c r="AB33" s="205">
        <v>1</v>
      </c>
      <c r="AC33" s="205">
        <v>1</v>
      </c>
      <c r="AD33" s="205">
        <v>1</v>
      </c>
      <c r="AE33" s="205">
        <v>1</v>
      </c>
      <c r="AF33" s="205">
        <v>1</v>
      </c>
      <c r="AG33" s="235"/>
      <c r="AH33" s="235"/>
      <c r="AI33" s="235"/>
      <c r="AJ33" s="235"/>
      <c r="AK33" s="235"/>
      <c r="AL33" s="235"/>
      <c r="AM33" s="235"/>
      <c r="AN33" s="235"/>
      <c r="AO33" s="235"/>
      <c r="AP33" s="235"/>
      <c r="AQ33" s="235"/>
      <c r="AR33" s="235"/>
    </row>
    <row r="34" spans="1:44" ht="31.5">
      <c r="A34" s="124" t="s">
        <v>2336</v>
      </c>
      <c r="B34" s="124" t="s">
        <v>158</v>
      </c>
      <c r="C34" s="47" t="s">
        <v>166</v>
      </c>
      <c r="D34" s="124" t="s">
        <v>2332</v>
      </c>
      <c r="E34" s="47" t="s">
        <v>2337</v>
      </c>
      <c r="F34" s="47" t="s">
        <v>2338</v>
      </c>
      <c r="G34" s="125">
        <v>2</v>
      </c>
      <c r="H34" s="47" t="s">
        <v>169</v>
      </c>
      <c r="I34" s="124" t="s">
        <v>2339</v>
      </c>
      <c r="J34" s="124" t="s">
        <v>94</v>
      </c>
      <c r="K34" s="124" t="s">
        <v>75</v>
      </c>
      <c r="L34" s="124" t="s">
        <v>76</v>
      </c>
      <c r="M34" s="124" t="s">
        <v>2328</v>
      </c>
      <c r="N34" s="47" t="s">
        <v>2316</v>
      </c>
      <c r="O34" s="124" t="s">
        <v>2340</v>
      </c>
      <c r="P34" s="47" t="s">
        <v>2341</v>
      </c>
      <c r="Q34" s="47"/>
      <c r="R34" s="125" t="s">
        <v>82</v>
      </c>
      <c r="S34" s="126"/>
      <c r="T34" s="126" t="s">
        <v>408</v>
      </c>
      <c r="U34" s="205">
        <v>1</v>
      </c>
      <c r="V34" s="205">
        <v>1</v>
      </c>
      <c r="W34" s="205">
        <v>1</v>
      </c>
      <c r="X34" s="205">
        <v>1</v>
      </c>
      <c r="Y34" s="205">
        <v>1</v>
      </c>
      <c r="Z34" s="205">
        <v>1</v>
      </c>
      <c r="AA34" s="205">
        <v>1</v>
      </c>
      <c r="AB34" s="205">
        <v>1</v>
      </c>
      <c r="AC34" s="205">
        <v>1</v>
      </c>
      <c r="AD34" s="205">
        <v>1</v>
      </c>
      <c r="AE34" s="205">
        <v>1</v>
      </c>
      <c r="AF34" s="205">
        <v>1</v>
      </c>
      <c r="AG34" s="235"/>
      <c r="AH34" s="235"/>
      <c r="AI34" s="235"/>
      <c r="AJ34" s="235"/>
      <c r="AK34" s="235"/>
      <c r="AL34" s="235"/>
      <c r="AM34" s="235"/>
      <c r="AN34" s="235"/>
      <c r="AO34" s="235"/>
      <c r="AP34" s="235"/>
      <c r="AQ34" s="235"/>
      <c r="AR34" s="235"/>
    </row>
    <row r="35" spans="1:44" ht="31.5">
      <c r="A35" s="124" t="s">
        <v>2342</v>
      </c>
      <c r="B35" s="124" t="s">
        <v>385</v>
      </c>
      <c r="C35" s="47" t="s">
        <v>1506</v>
      </c>
      <c r="D35" s="124" t="s">
        <v>2251</v>
      </c>
      <c r="E35" s="47" t="s">
        <v>2343</v>
      </c>
      <c r="F35" s="47" t="s">
        <v>2344</v>
      </c>
      <c r="G35" s="125">
        <v>1</v>
      </c>
      <c r="H35" s="47" t="s">
        <v>204</v>
      </c>
      <c r="I35" s="124" t="s">
        <v>2345</v>
      </c>
      <c r="J35" s="124" t="s">
        <v>74</v>
      </c>
      <c r="K35" s="124" t="s">
        <v>75</v>
      </c>
      <c r="L35" s="124" t="s">
        <v>76</v>
      </c>
      <c r="M35" s="124" t="s">
        <v>2346</v>
      </c>
      <c r="N35" s="47" t="s">
        <v>2347</v>
      </c>
      <c r="O35" s="124" t="s">
        <v>2348</v>
      </c>
      <c r="P35" s="47" t="s">
        <v>2349</v>
      </c>
      <c r="Q35" s="47"/>
      <c r="R35" s="125" t="s">
        <v>82</v>
      </c>
      <c r="S35" s="126"/>
      <c r="T35" s="126" t="s">
        <v>408</v>
      </c>
      <c r="U35" s="215">
        <v>15</v>
      </c>
      <c r="V35" s="215">
        <v>10</v>
      </c>
      <c r="W35" s="215">
        <v>10</v>
      </c>
      <c r="X35" s="215">
        <v>20</v>
      </c>
      <c r="Y35" s="215">
        <v>20</v>
      </c>
      <c r="Z35" s="215">
        <v>10</v>
      </c>
      <c r="AA35" s="215">
        <v>10</v>
      </c>
      <c r="AB35" s="215">
        <v>10</v>
      </c>
      <c r="AC35" s="215">
        <v>10</v>
      </c>
      <c r="AD35" s="215">
        <v>10</v>
      </c>
      <c r="AE35" s="215">
        <v>10</v>
      </c>
      <c r="AF35" s="215">
        <v>10</v>
      </c>
      <c r="AG35" s="235"/>
      <c r="AH35" s="235"/>
      <c r="AI35" s="235"/>
      <c r="AJ35" s="235"/>
      <c r="AK35" s="235"/>
      <c r="AL35" s="235"/>
      <c r="AM35" s="235"/>
      <c r="AN35" s="235"/>
      <c r="AO35" s="235"/>
      <c r="AP35" s="235"/>
      <c r="AQ35" s="235"/>
      <c r="AR35" s="235"/>
    </row>
    <row r="36" spans="1:44" ht="31.5">
      <c r="A36" s="124" t="s">
        <v>2350</v>
      </c>
      <c r="B36" s="124" t="s">
        <v>385</v>
      </c>
      <c r="C36" s="47" t="s">
        <v>1506</v>
      </c>
      <c r="D36" s="124" t="s">
        <v>2351</v>
      </c>
      <c r="E36" s="47" t="s">
        <v>2352</v>
      </c>
      <c r="F36" s="47" t="s">
        <v>2353</v>
      </c>
      <c r="G36" s="125">
        <v>1</v>
      </c>
      <c r="H36" s="47" t="s">
        <v>756</v>
      </c>
      <c r="I36" s="124" t="s">
        <v>2354</v>
      </c>
      <c r="J36" s="124" t="s">
        <v>74</v>
      </c>
      <c r="K36" s="124" t="s">
        <v>75</v>
      </c>
      <c r="L36" s="124" t="s">
        <v>76</v>
      </c>
      <c r="M36" s="124" t="s">
        <v>2355</v>
      </c>
      <c r="N36" s="47" t="s">
        <v>2347</v>
      </c>
      <c r="O36" s="124" t="s">
        <v>2348</v>
      </c>
      <c r="P36" s="47" t="s">
        <v>2349</v>
      </c>
      <c r="Q36" s="47"/>
      <c r="R36" s="125" t="s">
        <v>82</v>
      </c>
      <c r="S36" s="126"/>
      <c r="T36" s="126" t="s">
        <v>408</v>
      </c>
      <c r="U36" s="215">
        <v>10</v>
      </c>
      <c r="V36" s="215">
        <v>15</v>
      </c>
      <c r="W36" s="215">
        <v>15</v>
      </c>
      <c r="X36" s="215">
        <v>10</v>
      </c>
      <c r="Y36" s="215">
        <v>10</v>
      </c>
      <c r="Z36" s="215">
        <v>10</v>
      </c>
      <c r="AA36" s="215">
        <v>10</v>
      </c>
      <c r="AB36" s="215">
        <v>10</v>
      </c>
      <c r="AC36" s="215">
        <v>10</v>
      </c>
      <c r="AD36" s="215">
        <v>10</v>
      </c>
      <c r="AE36" s="215">
        <v>5</v>
      </c>
      <c r="AF36" s="215">
        <v>5</v>
      </c>
      <c r="AG36" s="235"/>
      <c r="AH36" s="235"/>
      <c r="AI36" s="235"/>
      <c r="AJ36" s="235"/>
      <c r="AK36" s="235"/>
      <c r="AL36" s="235"/>
      <c r="AM36" s="235"/>
      <c r="AN36" s="235"/>
      <c r="AO36" s="235"/>
      <c r="AP36" s="235"/>
      <c r="AQ36" s="235"/>
      <c r="AR36" s="235"/>
    </row>
    <row r="37" spans="1:44" ht="31.5">
      <c r="A37" s="124" t="s">
        <v>2356</v>
      </c>
      <c r="B37" s="124" t="s">
        <v>385</v>
      </c>
      <c r="C37" s="47" t="s">
        <v>1506</v>
      </c>
      <c r="D37" s="124" t="s">
        <v>2251</v>
      </c>
      <c r="E37" s="47" t="s">
        <v>2357</v>
      </c>
      <c r="F37" s="47" t="s">
        <v>2358</v>
      </c>
      <c r="G37" s="125">
        <v>3</v>
      </c>
      <c r="H37" s="47" t="s">
        <v>756</v>
      </c>
      <c r="I37" s="124" t="s">
        <v>2359</v>
      </c>
      <c r="J37" s="124" t="s">
        <v>74</v>
      </c>
      <c r="K37" s="124" t="s">
        <v>75</v>
      </c>
      <c r="L37" s="124" t="s">
        <v>76</v>
      </c>
      <c r="M37" s="124" t="s">
        <v>2360</v>
      </c>
      <c r="N37" s="47" t="s">
        <v>2347</v>
      </c>
      <c r="O37" s="124" t="s">
        <v>2348</v>
      </c>
      <c r="P37" s="47" t="s">
        <v>2349</v>
      </c>
      <c r="Q37" s="47"/>
      <c r="R37" s="125" t="s">
        <v>82</v>
      </c>
      <c r="S37" s="126"/>
      <c r="T37" s="126" t="s">
        <v>408</v>
      </c>
      <c r="U37" s="215">
        <v>3</v>
      </c>
      <c r="V37" s="215">
        <v>3</v>
      </c>
      <c r="W37" s="215">
        <v>3</v>
      </c>
      <c r="X37" s="215">
        <v>3</v>
      </c>
      <c r="Y37" s="215">
        <v>3</v>
      </c>
      <c r="Z37" s="215">
        <v>3</v>
      </c>
      <c r="AA37" s="215">
        <v>3</v>
      </c>
      <c r="AB37" s="215">
        <v>3</v>
      </c>
      <c r="AC37" s="215">
        <v>3</v>
      </c>
      <c r="AD37" s="215">
        <v>3</v>
      </c>
      <c r="AE37" s="215">
        <v>3</v>
      </c>
      <c r="AF37" s="215">
        <v>2</v>
      </c>
      <c r="AG37" s="203"/>
      <c r="AH37" s="203"/>
      <c r="AI37" s="203"/>
      <c r="AJ37" s="203"/>
      <c r="AK37" s="203"/>
      <c r="AL37" s="203"/>
      <c r="AM37" s="203"/>
      <c r="AN37" s="203"/>
      <c r="AO37" s="203"/>
      <c r="AP37" s="203"/>
      <c r="AQ37" s="203"/>
      <c r="AR37" s="203"/>
    </row>
    <row r="38" spans="1:44" ht="31.5">
      <c r="A38" s="124" t="s">
        <v>2361</v>
      </c>
      <c r="B38" s="124" t="s">
        <v>385</v>
      </c>
      <c r="C38" s="47" t="s">
        <v>1506</v>
      </c>
      <c r="D38" s="124" t="s">
        <v>2278</v>
      </c>
      <c r="E38" s="47" t="s">
        <v>2362</v>
      </c>
      <c r="F38" s="47" t="s">
        <v>2363</v>
      </c>
      <c r="G38" s="125">
        <v>3</v>
      </c>
      <c r="H38" s="47" t="s">
        <v>204</v>
      </c>
      <c r="I38" s="124" t="s">
        <v>2364</v>
      </c>
      <c r="J38" s="124" t="s">
        <v>74</v>
      </c>
      <c r="K38" s="124" t="s">
        <v>75</v>
      </c>
      <c r="L38" s="124" t="s">
        <v>95</v>
      </c>
      <c r="M38" s="124" t="s">
        <v>2365</v>
      </c>
      <c r="N38" s="47" t="s">
        <v>2347</v>
      </c>
      <c r="O38" s="124" t="s">
        <v>2348</v>
      </c>
      <c r="P38" s="47" t="s">
        <v>2349</v>
      </c>
      <c r="Q38" s="47"/>
      <c r="R38" s="125" t="s">
        <v>82</v>
      </c>
      <c r="S38" s="126"/>
      <c r="T38" s="126" t="s">
        <v>408</v>
      </c>
      <c r="U38" s="215">
        <v>0</v>
      </c>
      <c r="V38" s="215">
        <v>0</v>
      </c>
      <c r="W38" s="215">
        <v>0</v>
      </c>
      <c r="X38" s="215">
        <v>0</v>
      </c>
      <c r="Y38" s="215">
        <v>0</v>
      </c>
      <c r="Z38" s="215">
        <v>5</v>
      </c>
      <c r="AA38" s="215">
        <v>5</v>
      </c>
      <c r="AB38" s="215">
        <v>3</v>
      </c>
      <c r="AC38" s="215">
        <v>2</v>
      </c>
      <c r="AD38" s="215">
        <v>4</v>
      </c>
      <c r="AE38" s="215">
        <v>2</v>
      </c>
      <c r="AF38" s="215">
        <v>0</v>
      </c>
      <c r="AG38" s="235"/>
      <c r="AH38" s="235"/>
      <c r="AI38" s="235"/>
      <c r="AJ38" s="235"/>
      <c r="AK38" s="235"/>
      <c r="AL38" s="235"/>
      <c r="AM38" s="235"/>
      <c r="AN38" s="235"/>
      <c r="AO38" s="235"/>
      <c r="AP38" s="235"/>
      <c r="AQ38" s="235"/>
      <c r="AR38" s="235"/>
    </row>
    <row r="39" spans="1:44" ht="31.5">
      <c r="A39" s="124" t="s">
        <v>2366</v>
      </c>
      <c r="B39" s="124" t="s">
        <v>385</v>
      </c>
      <c r="C39" s="47" t="s">
        <v>1506</v>
      </c>
      <c r="D39" s="124" t="s">
        <v>2278</v>
      </c>
      <c r="E39" s="47" t="s">
        <v>2367</v>
      </c>
      <c r="F39" s="47" t="s">
        <v>2368</v>
      </c>
      <c r="G39" s="125">
        <v>3</v>
      </c>
      <c r="H39" s="47" t="s">
        <v>756</v>
      </c>
      <c r="I39" s="124" t="s">
        <v>2369</v>
      </c>
      <c r="J39" s="124" t="s">
        <v>74</v>
      </c>
      <c r="K39" s="124" t="s">
        <v>75</v>
      </c>
      <c r="L39" s="124" t="s">
        <v>95</v>
      </c>
      <c r="M39" s="124" t="s">
        <v>2370</v>
      </c>
      <c r="N39" s="47" t="s">
        <v>2347</v>
      </c>
      <c r="O39" s="124" t="s">
        <v>2348</v>
      </c>
      <c r="P39" s="47" t="s">
        <v>2349</v>
      </c>
      <c r="Q39" s="47"/>
      <c r="R39" s="125" t="s">
        <v>82</v>
      </c>
      <c r="S39" s="126"/>
      <c r="T39" s="126" t="s">
        <v>408</v>
      </c>
      <c r="U39" s="215">
        <v>0</v>
      </c>
      <c r="V39" s="215">
        <v>0</v>
      </c>
      <c r="W39" s="215">
        <v>0</v>
      </c>
      <c r="X39" s="215">
        <v>0</v>
      </c>
      <c r="Y39" s="215">
        <v>0</v>
      </c>
      <c r="Z39" s="215">
        <v>0</v>
      </c>
      <c r="AA39" s="215">
        <v>0</v>
      </c>
      <c r="AB39" s="215">
        <v>3</v>
      </c>
      <c r="AC39" s="215">
        <v>3</v>
      </c>
      <c r="AD39" s="215">
        <v>0</v>
      </c>
      <c r="AE39" s="215">
        <v>3</v>
      </c>
      <c r="AF39" s="215">
        <v>0</v>
      </c>
      <c r="AG39" s="203"/>
      <c r="AH39" s="203"/>
      <c r="AI39" s="203"/>
      <c r="AJ39" s="203"/>
      <c r="AK39" s="203"/>
      <c r="AL39" s="203"/>
      <c r="AM39" s="203"/>
      <c r="AN39" s="203"/>
      <c r="AO39" s="203"/>
      <c r="AP39" s="203"/>
      <c r="AQ39" s="203"/>
      <c r="AR39" s="203"/>
    </row>
    <row r="40" spans="1:44" ht="31.5">
      <c r="A40" s="124" t="s">
        <v>2371</v>
      </c>
      <c r="B40" s="124" t="s">
        <v>385</v>
      </c>
      <c r="C40" s="47" t="s">
        <v>1506</v>
      </c>
      <c r="D40" s="124" t="s">
        <v>2372</v>
      </c>
      <c r="E40" s="47" t="s">
        <v>2373</v>
      </c>
      <c r="F40" s="47" t="s">
        <v>2374</v>
      </c>
      <c r="G40" s="125">
        <v>2</v>
      </c>
      <c r="H40" s="47" t="s">
        <v>756</v>
      </c>
      <c r="I40" s="124" t="s">
        <v>2375</v>
      </c>
      <c r="J40" s="124" t="s">
        <v>74</v>
      </c>
      <c r="K40" s="124" t="s">
        <v>75</v>
      </c>
      <c r="L40" s="124" t="s">
        <v>76</v>
      </c>
      <c r="M40" s="124" t="s">
        <v>2360</v>
      </c>
      <c r="N40" s="47" t="s">
        <v>2347</v>
      </c>
      <c r="O40" s="124" t="s">
        <v>2348</v>
      </c>
      <c r="P40" s="47" t="s">
        <v>2349</v>
      </c>
      <c r="Q40" s="47"/>
      <c r="R40" s="125" t="s">
        <v>82</v>
      </c>
      <c r="S40" s="126"/>
      <c r="T40" s="126" t="s">
        <v>408</v>
      </c>
      <c r="U40" s="215">
        <v>0</v>
      </c>
      <c r="V40" s="215">
        <v>2</v>
      </c>
      <c r="W40" s="215">
        <v>3</v>
      </c>
      <c r="X40" s="215">
        <v>5</v>
      </c>
      <c r="Y40" s="215">
        <v>5</v>
      </c>
      <c r="Z40" s="215">
        <v>5</v>
      </c>
      <c r="AA40" s="215">
        <v>2</v>
      </c>
      <c r="AB40" s="215">
        <v>2</v>
      </c>
      <c r="AC40" s="215">
        <v>4</v>
      </c>
      <c r="AD40" s="215">
        <v>5</v>
      </c>
      <c r="AE40" s="215">
        <v>5</v>
      </c>
      <c r="AF40" s="215">
        <v>2</v>
      </c>
      <c r="AG40" s="203"/>
      <c r="AH40" s="203"/>
      <c r="AI40" s="203"/>
      <c r="AJ40" s="203"/>
      <c r="AK40" s="203"/>
      <c r="AL40" s="203"/>
      <c r="AM40" s="203"/>
      <c r="AN40" s="203"/>
      <c r="AO40" s="203"/>
      <c r="AP40" s="203"/>
      <c r="AQ40" s="203"/>
      <c r="AR40" s="203"/>
    </row>
    <row r="41" spans="1:44" ht="31.5">
      <c r="A41" s="124" t="s">
        <v>2376</v>
      </c>
      <c r="B41" s="124" t="s">
        <v>385</v>
      </c>
      <c r="C41" s="47" t="s">
        <v>1506</v>
      </c>
      <c r="D41" s="124" t="s">
        <v>2372</v>
      </c>
      <c r="E41" s="47" t="s">
        <v>2377</v>
      </c>
      <c r="F41" s="47" t="s">
        <v>2378</v>
      </c>
      <c r="G41" s="125">
        <v>2</v>
      </c>
      <c r="H41" s="47" t="s">
        <v>204</v>
      </c>
      <c r="I41" s="124" t="s">
        <v>2379</v>
      </c>
      <c r="J41" s="124" t="s">
        <v>74</v>
      </c>
      <c r="K41" s="124" t="s">
        <v>75</v>
      </c>
      <c r="L41" s="124" t="s">
        <v>76</v>
      </c>
      <c r="M41" s="124" t="s">
        <v>2380</v>
      </c>
      <c r="N41" s="47" t="s">
        <v>2347</v>
      </c>
      <c r="O41" s="124" t="s">
        <v>2348</v>
      </c>
      <c r="P41" s="47" t="s">
        <v>2349</v>
      </c>
      <c r="Q41" s="47"/>
      <c r="R41" s="125" t="s">
        <v>82</v>
      </c>
      <c r="S41" s="126"/>
      <c r="T41" s="126" t="s">
        <v>408</v>
      </c>
      <c r="U41" s="215">
        <v>25</v>
      </c>
      <c r="V41" s="215">
        <v>25</v>
      </c>
      <c r="W41" s="215">
        <v>25</v>
      </c>
      <c r="X41" s="215">
        <v>25</v>
      </c>
      <c r="Y41" s="215">
        <v>25</v>
      </c>
      <c r="Z41" s="215">
        <v>25</v>
      </c>
      <c r="AA41" s="215">
        <v>25</v>
      </c>
      <c r="AB41" s="215">
        <v>25</v>
      </c>
      <c r="AC41" s="215">
        <v>25</v>
      </c>
      <c r="AD41" s="215">
        <v>25</v>
      </c>
      <c r="AE41" s="215">
        <v>25</v>
      </c>
      <c r="AF41" s="215">
        <v>25</v>
      </c>
      <c r="AG41" s="203"/>
      <c r="AH41" s="203"/>
      <c r="AI41" s="203"/>
      <c r="AJ41" s="203"/>
      <c r="AK41" s="203"/>
      <c r="AL41" s="203"/>
      <c r="AM41" s="203"/>
      <c r="AN41" s="203"/>
      <c r="AO41" s="203"/>
      <c r="AP41" s="203"/>
      <c r="AQ41" s="203"/>
      <c r="AR41" s="203"/>
    </row>
    <row r="42" spans="1:44" ht="47.25">
      <c r="A42" s="124" t="s">
        <v>2381</v>
      </c>
      <c r="B42" s="124" t="s">
        <v>385</v>
      </c>
      <c r="C42" s="47" t="s">
        <v>1506</v>
      </c>
      <c r="D42" s="124" t="s">
        <v>2278</v>
      </c>
      <c r="E42" s="47" t="s">
        <v>2382</v>
      </c>
      <c r="F42" s="47" t="s">
        <v>2383</v>
      </c>
      <c r="G42" s="125">
        <v>3</v>
      </c>
      <c r="H42" s="47" t="s">
        <v>756</v>
      </c>
      <c r="I42" s="124" t="s">
        <v>2384</v>
      </c>
      <c r="J42" s="124" t="s">
        <v>74</v>
      </c>
      <c r="K42" s="124" t="s">
        <v>75</v>
      </c>
      <c r="L42" s="124" t="s">
        <v>76</v>
      </c>
      <c r="M42" s="124" t="s">
        <v>2385</v>
      </c>
      <c r="N42" s="47" t="s">
        <v>2347</v>
      </c>
      <c r="O42" s="124" t="s">
        <v>2348</v>
      </c>
      <c r="P42" s="47" t="s">
        <v>2349</v>
      </c>
      <c r="Q42" s="47"/>
      <c r="R42" s="125" t="s">
        <v>82</v>
      </c>
      <c r="S42" s="126"/>
      <c r="T42" s="126" t="s">
        <v>408</v>
      </c>
      <c r="U42" s="215">
        <v>0</v>
      </c>
      <c r="V42" s="215">
        <v>0</v>
      </c>
      <c r="W42" s="215">
        <v>0</v>
      </c>
      <c r="X42" s="215">
        <v>0</v>
      </c>
      <c r="Y42" s="215">
        <v>0</v>
      </c>
      <c r="Z42" s="215">
        <v>0</v>
      </c>
      <c r="AA42" s="215">
        <v>0</v>
      </c>
      <c r="AB42" s="215">
        <v>100</v>
      </c>
      <c r="AC42" s="215">
        <v>150</v>
      </c>
      <c r="AD42" s="215">
        <v>0</v>
      </c>
      <c r="AE42" s="215">
        <v>150</v>
      </c>
      <c r="AF42" s="215">
        <v>0</v>
      </c>
      <c r="AG42" s="203"/>
      <c r="AH42" s="203"/>
      <c r="AI42" s="203"/>
      <c r="AJ42" s="203"/>
      <c r="AK42" s="203"/>
      <c r="AL42" s="203"/>
      <c r="AM42" s="203"/>
      <c r="AN42" s="203"/>
      <c r="AO42" s="203"/>
      <c r="AP42" s="203"/>
      <c r="AQ42" s="203"/>
      <c r="AR42" s="203"/>
    </row>
    <row r="43" spans="1:44" ht="31.5">
      <c r="A43" s="124" t="s">
        <v>2386</v>
      </c>
      <c r="B43" s="124" t="s">
        <v>385</v>
      </c>
      <c r="C43" s="47" t="s">
        <v>1506</v>
      </c>
      <c r="E43" s="47" t="s">
        <v>2387</v>
      </c>
      <c r="F43" s="47" t="s">
        <v>2388</v>
      </c>
      <c r="G43" s="125">
        <v>2</v>
      </c>
      <c r="H43" s="47" t="s">
        <v>2389</v>
      </c>
      <c r="I43" s="124" t="s">
        <v>2390</v>
      </c>
      <c r="J43" s="124" t="s">
        <v>74</v>
      </c>
      <c r="K43" s="124" t="s">
        <v>75</v>
      </c>
      <c r="L43" s="124" t="s">
        <v>76</v>
      </c>
      <c r="M43" s="124" t="s">
        <v>171</v>
      </c>
      <c r="N43" s="47" t="s">
        <v>2391</v>
      </c>
      <c r="O43" s="124" t="s">
        <v>2392</v>
      </c>
      <c r="P43" s="47" t="s">
        <v>2393</v>
      </c>
      <c r="Q43" s="47"/>
      <c r="R43" s="125" t="s">
        <v>82</v>
      </c>
      <c r="S43" s="126"/>
      <c r="T43" s="126" t="s">
        <v>408</v>
      </c>
      <c r="U43" s="215">
        <v>1</v>
      </c>
      <c r="V43" s="215">
        <v>1</v>
      </c>
      <c r="W43" s="215">
        <v>1</v>
      </c>
      <c r="X43" s="215">
        <v>1</v>
      </c>
      <c r="Y43" s="215">
        <v>1</v>
      </c>
      <c r="Z43" s="215">
        <v>1</v>
      </c>
      <c r="AA43" s="215">
        <v>1</v>
      </c>
      <c r="AB43" s="215">
        <v>1</v>
      </c>
      <c r="AC43" s="215">
        <v>1</v>
      </c>
      <c r="AD43" s="215">
        <v>1</v>
      </c>
      <c r="AE43" s="215">
        <v>1</v>
      </c>
      <c r="AF43" s="215">
        <v>1</v>
      </c>
      <c r="AG43" s="203"/>
      <c r="AH43" s="203"/>
      <c r="AI43" s="203"/>
      <c r="AJ43" s="203"/>
      <c r="AK43" s="203"/>
      <c r="AL43" s="203"/>
      <c r="AM43" s="203"/>
      <c r="AN43" s="203"/>
      <c r="AO43" s="203"/>
      <c r="AP43" s="203"/>
      <c r="AQ43" s="203"/>
      <c r="AR43" s="203"/>
    </row>
    <row r="44" spans="1:44" ht="31.5">
      <c r="A44" s="124" t="s">
        <v>2394</v>
      </c>
      <c r="B44" s="124" t="s">
        <v>385</v>
      </c>
      <c r="C44" s="47" t="s">
        <v>386</v>
      </c>
      <c r="E44" s="47" t="s">
        <v>2395</v>
      </c>
      <c r="F44" s="47" t="s">
        <v>2396</v>
      </c>
      <c r="G44" s="125">
        <v>2</v>
      </c>
      <c r="H44" s="47" t="s">
        <v>2397</v>
      </c>
      <c r="I44" s="124" t="s">
        <v>2398</v>
      </c>
      <c r="J44" s="124" t="s">
        <v>74</v>
      </c>
      <c r="K44" s="124" t="s">
        <v>75</v>
      </c>
      <c r="L44" s="124" t="s">
        <v>76</v>
      </c>
      <c r="M44" s="124" t="s">
        <v>171</v>
      </c>
      <c r="N44" s="47" t="s">
        <v>2391</v>
      </c>
      <c r="O44" s="124" t="s">
        <v>2392</v>
      </c>
      <c r="P44" s="47" t="s">
        <v>2393</v>
      </c>
      <c r="Q44" s="47"/>
      <c r="R44" s="125" t="s">
        <v>82</v>
      </c>
      <c r="S44" s="126"/>
      <c r="T44" s="126" t="s">
        <v>408</v>
      </c>
      <c r="U44" s="215"/>
      <c r="V44" s="215">
        <v>1</v>
      </c>
      <c r="W44" s="215"/>
      <c r="X44" s="215"/>
      <c r="Y44" s="215">
        <v>1</v>
      </c>
      <c r="Z44" s="215"/>
      <c r="AA44" s="215"/>
      <c r="AB44" s="215">
        <v>1</v>
      </c>
      <c r="AC44" s="215"/>
      <c r="AD44" s="215"/>
      <c r="AE44" s="215">
        <v>1</v>
      </c>
      <c r="AF44" s="215"/>
      <c r="AG44" s="203"/>
      <c r="AH44" s="203"/>
      <c r="AI44" s="203"/>
      <c r="AJ44" s="203"/>
      <c r="AK44" s="203"/>
      <c r="AL44" s="203"/>
      <c r="AM44" s="203"/>
      <c r="AN44" s="203"/>
      <c r="AO44" s="203"/>
      <c r="AP44" s="203"/>
      <c r="AQ44" s="203"/>
      <c r="AR44" s="203"/>
    </row>
    <row r="45" spans="1:44" ht="31.5">
      <c r="A45" s="124" t="s">
        <v>2399</v>
      </c>
      <c r="B45" s="124" t="s">
        <v>209</v>
      </c>
      <c r="C45" s="47" t="s">
        <v>845</v>
      </c>
      <c r="D45" s="124" t="s">
        <v>2400</v>
      </c>
      <c r="E45" s="47" t="s">
        <v>2401</v>
      </c>
      <c r="F45" s="47" t="s">
        <v>2402</v>
      </c>
      <c r="G45" s="125">
        <v>3</v>
      </c>
      <c r="H45" s="47" t="s">
        <v>217</v>
      </c>
      <c r="I45" s="124" t="s">
        <v>2403</v>
      </c>
      <c r="J45" s="124" t="s">
        <v>74</v>
      </c>
      <c r="K45" s="124" t="s">
        <v>75</v>
      </c>
      <c r="L45" s="124" t="s">
        <v>76</v>
      </c>
      <c r="M45" s="124" t="s">
        <v>2404</v>
      </c>
      <c r="N45" s="47" t="s">
        <v>2405</v>
      </c>
      <c r="O45" s="124" t="s">
        <v>2406</v>
      </c>
      <c r="P45" s="47" t="s">
        <v>2407</v>
      </c>
      <c r="Q45" s="47"/>
      <c r="R45" s="125" t="s">
        <v>82</v>
      </c>
      <c r="S45" s="126"/>
      <c r="T45" s="126" t="s">
        <v>408</v>
      </c>
      <c r="U45" s="215">
        <v>10</v>
      </c>
      <c r="V45" s="215">
        <v>10</v>
      </c>
      <c r="W45" s="215">
        <v>10</v>
      </c>
      <c r="X45" s="215">
        <v>10</v>
      </c>
      <c r="Y45" s="215">
        <v>10</v>
      </c>
      <c r="Z45" s="215">
        <v>10</v>
      </c>
      <c r="AA45" s="215">
        <v>10</v>
      </c>
      <c r="AB45" s="215">
        <v>10</v>
      </c>
      <c r="AC45" s="215">
        <v>10</v>
      </c>
      <c r="AD45" s="215">
        <v>10</v>
      </c>
      <c r="AE45" s="215">
        <v>10</v>
      </c>
      <c r="AF45" s="215">
        <v>10</v>
      </c>
      <c r="AG45" s="235"/>
      <c r="AH45" s="235"/>
      <c r="AI45" s="235"/>
      <c r="AJ45" s="235"/>
      <c r="AK45" s="235"/>
      <c r="AL45" s="235"/>
      <c r="AM45" s="235"/>
      <c r="AN45" s="235"/>
      <c r="AO45" s="235"/>
      <c r="AP45" s="235"/>
      <c r="AQ45" s="235"/>
      <c r="AR45" s="235"/>
    </row>
    <row r="46" spans="1:44" ht="31.5">
      <c r="A46" s="124" t="s">
        <v>2408</v>
      </c>
      <c r="B46" s="124" t="s">
        <v>131</v>
      </c>
      <c r="C46" s="47" t="s">
        <v>741</v>
      </c>
      <c r="D46" s="124" t="s">
        <v>2400</v>
      </c>
      <c r="E46" s="47" t="s">
        <v>2409</v>
      </c>
      <c r="F46" s="47" t="s">
        <v>2410</v>
      </c>
      <c r="G46" s="125">
        <v>3</v>
      </c>
      <c r="H46" s="47" t="s">
        <v>217</v>
      </c>
      <c r="I46" s="124" t="s">
        <v>2411</v>
      </c>
      <c r="J46" s="124" t="s">
        <v>74</v>
      </c>
      <c r="K46" s="124" t="s">
        <v>75</v>
      </c>
      <c r="L46" s="124" t="s">
        <v>95</v>
      </c>
      <c r="M46" s="124" t="s">
        <v>2412</v>
      </c>
      <c r="N46" s="47" t="s">
        <v>2405</v>
      </c>
      <c r="O46" s="124" t="s">
        <v>2406</v>
      </c>
      <c r="P46" s="47" t="s">
        <v>2407</v>
      </c>
      <c r="Q46" s="47"/>
      <c r="R46" s="125" t="s">
        <v>82</v>
      </c>
      <c r="S46" s="126"/>
      <c r="T46" s="126" t="s">
        <v>408</v>
      </c>
      <c r="U46" s="215">
        <v>1</v>
      </c>
      <c r="V46" s="215">
        <v>1</v>
      </c>
      <c r="W46" s="215">
        <v>1</v>
      </c>
      <c r="X46" s="215">
        <v>1</v>
      </c>
      <c r="Y46" s="215">
        <v>1</v>
      </c>
      <c r="Z46" s="215">
        <v>1</v>
      </c>
      <c r="AA46" s="215">
        <v>1</v>
      </c>
      <c r="AB46" s="215">
        <v>1</v>
      </c>
      <c r="AC46" s="215">
        <v>1</v>
      </c>
      <c r="AD46" s="215">
        <v>1</v>
      </c>
      <c r="AE46" s="215">
        <v>1</v>
      </c>
      <c r="AF46" s="215">
        <v>1</v>
      </c>
      <c r="AG46" s="235"/>
      <c r="AH46" s="235"/>
      <c r="AI46" s="235"/>
      <c r="AJ46" s="235"/>
      <c r="AK46" s="235"/>
      <c r="AL46" s="235"/>
      <c r="AM46" s="235"/>
      <c r="AN46" s="235"/>
      <c r="AO46" s="235"/>
      <c r="AP46" s="235"/>
      <c r="AQ46" s="235"/>
      <c r="AR46" s="235"/>
    </row>
    <row r="47" spans="1:44" ht="31.5">
      <c r="A47" s="124" t="s">
        <v>2413</v>
      </c>
      <c r="B47" s="124" t="s">
        <v>131</v>
      </c>
      <c r="C47" s="47" t="s">
        <v>336</v>
      </c>
      <c r="D47" s="124" t="s">
        <v>2414</v>
      </c>
      <c r="E47" s="47" t="s">
        <v>2415</v>
      </c>
      <c r="F47" s="47" t="s">
        <v>2416</v>
      </c>
      <c r="G47" s="125">
        <v>3</v>
      </c>
      <c r="H47" s="47" t="s">
        <v>217</v>
      </c>
      <c r="I47" s="124" t="s">
        <v>2417</v>
      </c>
      <c r="J47" s="124" t="s">
        <v>74</v>
      </c>
      <c r="K47" s="124" t="s">
        <v>75</v>
      </c>
      <c r="L47" s="124" t="s">
        <v>76</v>
      </c>
      <c r="M47" s="124" t="s">
        <v>2418</v>
      </c>
      <c r="N47" s="47" t="s">
        <v>2405</v>
      </c>
      <c r="O47" s="124" t="s">
        <v>2406</v>
      </c>
      <c r="P47" s="47" t="s">
        <v>2407</v>
      </c>
      <c r="Q47" s="47" t="s">
        <v>3287</v>
      </c>
      <c r="R47" s="125" t="s">
        <v>82</v>
      </c>
      <c r="S47" s="126"/>
      <c r="T47" s="126" t="s">
        <v>408</v>
      </c>
      <c r="U47" s="215">
        <v>0</v>
      </c>
      <c r="V47" s="215">
        <v>1</v>
      </c>
      <c r="W47" s="215">
        <v>0</v>
      </c>
      <c r="X47" s="215">
        <v>1</v>
      </c>
      <c r="Y47" s="215">
        <v>0</v>
      </c>
      <c r="Z47" s="215">
        <v>1</v>
      </c>
      <c r="AA47" s="215">
        <v>0</v>
      </c>
      <c r="AB47" s="215">
        <v>1</v>
      </c>
      <c r="AC47" s="215">
        <v>0</v>
      </c>
      <c r="AD47" s="215">
        <v>1</v>
      </c>
      <c r="AE47" s="215">
        <v>0</v>
      </c>
      <c r="AF47" s="215">
        <v>1</v>
      </c>
      <c r="AG47" s="235"/>
      <c r="AH47" s="235"/>
      <c r="AI47" s="235"/>
      <c r="AJ47" s="235"/>
      <c r="AK47" s="235"/>
      <c r="AL47" s="235"/>
      <c r="AM47" s="235"/>
      <c r="AN47" s="235"/>
      <c r="AO47" s="235"/>
      <c r="AP47" s="235"/>
      <c r="AQ47" s="235"/>
      <c r="AR47" s="235"/>
    </row>
    <row r="48" spans="1:44" ht="31.5">
      <c r="A48" s="124" t="s">
        <v>2419</v>
      </c>
      <c r="B48" s="124" t="s">
        <v>131</v>
      </c>
      <c r="C48" s="47" t="s">
        <v>741</v>
      </c>
      <c r="D48" s="124" t="s">
        <v>2420</v>
      </c>
      <c r="E48" s="47" t="s">
        <v>2421</v>
      </c>
      <c r="F48" s="47" t="s">
        <v>2422</v>
      </c>
      <c r="G48" s="125">
        <v>2</v>
      </c>
      <c r="H48" s="47" t="s">
        <v>217</v>
      </c>
      <c r="I48" s="124" t="s">
        <v>2423</v>
      </c>
      <c r="J48" s="124" t="s">
        <v>74</v>
      </c>
      <c r="K48" s="124" t="s">
        <v>75</v>
      </c>
      <c r="L48" s="124" t="s">
        <v>76</v>
      </c>
      <c r="M48" s="124" t="s">
        <v>2424</v>
      </c>
      <c r="N48" s="47" t="s">
        <v>2405</v>
      </c>
      <c r="O48" s="124" t="s">
        <v>2406</v>
      </c>
      <c r="P48" s="47" t="s">
        <v>2407</v>
      </c>
      <c r="Q48" s="47" t="s">
        <v>3288</v>
      </c>
      <c r="R48" s="125" t="s">
        <v>82</v>
      </c>
      <c r="S48" s="126"/>
      <c r="T48" s="126" t="s">
        <v>408</v>
      </c>
      <c r="U48" s="215">
        <v>1</v>
      </c>
      <c r="V48" s="215">
        <v>1</v>
      </c>
      <c r="W48" s="215">
        <v>1</v>
      </c>
      <c r="X48" s="215">
        <v>1</v>
      </c>
      <c r="Y48" s="215">
        <v>1</v>
      </c>
      <c r="Z48" s="215">
        <v>1</v>
      </c>
      <c r="AA48" s="215">
        <v>1</v>
      </c>
      <c r="AB48" s="215">
        <v>1</v>
      </c>
      <c r="AC48" s="215">
        <v>1</v>
      </c>
      <c r="AD48" s="215">
        <v>1</v>
      </c>
      <c r="AE48" s="215">
        <v>1</v>
      </c>
      <c r="AF48" s="215">
        <v>1</v>
      </c>
      <c r="AG48" s="235"/>
      <c r="AH48" s="235"/>
      <c r="AI48" s="235"/>
      <c r="AJ48" s="235"/>
      <c r="AK48" s="235"/>
      <c r="AL48" s="235"/>
      <c r="AM48" s="235"/>
      <c r="AN48" s="235"/>
      <c r="AO48" s="235"/>
      <c r="AP48" s="235"/>
      <c r="AQ48" s="235"/>
      <c r="AR48" s="235"/>
    </row>
    <row r="49" spans="1:44" ht="31.5">
      <c r="A49" s="124" t="s">
        <v>2425</v>
      </c>
      <c r="B49" s="124" t="s">
        <v>131</v>
      </c>
      <c r="C49" s="47" t="s">
        <v>741</v>
      </c>
      <c r="D49" s="124" t="s">
        <v>2400</v>
      </c>
      <c r="E49" s="47" t="s">
        <v>2426</v>
      </c>
      <c r="F49" s="47" t="s">
        <v>2427</v>
      </c>
      <c r="G49" s="125">
        <v>2</v>
      </c>
      <c r="H49" s="47" t="s">
        <v>217</v>
      </c>
      <c r="I49" s="124" t="s">
        <v>2428</v>
      </c>
      <c r="J49" s="124" t="s">
        <v>74</v>
      </c>
      <c r="K49" s="124" t="s">
        <v>75</v>
      </c>
      <c r="L49" s="124" t="s">
        <v>76</v>
      </c>
      <c r="M49" s="124" t="s">
        <v>2429</v>
      </c>
      <c r="N49" s="47" t="s">
        <v>2405</v>
      </c>
      <c r="O49" s="124" t="s">
        <v>2406</v>
      </c>
      <c r="P49" s="47" t="s">
        <v>2407</v>
      </c>
      <c r="Q49" s="47" t="s">
        <v>3289</v>
      </c>
      <c r="R49" s="125" t="s">
        <v>82</v>
      </c>
      <c r="S49" s="126"/>
      <c r="T49" s="126" t="s">
        <v>408</v>
      </c>
      <c r="U49" s="215">
        <v>2</v>
      </c>
      <c r="V49" s="215">
        <v>2</v>
      </c>
      <c r="W49" s="215">
        <v>2</v>
      </c>
      <c r="X49" s="215">
        <v>2</v>
      </c>
      <c r="Y49" s="215">
        <v>2</v>
      </c>
      <c r="Z49" s="215">
        <v>2</v>
      </c>
      <c r="AA49" s="215">
        <v>2</v>
      </c>
      <c r="AB49" s="215">
        <v>2</v>
      </c>
      <c r="AC49" s="215">
        <v>2</v>
      </c>
      <c r="AD49" s="215">
        <v>2</v>
      </c>
      <c r="AE49" s="215">
        <v>2</v>
      </c>
      <c r="AF49" s="215">
        <v>2</v>
      </c>
      <c r="AG49" s="235"/>
      <c r="AH49" s="235"/>
      <c r="AI49" s="235"/>
      <c r="AJ49" s="235"/>
      <c r="AK49" s="235"/>
      <c r="AL49" s="235"/>
      <c r="AM49" s="235"/>
      <c r="AN49" s="235"/>
      <c r="AO49" s="235"/>
      <c r="AP49" s="235"/>
      <c r="AQ49" s="235"/>
      <c r="AR49" s="235"/>
    </row>
    <row r="50" spans="1:44" ht="31.5">
      <c r="A50" s="124" t="s">
        <v>2430</v>
      </c>
      <c r="B50" s="124" t="s">
        <v>68</v>
      </c>
      <c r="C50" s="47" t="s">
        <v>84</v>
      </c>
      <c r="D50" s="124" t="s">
        <v>2400</v>
      </c>
      <c r="E50" s="47" t="s">
        <v>2431</v>
      </c>
      <c r="F50" s="47" t="s">
        <v>2432</v>
      </c>
      <c r="G50" s="125">
        <v>1</v>
      </c>
      <c r="H50" s="47" t="s">
        <v>217</v>
      </c>
      <c r="I50" s="124" t="s">
        <v>2433</v>
      </c>
      <c r="J50" s="124" t="s">
        <v>74</v>
      </c>
      <c r="K50" s="124" t="s">
        <v>75</v>
      </c>
      <c r="L50" s="124" t="s">
        <v>95</v>
      </c>
      <c r="M50" s="124" t="s">
        <v>2434</v>
      </c>
      <c r="N50" s="47" t="s">
        <v>2405</v>
      </c>
      <c r="O50" s="124" t="s">
        <v>2406</v>
      </c>
      <c r="P50" s="47" t="s">
        <v>2407</v>
      </c>
      <c r="Q50" s="47"/>
      <c r="R50" s="125" t="s">
        <v>82</v>
      </c>
      <c r="S50" s="126"/>
      <c r="T50" s="126" t="s">
        <v>408</v>
      </c>
      <c r="U50" s="215">
        <v>1</v>
      </c>
      <c r="V50" s="215">
        <v>1</v>
      </c>
      <c r="W50" s="215">
        <v>1</v>
      </c>
      <c r="X50" s="215">
        <v>1</v>
      </c>
      <c r="Y50" s="215">
        <v>1</v>
      </c>
      <c r="Z50" s="215">
        <v>1</v>
      </c>
      <c r="AA50" s="215">
        <v>1</v>
      </c>
      <c r="AB50" s="215">
        <v>1</v>
      </c>
      <c r="AC50" s="215">
        <v>1</v>
      </c>
      <c r="AD50" s="215">
        <v>1</v>
      </c>
      <c r="AE50" s="215">
        <v>1</v>
      </c>
      <c r="AF50" s="215">
        <v>1</v>
      </c>
      <c r="AG50" s="235"/>
      <c r="AH50" s="235"/>
      <c r="AI50" s="235"/>
      <c r="AJ50" s="235"/>
      <c r="AK50" s="235"/>
      <c r="AL50" s="235"/>
      <c r="AM50" s="235"/>
      <c r="AN50" s="235"/>
      <c r="AO50" s="235"/>
      <c r="AP50" s="235"/>
      <c r="AQ50" s="235"/>
      <c r="AR50" s="235"/>
    </row>
    <row r="51" spans="1:44" ht="31.5">
      <c r="A51" s="124" t="s">
        <v>2435</v>
      </c>
      <c r="B51" s="124" t="s">
        <v>68</v>
      </c>
      <c r="C51" s="47" t="s">
        <v>633</v>
      </c>
      <c r="D51" s="124" t="s">
        <v>2400</v>
      </c>
      <c r="E51" s="47" t="s">
        <v>2436</v>
      </c>
      <c r="F51" s="47" t="s">
        <v>2437</v>
      </c>
      <c r="G51" s="125">
        <v>2</v>
      </c>
      <c r="H51" s="47" t="s">
        <v>217</v>
      </c>
      <c r="I51" s="124" t="s">
        <v>2438</v>
      </c>
      <c r="J51" s="124" t="s">
        <v>74</v>
      </c>
      <c r="K51" s="124" t="s">
        <v>228</v>
      </c>
      <c r="L51" s="124" t="s">
        <v>95</v>
      </c>
      <c r="M51" s="124" t="s">
        <v>2439</v>
      </c>
      <c r="N51" s="47" t="s">
        <v>2405</v>
      </c>
      <c r="O51" s="124" t="s">
        <v>2406</v>
      </c>
      <c r="P51" s="47" t="s">
        <v>2407</v>
      </c>
      <c r="Q51" s="47"/>
      <c r="R51" s="125" t="s">
        <v>82</v>
      </c>
      <c r="S51" s="126"/>
      <c r="T51" s="126" t="s">
        <v>408</v>
      </c>
      <c r="U51" s="215">
        <v>0</v>
      </c>
      <c r="V51" s="215">
        <v>0</v>
      </c>
      <c r="W51" s="215">
        <v>0</v>
      </c>
      <c r="X51" s="215">
        <v>1</v>
      </c>
      <c r="Y51" s="215">
        <v>0</v>
      </c>
      <c r="Z51" s="215">
        <v>0</v>
      </c>
      <c r="AA51" s="215">
        <v>0</v>
      </c>
      <c r="AB51" s="215">
        <v>0</v>
      </c>
      <c r="AC51" s="215">
        <v>0</v>
      </c>
      <c r="AD51" s="215">
        <v>1</v>
      </c>
      <c r="AE51" s="215">
        <v>0</v>
      </c>
      <c r="AF51" s="215">
        <v>0</v>
      </c>
      <c r="AG51" s="235"/>
      <c r="AH51" s="235"/>
      <c r="AI51" s="235"/>
      <c r="AJ51" s="235"/>
      <c r="AK51" s="235"/>
      <c r="AL51" s="235"/>
      <c r="AM51" s="235"/>
      <c r="AN51" s="235"/>
      <c r="AO51" s="235"/>
      <c r="AP51" s="235"/>
      <c r="AQ51" s="235"/>
      <c r="AR51" s="235"/>
    </row>
  </sheetData>
  <dataValidations count="2">
    <dataValidation type="custom" allowBlank="1" showInputMessage="1" showErrorMessage="1" errorTitle="Sólo se permiten números" error="Introduzca sólo valores numéricos, de lo contrario si desea agregar una nota o comentario, realícelo de la forma debida." sqref="V8" xr:uid="{15800CAD-15E6-4793-94CC-0CC5426E0C40}">
      <formula1>ISNUMBER(V8)</formula1>
    </dataValidation>
    <dataValidation type="custom" allowBlank="1" showInputMessage="1" showErrorMessage="1" errorTitle="Sólo se permiten números" sqref="V7 V9 U7:U51 W7:AR51" xr:uid="{08329CDF-8AEB-4C8A-BB36-8B6921375A08}">
      <formula1>ISNUMBER(U7)</formula1>
    </dataValidation>
  </dataValidations>
  <hyperlinks>
    <hyperlink ref="A2" location="INDICE!A1" display="◄INICIO" xr:uid="{8788A2CF-901E-4711-869D-78C9E6F08472}"/>
  </hyperlink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C56D-CDDE-478C-8294-221D7FAC0E44}">
  <sheetPr codeName="Hoja18"/>
  <dimension ref="A1:AR107"/>
  <sheetViews>
    <sheetView showGridLines="0" zoomScale="85" zoomScaleNormal="85" workbookViewId="0">
      <selection activeCell="B3" sqref="B3"/>
    </sheetView>
  </sheetViews>
  <sheetFormatPr baseColWidth="10" defaultColWidth="9" defaultRowHeight="15.75"/>
  <cols>
    <col min="1" max="1" width="17.625" style="124" bestFit="1" customWidth="1"/>
    <col min="2" max="2" width="30.375" style="124" customWidth="1"/>
    <col min="3" max="3" width="42.875" style="124" customWidth="1"/>
    <col min="4" max="4" width="15.625" style="124" customWidth="1"/>
    <col min="5" max="5" width="88.125" style="124" customWidth="1"/>
    <col min="6" max="6" width="79.375" style="124" customWidth="1"/>
    <col min="7" max="7" width="10" style="124" bestFit="1" customWidth="1"/>
    <col min="8" max="8" width="73.375" style="124" customWidth="1"/>
    <col min="9" max="9" width="45.875" style="124" customWidth="1"/>
    <col min="10" max="10" width="16.375" style="124" bestFit="1" customWidth="1"/>
    <col min="11" max="11" width="12.5" style="124" bestFit="1" customWidth="1"/>
    <col min="12" max="12" width="15.5" style="124" bestFit="1" customWidth="1"/>
    <col min="13" max="13" width="42.125" style="124" customWidth="1"/>
    <col min="14" max="14" width="36.75" style="124" customWidth="1"/>
    <col min="15" max="15" width="49.5" style="124" bestFit="1" customWidth="1"/>
    <col min="16" max="16" width="16.75" style="124" customWidth="1"/>
    <col min="17" max="17" width="32" style="124" customWidth="1"/>
    <col min="18" max="18" width="19.375" style="124" customWidth="1"/>
    <col min="19" max="19" width="13.625" style="124" bestFit="1" customWidth="1"/>
    <col min="20" max="20" width="7.875" style="124" bestFit="1" customWidth="1"/>
    <col min="21" max="32" width="12.375" style="124" bestFit="1" customWidth="1"/>
    <col min="33" max="44" width="17.25" style="124" bestFit="1" customWidth="1"/>
    <col min="45" max="45" width="12.625" style="124" customWidth="1"/>
    <col min="46" max="16384" width="9" style="124"/>
  </cols>
  <sheetData>
    <row r="1" spans="1:44">
      <c r="A1" s="237"/>
    </row>
    <row r="2" spans="1:44" ht="22.5">
      <c r="A2" s="236" t="s">
        <v>20</v>
      </c>
    </row>
    <row r="3" spans="1:44" ht="23.25">
      <c r="E3" s="221" t="str">
        <f>[7]Control!$A$1&amp;" "&amp;[7]Control!$B$5</f>
        <v>PLAN OPERATIVO ANUAL  2024</v>
      </c>
    </row>
    <row r="4" spans="1:44" ht="23.25" thickBot="1">
      <c r="E4" s="183" t="str">
        <f>[7]Control!$B$3</f>
        <v>DIRECCIÓN DE GESTIÓN HUMANA</v>
      </c>
    </row>
    <row r="5" spans="1:44" ht="17.25" thickTop="1" thickBot="1">
      <c r="U5" s="170" t="s">
        <v>21</v>
      </c>
      <c r="V5" s="170"/>
      <c r="W5" s="170"/>
      <c r="X5" s="170"/>
      <c r="Y5" s="170"/>
      <c r="Z5" s="170"/>
      <c r="AA5" s="170"/>
      <c r="AB5" s="170"/>
      <c r="AC5" s="170"/>
      <c r="AD5" s="170"/>
      <c r="AE5" s="170"/>
      <c r="AF5" s="170"/>
      <c r="AG5" s="170" t="s">
        <v>22</v>
      </c>
      <c r="AH5" s="170"/>
      <c r="AI5" s="170"/>
      <c r="AJ5" s="170"/>
      <c r="AK5" s="170"/>
      <c r="AL5" s="170"/>
      <c r="AM5" s="170"/>
      <c r="AN5" s="170"/>
      <c r="AO5" s="170"/>
      <c r="AP5" s="170"/>
      <c r="AQ5" s="170"/>
      <c r="AR5" s="170"/>
    </row>
    <row r="6" spans="1:44" ht="31.5" customHeight="1" thickBot="1">
      <c r="A6" s="171" t="s">
        <v>23</v>
      </c>
      <c r="B6" s="171" t="s">
        <v>24</v>
      </c>
      <c r="C6" s="171" t="s">
        <v>25</v>
      </c>
      <c r="D6" s="171" t="s">
        <v>26</v>
      </c>
      <c r="E6" s="171" t="s">
        <v>27</v>
      </c>
      <c r="F6" s="171" t="s">
        <v>28</v>
      </c>
      <c r="G6" s="171" t="s">
        <v>29</v>
      </c>
      <c r="H6" s="171" t="s">
        <v>30</v>
      </c>
      <c r="I6" s="171" t="s">
        <v>31</v>
      </c>
      <c r="J6" s="171" t="s">
        <v>32</v>
      </c>
      <c r="K6" s="171" t="s">
        <v>33</v>
      </c>
      <c r="L6" s="171" t="s">
        <v>34</v>
      </c>
      <c r="M6" s="171" t="s">
        <v>35</v>
      </c>
      <c r="N6" s="171" t="s">
        <v>36</v>
      </c>
      <c r="O6" s="171" t="s">
        <v>37</v>
      </c>
      <c r="P6" s="171" t="s">
        <v>38</v>
      </c>
      <c r="Q6" s="171" t="s">
        <v>39</v>
      </c>
      <c r="R6" s="184" t="s">
        <v>40</v>
      </c>
      <c r="S6" s="171" t="s">
        <v>41</v>
      </c>
      <c r="T6" s="171" t="s">
        <v>42</v>
      </c>
      <c r="U6" s="174" t="s">
        <v>43</v>
      </c>
      <c r="V6" s="174" t="s">
        <v>44</v>
      </c>
      <c r="W6" s="174" t="s">
        <v>45</v>
      </c>
      <c r="X6" s="174" t="s">
        <v>46</v>
      </c>
      <c r="Y6" s="174" t="s">
        <v>47</v>
      </c>
      <c r="Z6" s="174" t="s">
        <v>48</v>
      </c>
      <c r="AA6" s="174" t="s">
        <v>49</v>
      </c>
      <c r="AB6" s="174" t="s">
        <v>50</v>
      </c>
      <c r="AC6" s="174" t="s">
        <v>51</v>
      </c>
      <c r="AD6" s="174" t="s">
        <v>52</v>
      </c>
      <c r="AE6" s="174" t="s">
        <v>53</v>
      </c>
      <c r="AF6" s="174" t="s">
        <v>54</v>
      </c>
      <c r="AG6" s="174" t="s">
        <v>55</v>
      </c>
      <c r="AH6" s="174" t="s">
        <v>56</v>
      </c>
      <c r="AI6" s="174" t="s">
        <v>57</v>
      </c>
      <c r="AJ6" s="174" t="s">
        <v>58</v>
      </c>
      <c r="AK6" s="174" t="s">
        <v>59</v>
      </c>
      <c r="AL6" s="174" t="s">
        <v>60</v>
      </c>
      <c r="AM6" s="174" t="s">
        <v>61</v>
      </c>
      <c r="AN6" s="174" t="s">
        <v>62</v>
      </c>
      <c r="AO6" s="174" t="s">
        <v>63</v>
      </c>
      <c r="AP6" s="174" t="s">
        <v>64</v>
      </c>
      <c r="AQ6" s="174" t="s">
        <v>65</v>
      </c>
      <c r="AR6" s="174" t="s">
        <v>66</v>
      </c>
    </row>
    <row r="7" spans="1:44" ht="31.5">
      <c r="A7" s="124" t="s">
        <v>2491</v>
      </c>
      <c r="B7" s="47" t="s">
        <v>68</v>
      </c>
      <c r="C7" s="47" t="s">
        <v>84</v>
      </c>
      <c r="D7" s="47"/>
      <c r="E7" s="47" t="s">
        <v>2492</v>
      </c>
      <c r="F7" s="47" t="s">
        <v>2493</v>
      </c>
      <c r="G7" s="125">
        <v>3</v>
      </c>
      <c r="H7" s="47" t="s">
        <v>72</v>
      </c>
      <c r="I7" s="47" t="s">
        <v>2494</v>
      </c>
      <c r="J7" s="124" t="s">
        <v>74</v>
      </c>
      <c r="K7" s="124" t="s">
        <v>75</v>
      </c>
      <c r="L7" s="124" t="s">
        <v>95</v>
      </c>
      <c r="M7" s="124" t="s">
        <v>2495</v>
      </c>
      <c r="N7" s="124" t="s">
        <v>2496</v>
      </c>
      <c r="O7" s="124" t="s">
        <v>2496</v>
      </c>
      <c r="P7" s="124" t="s">
        <v>2497</v>
      </c>
      <c r="R7" s="124" t="s">
        <v>82</v>
      </c>
      <c r="S7" s="126">
        <v>0</v>
      </c>
      <c r="T7" s="126"/>
      <c r="U7" s="222">
        <v>2</v>
      </c>
      <c r="V7" s="222">
        <v>2</v>
      </c>
      <c r="W7" s="222">
        <v>2</v>
      </c>
      <c r="X7" s="222">
        <v>2</v>
      </c>
      <c r="Y7" s="222">
        <v>2</v>
      </c>
      <c r="Z7" s="222">
        <v>2</v>
      </c>
      <c r="AA7" s="222">
        <v>2</v>
      </c>
      <c r="AB7" s="222">
        <v>2</v>
      </c>
      <c r="AC7" s="222">
        <v>2</v>
      </c>
      <c r="AD7" s="222">
        <v>2</v>
      </c>
      <c r="AE7" s="222">
        <v>2</v>
      </c>
      <c r="AF7" s="222">
        <v>2</v>
      </c>
      <c r="AG7" s="180"/>
      <c r="AH7" s="180"/>
      <c r="AI7" s="180"/>
      <c r="AJ7" s="180"/>
      <c r="AK7" s="180"/>
      <c r="AL7" s="180"/>
      <c r="AM7" s="180"/>
      <c r="AN7" s="180"/>
      <c r="AO7" s="180"/>
      <c r="AP7" s="180"/>
      <c r="AQ7" s="180"/>
      <c r="AR7" s="180"/>
    </row>
    <row r="8" spans="1:44" ht="47.25">
      <c r="A8" s="124" t="s">
        <v>2498</v>
      </c>
      <c r="B8" s="47" t="s">
        <v>68</v>
      </c>
      <c r="C8" s="47" t="s">
        <v>182</v>
      </c>
      <c r="D8" s="47"/>
      <c r="E8" s="47" t="s">
        <v>2499</v>
      </c>
      <c r="F8" s="47" t="s">
        <v>2500</v>
      </c>
      <c r="G8" s="125">
        <v>1</v>
      </c>
      <c r="H8" s="47" t="s">
        <v>2501</v>
      </c>
      <c r="I8" s="47" t="s">
        <v>2502</v>
      </c>
      <c r="J8" s="124" t="s">
        <v>94</v>
      </c>
      <c r="K8" s="124" t="s">
        <v>75</v>
      </c>
      <c r="L8" s="124" t="s">
        <v>95</v>
      </c>
      <c r="M8" s="124" t="s">
        <v>2503</v>
      </c>
      <c r="N8" s="124" t="s">
        <v>2496</v>
      </c>
      <c r="O8" s="124" t="s">
        <v>2496</v>
      </c>
      <c r="P8" s="124" t="s">
        <v>2497</v>
      </c>
      <c r="R8" s="124" t="s">
        <v>82</v>
      </c>
      <c r="S8" s="217">
        <v>0</v>
      </c>
      <c r="T8" s="126"/>
      <c r="U8" s="223">
        <v>1</v>
      </c>
      <c r="V8" s="223">
        <v>1</v>
      </c>
      <c r="W8" s="223">
        <v>1</v>
      </c>
      <c r="X8" s="223">
        <v>1</v>
      </c>
      <c r="Y8" s="223">
        <v>1</v>
      </c>
      <c r="Z8" s="223">
        <v>1</v>
      </c>
      <c r="AA8" s="223">
        <v>1</v>
      </c>
      <c r="AB8" s="223">
        <v>1</v>
      </c>
      <c r="AC8" s="223">
        <v>1</v>
      </c>
      <c r="AD8" s="223">
        <v>1</v>
      </c>
      <c r="AE8" s="223">
        <v>1</v>
      </c>
      <c r="AF8" s="223">
        <v>1</v>
      </c>
      <c r="AG8" s="180"/>
      <c r="AH8" s="180"/>
      <c r="AI8" s="180"/>
      <c r="AJ8" s="180"/>
      <c r="AK8" s="180"/>
      <c r="AL8" s="180"/>
      <c r="AM8" s="180"/>
      <c r="AN8" s="180"/>
      <c r="AO8" s="180"/>
      <c r="AP8" s="180"/>
      <c r="AQ8" s="180"/>
      <c r="AR8" s="180"/>
    </row>
    <row r="9" spans="1:44" ht="47.25">
      <c r="A9" s="124" t="s">
        <v>2504</v>
      </c>
      <c r="B9" s="47" t="s">
        <v>385</v>
      </c>
      <c r="C9" s="47" t="s">
        <v>430</v>
      </c>
      <c r="D9" s="47"/>
      <c r="E9" s="47" t="s">
        <v>2505</v>
      </c>
      <c r="F9" s="47" t="s">
        <v>2506</v>
      </c>
      <c r="G9" s="125">
        <v>2</v>
      </c>
      <c r="H9" s="47" t="s">
        <v>2501</v>
      </c>
      <c r="I9" s="47" t="s">
        <v>2507</v>
      </c>
      <c r="J9" s="124" t="s">
        <v>74</v>
      </c>
      <c r="K9" s="124" t="s">
        <v>75</v>
      </c>
      <c r="L9" s="124" t="s">
        <v>95</v>
      </c>
      <c r="M9" s="124" t="s">
        <v>2508</v>
      </c>
      <c r="N9" s="124" t="s">
        <v>2496</v>
      </c>
      <c r="O9" s="124" t="s">
        <v>2496</v>
      </c>
      <c r="P9" s="124" t="s">
        <v>2497</v>
      </c>
      <c r="R9" s="124" t="s">
        <v>82</v>
      </c>
      <c r="S9" s="126">
        <v>0</v>
      </c>
      <c r="T9" s="126"/>
      <c r="U9" s="222">
        <v>1</v>
      </c>
      <c r="V9" s="222">
        <v>1</v>
      </c>
      <c r="W9" s="222">
        <v>1</v>
      </c>
      <c r="X9" s="222">
        <v>1</v>
      </c>
      <c r="Y9" s="222">
        <v>1</v>
      </c>
      <c r="Z9" s="222">
        <v>1</v>
      </c>
      <c r="AA9" s="222">
        <v>1</v>
      </c>
      <c r="AB9" s="222">
        <v>1</v>
      </c>
      <c r="AC9" s="222">
        <v>1</v>
      </c>
      <c r="AD9" s="222">
        <v>1</v>
      </c>
      <c r="AE9" s="222">
        <v>1</v>
      </c>
      <c r="AF9" s="222">
        <v>1</v>
      </c>
      <c r="AG9" s="180"/>
      <c r="AH9" s="180"/>
      <c r="AI9" s="180"/>
      <c r="AJ9" s="180"/>
      <c r="AK9" s="180"/>
      <c r="AL9" s="180"/>
      <c r="AM9" s="180"/>
      <c r="AN9" s="180"/>
      <c r="AO9" s="180"/>
      <c r="AP9" s="180"/>
      <c r="AQ9" s="180"/>
      <c r="AR9" s="180"/>
    </row>
    <row r="10" spans="1:44" ht="47.25">
      <c r="A10" s="124" t="s">
        <v>2509</v>
      </c>
      <c r="B10" s="47" t="s">
        <v>68</v>
      </c>
      <c r="C10" s="47" t="s">
        <v>182</v>
      </c>
      <c r="D10" s="47"/>
      <c r="E10" s="47" t="s">
        <v>2510</v>
      </c>
      <c r="F10" s="47" t="s">
        <v>2511</v>
      </c>
      <c r="G10" s="125">
        <v>2</v>
      </c>
      <c r="H10" s="47" t="s">
        <v>2501</v>
      </c>
      <c r="I10" s="47" t="s">
        <v>2512</v>
      </c>
      <c r="J10" s="124" t="s">
        <v>94</v>
      </c>
      <c r="K10" s="124" t="s">
        <v>75</v>
      </c>
      <c r="L10" s="124" t="s">
        <v>76</v>
      </c>
      <c r="M10" s="124" t="s">
        <v>2513</v>
      </c>
      <c r="N10" s="124" t="s">
        <v>2496</v>
      </c>
      <c r="O10" s="124" t="s">
        <v>2496</v>
      </c>
      <c r="P10" s="124" t="s">
        <v>2497</v>
      </c>
      <c r="R10" s="124" t="s">
        <v>82</v>
      </c>
      <c r="S10" s="126">
        <v>0</v>
      </c>
      <c r="T10" s="126"/>
      <c r="U10" s="223"/>
      <c r="V10" s="223"/>
      <c r="W10" s="223">
        <v>0.1</v>
      </c>
      <c r="X10" s="223">
        <v>0.15</v>
      </c>
      <c r="Y10" s="223">
        <v>0.15</v>
      </c>
      <c r="Z10" s="223">
        <v>0.4</v>
      </c>
      <c r="AA10" s="223">
        <v>0.2</v>
      </c>
      <c r="AB10" s="223"/>
      <c r="AC10" s="223"/>
      <c r="AD10" s="223"/>
      <c r="AE10" s="223"/>
      <c r="AF10" s="223"/>
      <c r="AG10" s="180"/>
      <c r="AH10" s="180"/>
      <c r="AI10" s="180"/>
      <c r="AJ10" s="180"/>
      <c r="AK10" s="180"/>
      <c r="AL10" s="180"/>
      <c r="AM10" s="180"/>
      <c r="AN10" s="180"/>
      <c r="AO10" s="180"/>
      <c r="AP10" s="180"/>
      <c r="AQ10" s="180"/>
      <c r="AR10" s="180"/>
    </row>
    <row r="11" spans="1:44" ht="47.25">
      <c r="A11" s="124" t="s">
        <v>2514</v>
      </c>
      <c r="B11" s="47" t="s">
        <v>68</v>
      </c>
      <c r="C11" s="47" t="s">
        <v>182</v>
      </c>
      <c r="D11" s="47"/>
      <c r="E11" s="47" t="s">
        <v>2515</v>
      </c>
      <c r="F11" s="47" t="s">
        <v>2516</v>
      </c>
      <c r="G11" s="125">
        <v>2</v>
      </c>
      <c r="H11" s="47" t="s">
        <v>2501</v>
      </c>
      <c r="I11" s="47" t="s">
        <v>2517</v>
      </c>
      <c r="J11" s="124" t="s">
        <v>94</v>
      </c>
      <c r="K11" s="124" t="s">
        <v>75</v>
      </c>
      <c r="L11" s="124" t="s">
        <v>76</v>
      </c>
      <c r="M11" s="124" t="s">
        <v>2513</v>
      </c>
      <c r="N11" s="124" t="s">
        <v>2496</v>
      </c>
      <c r="O11" s="124" t="s">
        <v>2496</v>
      </c>
      <c r="P11" s="124" t="s">
        <v>2497</v>
      </c>
      <c r="Q11" s="124" t="s">
        <v>873</v>
      </c>
      <c r="R11" s="124" t="s">
        <v>82</v>
      </c>
      <c r="S11" s="126"/>
      <c r="T11" s="126"/>
      <c r="U11" s="223"/>
      <c r="V11" s="223"/>
      <c r="W11" s="223">
        <v>0.08</v>
      </c>
      <c r="X11" s="223">
        <v>0.09</v>
      </c>
      <c r="Y11" s="223">
        <v>0.1</v>
      </c>
      <c r="Z11" s="223">
        <v>0.1</v>
      </c>
      <c r="AA11" s="223">
        <v>0.1</v>
      </c>
      <c r="AB11" s="223">
        <v>0.1</v>
      </c>
      <c r="AC11" s="223">
        <v>0.1</v>
      </c>
      <c r="AD11" s="223">
        <v>0.11</v>
      </c>
      <c r="AE11" s="223">
        <v>0.11</v>
      </c>
      <c r="AF11" s="223">
        <v>0.11</v>
      </c>
      <c r="AG11" s="224"/>
      <c r="AH11" s="180"/>
      <c r="AI11" s="180"/>
      <c r="AJ11" s="180"/>
      <c r="AK11" s="180"/>
      <c r="AL11" s="180"/>
      <c r="AM11" s="180"/>
      <c r="AN11" s="180"/>
      <c r="AO11" s="180"/>
      <c r="AP11" s="180"/>
      <c r="AQ11" s="180"/>
      <c r="AR11" s="180"/>
    </row>
    <row r="12" spans="1:44" ht="63">
      <c r="A12" s="124" t="s">
        <v>2518</v>
      </c>
      <c r="B12" s="47" t="s">
        <v>68</v>
      </c>
      <c r="C12" s="47" t="s">
        <v>84</v>
      </c>
      <c r="D12" s="47" t="s">
        <v>2519</v>
      </c>
      <c r="E12" s="47" t="s">
        <v>2520</v>
      </c>
      <c r="F12" s="47" t="s">
        <v>2521</v>
      </c>
      <c r="G12" s="125">
        <v>2</v>
      </c>
      <c r="H12" s="47" t="s">
        <v>2501</v>
      </c>
      <c r="I12" s="47" t="s">
        <v>2522</v>
      </c>
      <c r="J12" s="124" t="s">
        <v>94</v>
      </c>
      <c r="K12" s="124" t="s">
        <v>75</v>
      </c>
      <c r="L12" s="124" t="s">
        <v>76</v>
      </c>
      <c r="M12" s="124" t="s">
        <v>2513</v>
      </c>
      <c r="N12" s="124" t="s">
        <v>2496</v>
      </c>
      <c r="O12" s="124" t="s">
        <v>2496</v>
      </c>
      <c r="P12" s="124" t="s">
        <v>2497</v>
      </c>
      <c r="R12" s="124" t="s">
        <v>82</v>
      </c>
      <c r="S12" s="126">
        <v>0</v>
      </c>
      <c r="T12" s="126"/>
      <c r="U12" s="223"/>
      <c r="V12" s="223">
        <v>0.05</v>
      </c>
      <c r="W12" s="223">
        <v>0.08</v>
      </c>
      <c r="X12" s="223">
        <v>0.1</v>
      </c>
      <c r="Y12" s="223">
        <v>0.1</v>
      </c>
      <c r="Z12" s="223">
        <v>0.1</v>
      </c>
      <c r="AA12" s="223">
        <v>0.1</v>
      </c>
      <c r="AB12" s="223">
        <v>0.08</v>
      </c>
      <c r="AC12" s="223">
        <v>0.1</v>
      </c>
      <c r="AD12" s="223">
        <v>0.1</v>
      </c>
      <c r="AE12" s="223">
        <v>0.1</v>
      </c>
      <c r="AF12" s="223">
        <v>0.09</v>
      </c>
      <c r="AG12" s="224"/>
      <c r="AH12" s="180"/>
      <c r="AI12" s="180"/>
      <c r="AJ12" s="180"/>
      <c r="AK12" s="180"/>
      <c r="AL12" s="180"/>
      <c r="AM12" s="180"/>
      <c r="AN12" s="180"/>
      <c r="AO12" s="180"/>
      <c r="AP12" s="180"/>
      <c r="AQ12" s="180"/>
      <c r="AR12" s="180"/>
    </row>
    <row r="13" spans="1:44" ht="63">
      <c r="A13" s="124" t="s">
        <v>2523</v>
      </c>
      <c r="B13" s="47" t="s">
        <v>68</v>
      </c>
      <c r="C13" s="47" t="s">
        <v>84</v>
      </c>
      <c r="D13" s="47" t="s">
        <v>2519</v>
      </c>
      <c r="E13" s="47" t="s">
        <v>2524</v>
      </c>
      <c r="F13" s="47" t="s">
        <v>2525</v>
      </c>
      <c r="G13" s="125">
        <v>2</v>
      </c>
      <c r="H13" s="47" t="s">
        <v>2501</v>
      </c>
      <c r="I13" s="47" t="s">
        <v>2522</v>
      </c>
      <c r="J13" s="124" t="s">
        <v>94</v>
      </c>
      <c r="K13" s="124" t="s">
        <v>75</v>
      </c>
      <c r="L13" s="124" t="s">
        <v>76</v>
      </c>
      <c r="M13" s="124" t="s">
        <v>2513</v>
      </c>
      <c r="N13" s="124" t="s">
        <v>2496</v>
      </c>
      <c r="O13" s="124" t="s">
        <v>2496</v>
      </c>
      <c r="P13" s="124" t="s">
        <v>2497</v>
      </c>
      <c r="R13" s="124" t="s">
        <v>82</v>
      </c>
      <c r="S13" s="126">
        <v>0</v>
      </c>
      <c r="T13" s="126"/>
      <c r="U13" s="223"/>
      <c r="V13" s="223">
        <v>0.05</v>
      </c>
      <c r="W13" s="223">
        <v>0.08</v>
      </c>
      <c r="X13" s="223">
        <v>0.1</v>
      </c>
      <c r="Y13" s="223">
        <v>0.1</v>
      </c>
      <c r="Z13" s="223">
        <v>0.1</v>
      </c>
      <c r="AA13" s="223">
        <v>0.1</v>
      </c>
      <c r="AB13" s="223">
        <v>0.08</v>
      </c>
      <c r="AC13" s="223">
        <v>0.1</v>
      </c>
      <c r="AD13" s="223">
        <v>0.1</v>
      </c>
      <c r="AE13" s="223">
        <v>0.1</v>
      </c>
      <c r="AF13" s="223">
        <v>0.09</v>
      </c>
      <c r="AG13" s="224"/>
      <c r="AH13" s="180"/>
      <c r="AI13" s="180"/>
      <c r="AJ13" s="180"/>
      <c r="AK13" s="180"/>
      <c r="AL13" s="180"/>
      <c r="AM13" s="180"/>
      <c r="AN13" s="180"/>
      <c r="AO13" s="180"/>
      <c r="AP13" s="180"/>
      <c r="AQ13" s="180"/>
      <c r="AR13" s="180"/>
    </row>
    <row r="14" spans="1:44" ht="47.25">
      <c r="A14" s="124" t="s">
        <v>2526</v>
      </c>
      <c r="B14" s="47" t="s">
        <v>68</v>
      </c>
      <c r="C14" s="47" t="s">
        <v>84</v>
      </c>
      <c r="D14" s="47"/>
      <c r="E14" s="47" t="s">
        <v>1580</v>
      </c>
      <c r="F14" s="47" t="s">
        <v>1581</v>
      </c>
      <c r="G14" s="125">
        <v>1</v>
      </c>
      <c r="H14" s="47" t="s">
        <v>2501</v>
      </c>
      <c r="I14" s="47" t="s">
        <v>2512</v>
      </c>
      <c r="J14" s="124" t="s">
        <v>94</v>
      </c>
      <c r="K14" s="124" t="s">
        <v>75</v>
      </c>
      <c r="L14" s="124" t="s">
        <v>76</v>
      </c>
      <c r="M14" s="124" t="s">
        <v>2513</v>
      </c>
      <c r="N14" s="124" t="s">
        <v>2496</v>
      </c>
      <c r="O14" s="124" t="s">
        <v>2496</v>
      </c>
      <c r="P14" s="124" t="s">
        <v>2497</v>
      </c>
      <c r="Q14" s="124" t="s">
        <v>2527</v>
      </c>
      <c r="R14" s="124" t="s">
        <v>82</v>
      </c>
      <c r="S14" s="126">
        <v>0</v>
      </c>
      <c r="T14" s="126"/>
      <c r="U14" s="223"/>
      <c r="V14" s="223"/>
      <c r="W14" s="223"/>
      <c r="X14" s="223"/>
      <c r="Y14" s="223"/>
      <c r="Z14" s="223"/>
      <c r="AA14" s="223"/>
      <c r="AB14" s="223"/>
      <c r="AC14" s="223"/>
      <c r="AD14" s="223">
        <v>0.2</v>
      </c>
      <c r="AE14" s="223">
        <v>0.4</v>
      </c>
      <c r="AF14" s="223">
        <v>0.4</v>
      </c>
      <c r="AG14" s="224"/>
      <c r="AH14" s="180"/>
      <c r="AI14" s="180"/>
      <c r="AJ14" s="180"/>
      <c r="AK14" s="180"/>
      <c r="AL14" s="180"/>
      <c r="AM14" s="180"/>
      <c r="AN14" s="180"/>
      <c r="AO14" s="180"/>
      <c r="AP14" s="180"/>
      <c r="AQ14" s="180"/>
      <c r="AR14" s="180"/>
    </row>
    <row r="15" spans="1:44" ht="47.25">
      <c r="A15" s="124" t="s">
        <v>2528</v>
      </c>
      <c r="B15" s="47" t="s">
        <v>209</v>
      </c>
      <c r="C15" s="47" t="s">
        <v>845</v>
      </c>
      <c r="D15" s="47"/>
      <c r="E15" s="47" t="s">
        <v>2529</v>
      </c>
      <c r="F15" s="47" t="s">
        <v>2530</v>
      </c>
      <c r="G15" s="125">
        <v>3</v>
      </c>
      <c r="H15" s="47" t="s">
        <v>2501</v>
      </c>
      <c r="I15" s="47" t="s">
        <v>2531</v>
      </c>
      <c r="J15" s="124" t="s">
        <v>74</v>
      </c>
      <c r="K15" s="124" t="s">
        <v>75</v>
      </c>
      <c r="L15" s="124" t="s">
        <v>76</v>
      </c>
      <c r="M15" s="124" t="s">
        <v>2532</v>
      </c>
      <c r="N15" s="124" t="s">
        <v>2533</v>
      </c>
      <c r="O15" s="124" t="s">
        <v>2533</v>
      </c>
      <c r="P15" s="124" t="s">
        <v>2534</v>
      </c>
      <c r="R15" s="124" t="s">
        <v>82</v>
      </c>
      <c r="S15" s="126">
        <v>4191000</v>
      </c>
      <c r="T15" s="126" t="s">
        <v>408</v>
      </c>
      <c r="U15" s="222">
        <v>1</v>
      </c>
      <c r="V15" s="222">
        <v>1</v>
      </c>
      <c r="W15" s="222">
        <v>1</v>
      </c>
      <c r="X15" s="222">
        <v>1</v>
      </c>
      <c r="Y15" s="222">
        <v>1</v>
      </c>
      <c r="Z15" s="222">
        <v>1</v>
      </c>
      <c r="AA15" s="222">
        <v>1</v>
      </c>
      <c r="AB15" s="222">
        <v>1</v>
      </c>
      <c r="AC15" s="222">
        <v>1</v>
      </c>
      <c r="AD15" s="222">
        <v>1</v>
      </c>
      <c r="AE15" s="222">
        <v>1</v>
      </c>
      <c r="AF15" s="222">
        <v>1</v>
      </c>
      <c r="AG15" s="224"/>
      <c r="AH15" s="180"/>
      <c r="AI15" s="180"/>
      <c r="AJ15" s="180"/>
      <c r="AK15" s="180"/>
      <c r="AL15" s="180"/>
      <c r="AM15" s="180"/>
      <c r="AN15" s="180"/>
      <c r="AO15" s="180"/>
      <c r="AP15" s="180"/>
      <c r="AQ15" s="180"/>
      <c r="AR15" s="180"/>
    </row>
    <row r="16" spans="1:44" ht="47.25">
      <c r="A16" s="124" t="s">
        <v>2535</v>
      </c>
      <c r="B16" s="47" t="s">
        <v>209</v>
      </c>
      <c r="C16" s="47" t="s">
        <v>845</v>
      </c>
      <c r="D16" s="47"/>
      <c r="E16" s="191" t="s">
        <v>2536</v>
      </c>
      <c r="F16" s="47" t="s">
        <v>2537</v>
      </c>
      <c r="G16" s="125">
        <v>3</v>
      </c>
      <c r="H16" s="47" t="s">
        <v>2501</v>
      </c>
      <c r="I16" s="47" t="s">
        <v>2538</v>
      </c>
      <c r="J16" s="124" t="s">
        <v>74</v>
      </c>
      <c r="K16" s="124" t="s">
        <v>75</v>
      </c>
      <c r="L16" s="124" t="s">
        <v>76</v>
      </c>
      <c r="M16" s="124" t="s">
        <v>2532</v>
      </c>
      <c r="N16" s="124" t="s">
        <v>2533</v>
      </c>
      <c r="O16" s="124" t="s">
        <v>2533</v>
      </c>
      <c r="P16" s="124" t="s">
        <v>2534</v>
      </c>
      <c r="R16" s="124" t="s">
        <v>82</v>
      </c>
      <c r="S16" s="126">
        <v>2532000</v>
      </c>
      <c r="T16" s="126" t="s">
        <v>408</v>
      </c>
      <c r="U16" s="222">
        <v>1</v>
      </c>
      <c r="V16" s="222">
        <v>1</v>
      </c>
      <c r="W16" s="222">
        <v>1</v>
      </c>
      <c r="X16" s="222">
        <v>1</v>
      </c>
      <c r="Y16" s="222">
        <v>1</v>
      </c>
      <c r="Z16" s="222">
        <v>1</v>
      </c>
      <c r="AA16" s="222">
        <v>1</v>
      </c>
      <c r="AB16" s="222">
        <v>1</v>
      </c>
      <c r="AC16" s="222">
        <v>1</v>
      </c>
      <c r="AD16" s="222">
        <v>1</v>
      </c>
      <c r="AE16" s="222">
        <v>1</v>
      </c>
      <c r="AF16" s="222">
        <v>1</v>
      </c>
      <c r="AG16" s="180"/>
      <c r="AH16" s="180"/>
      <c r="AI16" s="180"/>
      <c r="AJ16" s="180"/>
      <c r="AK16" s="180"/>
      <c r="AL16" s="180"/>
      <c r="AM16" s="180"/>
      <c r="AN16" s="180"/>
      <c r="AO16" s="180"/>
      <c r="AP16" s="180"/>
      <c r="AQ16" s="180"/>
      <c r="AR16" s="180"/>
    </row>
    <row r="17" spans="1:44" ht="47.25">
      <c r="A17" s="124" t="s">
        <v>2539</v>
      </c>
      <c r="B17" s="47" t="s">
        <v>209</v>
      </c>
      <c r="C17" s="47" t="s">
        <v>845</v>
      </c>
      <c r="D17" s="47"/>
      <c r="E17" s="47" t="s">
        <v>2540</v>
      </c>
      <c r="F17" s="47" t="s">
        <v>2541</v>
      </c>
      <c r="G17" s="125">
        <v>3</v>
      </c>
      <c r="H17" s="47" t="s">
        <v>2501</v>
      </c>
      <c r="I17" s="47" t="s">
        <v>2538</v>
      </c>
      <c r="J17" s="124" t="s">
        <v>74</v>
      </c>
      <c r="K17" s="124" t="s">
        <v>75</v>
      </c>
      <c r="L17" s="124" t="s">
        <v>76</v>
      </c>
      <c r="M17" s="124" t="s">
        <v>2532</v>
      </c>
      <c r="N17" s="124" t="s">
        <v>2533</v>
      </c>
      <c r="O17" s="124" t="s">
        <v>2533</v>
      </c>
      <c r="P17" s="124" t="s">
        <v>2534</v>
      </c>
      <c r="R17" s="124" t="s">
        <v>82</v>
      </c>
      <c r="S17" s="126">
        <v>840000</v>
      </c>
      <c r="T17" s="126" t="s">
        <v>408</v>
      </c>
      <c r="U17" s="222">
        <v>1</v>
      </c>
      <c r="V17" s="222">
        <v>1</v>
      </c>
      <c r="W17" s="222">
        <v>1</v>
      </c>
      <c r="X17" s="222">
        <v>1</v>
      </c>
      <c r="Y17" s="222">
        <v>1</v>
      </c>
      <c r="Z17" s="222">
        <v>1</v>
      </c>
      <c r="AA17" s="222">
        <v>1</v>
      </c>
      <c r="AB17" s="222">
        <v>1</v>
      </c>
      <c r="AC17" s="222">
        <v>1</v>
      </c>
      <c r="AD17" s="222">
        <v>1</v>
      </c>
      <c r="AE17" s="222">
        <v>1</v>
      </c>
      <c r="AF17" s="222">
        <v>1</v>
      </c>
      <c r="AG17" s="180"/>
      <c r="AH17" s="180"/>
      <c r="AI17" s="180"/>
      <c r="AJ17" s="180"/>
      <c r="AK17" s="180"/>
      <c r="AL17" s="180"/>
      <c r="AM17" s="180"/>
      <c r="AN17" s="180"/>
      <c r="AO17" s="180"/>
      <c r="AP17" s="180"/>
      <c r="AQ17" s="180"/>
      <c r="AR17" s="180"/>
    </row>
    <row r="18" spans="1:44" ht="47.25">
      <c r="A18" s="124" t="s">
        <v>2542</v>
      </c>
      <c r="B18" s="47" t="s">
        <v>209</v>
      </c>
      <c r="C18" s="47" t="s">
        <v>845</v>
      </c>
      <c r="D18" s="47"/>
      <c r="E18" s="191" t="s">
        <v>2543</v>
      </c>
      <c r="F18" s="47" t="s">
        <v>2544</v>
      </c>
      <c r="G18" s="125">
        <v>2</v>
      </c>
      <c r="H18" s="47" t="s">
        <v>2501</v>
      </c>
      <c r="I18" s="47" t="s">
        <v>2538</v>
      </c>
      <c r="J18" s="124" t="s">
        <v>74</v>
      </c>
      <c r="K18" s="124" t="s">
        <v>75</v>
      </c>
      <c r="L18" s="124" t="s">
        <v>76</v>
      </c>
      <c r="M18" s="124" t="s">
        <v>2532</v>
      </c>
      <c r="N18" s="124" t="s">
        <v>2533</v>
      </c>
      <c r="O18" s="124" t="s">
        <v>2533</v>
      </c>
      <c r="P18" s="124" t="s">
        <v>2534</v>
      </c>
      <c r="R18" s="124" t="s">
        <v>82</v>
      </c>
      <c r="S18" s="126">
        <v>15750</v>
      </c>
      <c r="T18" s="126" t="s">
        <v>408</v>
      </c>
      <c r="U18" s="222"/>
      <c r="V18" s="222"/>
      <c r="W18" s="222">
        <v>1</v>
      </c>
      <c r="X18" s="222"/>
      <c r="Y18" s="222"/>
      <c r="Z18" s="222">
        <v>1</v>
      </c>
      <c r="AA18" s="222"/>
      <c r="AB18" s="222"/>
      <c r="AC18" s="222"/>
      <c r="AD18" s="222">
        <v>1</v>
      </c>
      <c r="AE18" s="222"/>
      <c r="AF18" s="222"/>
      <c r="AG18" s="224"/>
      <c r="AH18" s="180"/>
      <c r="AI18" s="180"/>
      <c r="AJ18" s="180"/>
      <c r="AK18" s="180"/>
      <c r="AL18" s="180"/>
      <c r="AM18" s="180"/>
      <c r="AN18" s="180"/>
      <c r="AO18" s="180"/>
      <c r="AP18" s="180"/>
      <c r="AQ18" s="180"/>
      <c r="AR18" s="180"/>
    </row>
    <row r="19" spans="1:44" ht="47.25">
      <c r="A19" s="124" t="s">
        <v>2545</v>
      </c>
      <c r="B19" s="47" t="s">
        <v>209</v>
      </c>
      <c r="C19" s="47" t="s">
        <v>845</v>
      </c>
      <c r="D19" s="47"/>
      <c r="E19" s="47" t="s">
        <v>2546</v>
      </c>
      <c r="F19" s="47" t="s">
        <v>2547</v>
      </c>
      <c r="G19" s="125">
        <v>2</v>
      </c>
      <c r="H19" s="47" t="s">
        <v>2501</v>
      </c>
      <c r="I19" s="47" t="s">
        <v>2538</v>
      </c>
      <c r="J19" s="124" t="s">
        <v>74</v>
      </c>
      <c r="K19" s="124" t="s">
        <v>75</v>
      </c>
      <c r="L19" s="124" t="s">
        <v>76</v>
      </c>
      <c r="M19" s="124" t="s">
        <v>2532</v>
      </c>
      <c r="N19" s="124" t="s">
        <v>2533</v>
      </c>
      <c r="O19" s="124" t="s">
        <v>2533</v>
      </c>
      <c r="P19" s="124" t="s">
        <v>2534</v>
      </c>
      <c r="R19" s="124" t="s">
        <v>82</v>
      </c>
      <c r="S19" s="126">
        <v>21000</v>
      </c>
      <c r="T19" s="126" t="s">
        <v>408</v>
      </c>
      <c r="U19" s="222"/>
      <c r="V19" s="222"/>
      <c r="W19" s="222">
        <v>1</v>
      </c>
      <c r="X19" s="222"/>
      <c r="Y19" s="222"/>
      <c r="Z19" s="222">
        <v>1</v>
      </c>
      <c r="AA19" s="222"/>
      <c r="AB19" s="222"/>
      <c r="AC19" s="222"/>
      <c r="AD19" s="222">
        <v>1</v>
      </c>
      <c r="AE19" s="222"/>
      <c r="AF19" s="222"/>
      <c r="AG19" s="224"/>
      <c r="AH19" s="180"/>
      <c r="AI19" s="180"/>
      <c r="AJ19" s="180"/>
      <c r="AK19" s="180"/>
      <c r="AL19" s="180"/>
      <c r="AM19" s="180"/>
      <c r="AN19" s="180"/>
      <c r="AO19" s="180"/>
      <c r="AP19" s="180"/>
      <c r="AQ19" s="180"/>
      <c r="AR19" s="180"/>
    </row>
    <row r="20" spans="1:44" ht="47.25">
      <c r="A20" s="124" t="s">
        <v>2548</v>
      </c>
      <c r="B20" s="47" t="s">
        <v>209</v>
      </c>
      <c r="C20" s="47" t="s">
        <v>845</v>
      </c>
      <c r="D20" s="47"/>
      <c r="E20" s="191" t="s">
        <v>2549</v>
      </c>
      <c r="F20" s="47" t="s">
        <v>2550</v>
      </c>
      <c r="G20" s="125">
        <v>3</v>
      </c>
      <c r="H20" s="47" t="s">
        <v>2501</v>
      </c>
      <c r="I20" s="47" t="s">
        <v>2531</v>
      </c>
      <c r="J20" s="124" t="s">
        <v>74</v>
      </c>
      <c r="K20" s="124" t="s">
        <v>75</v>
      </c>
      <c r="L20" s="124" t="s">
        <v>76</v>
      </c>
      <c r="M20" s="124" t="s">
        <v>2532</v>
      </c>
      <c r="N20" s="124" t="s">
        <v>2533</v>
      </c>
      <c r="O20" s="124" t="s">
        <v>2533</v>
      </c>
      <c r="P20" s="124" t="s">
        <v>2534</v>
      </c>
      <c r="R20" s="124" t="s">
        <v>82</v>
      </c>
      <c r="S20" s="126">
        <v>7896750</v>
      </c>
      <c r="T20" s="126" t="s">
        <v>408</v>
      </c>
      <c r="U20" s="222">
        <v>5</v>
      </c>
      <c r="V20" s="222">
        <v>5</v>
      </c>
      <c r="W20" s="222">
        <v>10</v>
      </c>
      <c r="X20" s="222">
        <v>10</v>
      </c>
      <c r="Y20" s="222">
        <v>10</v>
      </c>
      <c r="Z20" s="222">
        <v>10</v>
      </c>
      <c r="AA20" s="222">
        <v>10</v>
      </c>
      <c r="AB20" s="222">
        <v>10</v>
      </c>
      <c r="AC20" s="222">
        <v>10</v>
      </c>
      <c r="AD20" s="222">
        <v>5</v>
      </c>
      <c r="AE20" s="222">
        <v>5</v>
      </c>
      <c r="AF20" s="222"/>
      <c r="AG20" s="180"/>
      <c r="AH20" s="180"/>
      <c r="AI20" s="180"/>
      <c r="AJ20" s="180"/>
      <c r="AK20" s="180"/>
      <c r="AL20" s="180"/>
      <c r="AM20" s="180"/>
      <c r="AN20" s="180"/>
      <c r="AO20" s="180"/>
      <c r="AP20" s="180"/>
      <c r="AQ20" s="180"/>
      <c r="AR20" s="180"/>
    </row>
    <row r="21" spans="1:44" ht="47.25">
      <c r="A21" s="124" t="s">
        <v>2551</v>
      </c>
      <c r="B21" s="47" t="s">
        <v>209</v>
      </c>
      <c r="C21" s="47" t="s">
        <v>845</v>
      </c>
      <c r="D21" s="47"/>
      <c r="E21" s="47" t="s">
        <v>2552</v>
      </c>
      <c r="F21" s="47" t="s">
        <v>2553</v>
      </c>
      <c r="G21" s="125">
        <v>3</v>
      </c>
      <c r="H21" s="47" t="s">
        <v>2501</v>
      </c>
      <c r="I21" s="47" t="s">
        <v>2554</v>
      </c>
      <c r="J21" s="124" t="s">
        <v>74</v>
      </c>
      <c r="K21" s="124" t="s">
        <v>75</v>
      </c>
      <c r="L21" s="124" t="s">
        <v>76</v>
      </c>
      <c r="M21" s="124" t="s">
        <v>2532</v>
      </c>
      <c r="N21" s="124" t="s">
        <v>2533</v>
      </c>
      <c r="O21" s="124" t="s">
        <v>2533</v>
      </c>
      <c r="P21" s="124" t="s">
        <v>2534</v>
      </c>
      <c r="R21" s="124" t="s">
        <v>82</v>
      </c>
      <c r="S21" s="126">
        <v>534000</v>
      </c>
      <c r="T21" s="126" t="s">
        <v>408</v>
      </c>
      <c r="U21" s="222"/>
      <c r="V21" s="222"/>
      <c r="W21" s="222">
        <v>2</v>
      </c>
      <c r="X21" s="222"/>
      <c r="Y21" s="222"/>
      <c r="Z21" s="222"/>
      <c r="AA21" s="222"/>
      <c r="AB21" s="222"/>
      <c r="AC21" s="222"/>
      <c r="AD21" s="222"/>
      <c r="AE21" s="222"/>
      <c r="AF21" s="222"/>
      <c r="AG21" s="224"/>
      <c r="AH21" s="180"/>
      <c r="AI21" s="180"/>
      <c r="AJ21" s="180"/>
      <c r="AK21" s="180"/>
      <c r="AL21" s="180"/>
      <c r="AM21" s="180"/>
      <c r="AN21" s="180"/>
      <c r="AO21" s="180"/>
      <c r="AP21" s="180"/>
      <c r="AQ21" s="180"/>
      <c r="AR21" s="180"/>
    </row>
    <row r="22" spans="1:44" ht="47.25">
      <c r="A22" s="124" t="s">
        <v>2555</v>
      </c>
      <c r="B22" s="47" t="s">
        <v>209</v>
      </c>
      <c r="C22" s="47" t="s">
        <v>845</v>
      </c>
      <c r="D22" s="47"/>
      <c r="E22" s="47" t="s">
        <v>2556</v>
      </c>
      <c r="F22" s="47" t="s">
        <v>2557</v>
      </c>
      <c r="G22" s="125">
        <v>3</v>
      </c>
      <c r="H22" s="47" t="s">
        <v>2501</v>
      </c>
      <c r="I22" s="47" t="s">
        <v>2554</v>
      </c>
      <c r="J22" s="124" t="s">
        <v>74</v>
      </c>
      <c r="K22" s="124" t="s">
        <v>75</v>
      </c>
      <c r="L22" s="124" t="s">
        <v>76</v>
      </c>
      <c r="M22" s="124" t="s">
        <v>2532</v>
      </c>
      <c r="N22" s="124" t="s">
        <v>2533</v>
      </c>
      <c r="O22" s="124" t="s">
        <v>2533</v>
      </c>
      <c r="P22" s="124" t="s">
        <v>2534</v>
      </c>
      <c r="R22" s="124" t="s">
        <v>82</v>
      </c>
      <c r="S22" s="126">
        <v>226500</v>
      </c>
      <c r="T22" s="126" t="s">
        <v>408</v>
      </c>
      <c r="U22" s="222"/>
      <c r="V22" s="222"/>
      <c r="W22" s="222">
        <v>1</v>
      </c>
      <c r="X22" s="222"/>
      <c r="Y22" s="222"/>
      <c r="Z22" s="222"/>
      <c r="AA22" s="222"/>
      <c r="AB22" s="222"/>
      <c r="AC22" s="222"/>
      <c r="AD22" s="222"/>
      <c r="AE22" s="222"/>
      <c r="AF22" s="222"/>
      <c r="AG22" s="224"/>
      <c r="AH22" s="180"/>
      <c r="AI22" s="180"/>
      <c r="AJ22" s="180"/>
      <c r="AK22" s="180"/>
      <c r="AL22" s="180"/>
      <c r="AM22" s="180"/>
      <c r="AN22" s="180"/>
      <c r="AO22" s="180"/>
      <c r="AP22" s="180"/>
      <c r="AQ22" s="180"/>
      <c r="AR22" s="180"/>
    </row>
    <row r="23" spans="1:44" ht="47.25">
      <c r="A23" s="124" t="s">
        <v>2558</v>
      </c>
      <c r="B23" s="47" t="s">
        <v>209</v>
      </c>
      <c r="C23" s="47" t="s">
        <v>845</v>
      </c>
      <c r="D23" s="47"/>
      <c r="E23" s="47" t="s">
        <v>2559</v>
      </c>
      <c r="F23" s="47" t="s">
        <v>2560</v>
      </c>
      <c r="G23" s="125">
        <v>3</v>
      </c>
      <c r="H23" s="47" t="s">
        <v>2501</v>
      </c>
      <c r="I23" s="47" t="s">
        <v>2554</v>
      </c>
      <c r="J23" s="124" t="s">
        <v>74</v>
      </c>
      <c r="K23" s="124" t="s">
        <v>75</v>
      </c>
      <c r="L23" s="124" t="s">
        <v>76</v>
      </c>
      <c r="M23" s="124" t="s">
        <v>2532</v>
      </c>
      <c r="N23" s="124" t="s">
        <v>2533</v>
      </c>
      <c r="O23" s="124" t="s">
        <v>2533</v>
      </c>
      <c r="P23" s="124" t="s">
        <v>2534</v>
      </c>
      <c r="R23" s="124" t="s">
        <v>82</v>
      </c>
      <c r="S23" s="126">
        <v>588000</v>
      </c>
      <c r="T23" s="126" t="s">
        <v>408</v>
      </c>
      <c r="U23" s="222"/>
      <c r="V23" s="222"/>
      <c r="W23" s="222"/>
      <c r="X23" s="222"/>
      <c r="Y23" s="222"/>
      <c r="Z23" s="222">
        <v>2</v>
      </c>
      <c r="AA23" s="222"/>
      <c r="AB23" s="222"/>
      <c r="AC23" s="222"/>
      <c r="AD23" s="222"/>
      <c r="AE23" s="222"/>
      <c r="AF23" s="222"/>
      <c r="AG23" s="224"/>
      <c r="AH23" s="180"/>
      <c r="AI23" s="180"/>
      <c r="AJ23" s="180"/>
      <c r="AK23" s="180"/>
      <c r="AL23" s="180"/>
      <c r="AM23" s="180"/>
      <c r="AN23" s="180"/>
      <c r="AO23" s="180"/>
      <c r="AP23" s="180"/>
      <c r="AQ23" s="180"/>
      <c r="AR23" s="180"/>
    </row>
    <row r="24" spans="1:44" ht="47.25">
      <c r="A24" s="124" t="s">
        <v>2561</v>
      </c>
      <c r="B24" s="47" t="s">
        <v>209</v>
      </c>
      <c r="C24" s="47" t="s">
        <v>845</v>
      </c>
      <c r="D24" s="47"/>
      <c r="E24" s="47" t="s">
        <v>2562</v>
      </c>
      <c r="F24" s="47" t="s">
        <v>2563</v>
      </c>
      <c r="G24" s="125">
        <v>3</v>
      </c>
      <c r="H24" s="47" t="s">
        <v>2501</v>
      </c>
      <c r="I24" s="47" t="s">
        <v>2554</v>
      </c>
      <c r="J24" s="124" t="s">
        <v>74</v>
      </c>
      <c r="K24" s="124" t="s">
        <v>75</v>
      </c>
      <c r="L24" s="124" t="s">
        <v>76</v>
      </c>
      <c r="M24" s="124" t="s">
        <v>2532</v>
      </c>
      <c r="N24" s="124" t="s">
        <v>2533</v>
      </c>
      <c r="O24" s="124" t="s">
        <v>2533</v>
      </c>
      <c r="P24" s="124" t="s">
        <v>2534</v>
      </c>
      <c r="R24" s="124" t="s">
        <v>82</v>
      </c>
      <c r="S24" s="126">
        <v>361500</v>
      </c>
      <c r="T24" s="126" t="s">
        <v>408</v>
      </c>
      <c r="U24" s="222"/>
      <c r="V24" s="222">
        <v>1</v>
      </c>
      <c r="W24" s="222"/>
      <c r="X24" s="222"/>
      <c r="Y24" s="222"/>
      <c r="Z24" s="222"/>
      <c r="AA24" s="222"/>
      <c r="AB24" s="222"/>
      <c r="AC24" s="222"/>
      <c r="AD24" s="222"/>
      <c r="AE24" s="222"/>
      <c r="AF24" s="222"/>
      <c r="AG24" s="178"/>
      <c r="AH24" s="203"/>
      <c r="AI24" s="203"/>
      <c r="AJ24" s="203"/>
      <c r="AK24" s="203"/>
      <c r="AL24" s="203"/>
      <c r="AM24" s="203"/>
      <c r="AN24" s="203"/>
      <c r="AO24" s="203"/>
      <c r="AP24" s="203"/>
      <c r="AQ24" s="203"/>
      <c r="AR24" s="203"/>
    </row>
    <row r="25" spans="1:44" ht="47.25">
      <c r="A25" s="124" t="s">
        <v>2564</v>
      </c>
      <c r="B25" s="47" t="s">
        <v>209</v>
      </c>
      <c r="C25" s="47" t="s">
        <v>845</v>
      </c>
      <c r="D25" s="47"/>
      <c r="E25" s="47" t="s">
        <v>2565</v>
      </c>
      <c r="F25" s="47" t="s">
        <v>2566</v>
      </c>
      <c r="G25" s="125">
        <v>3</v>
      </c>
      <c r="H25" s="47" t="s">
        <v>2501</v>
      </c>
      <c r="I25" s="47" t="s">
        <v>2554</v>
      </c>
      <c r="J25" s="124" t="s">
        <v>74</v>
      </c>
      <c r="K25" s="124" t="s">
        <v>75</v>
      </c>
      <c r="L25" s="124" t="s">
        <v>76</v>
      </c>
      <c r="M25" s="124" t="s">
        <v>2532</v>
      </c>
      <c r="N25" s="124" t="s">
        <v>2533</v>
      </c>
      <c r="O25" s="124" t="s">
        <v>2533</v>
      </c>
      <c r="P25" s="124" t="s">
        <v>2534</v>
      </c>
      <c r="R25" s="124" t="s">
        <v>82</v>
      </c>
      <c r="S25" s="126">
        <v>226500</v>
      </c>
      <c r="T25" s="126" t="s">
        <v>408</v>
      </c>
      <c r="U25" s="222"/>
      <c r="V25" s="222"/>
      <c r="W25" s="222"/>
      <c r="X25" s="222"/>
      <c r="Y25" s="222"/>
      <c r="Z25" s="222">
        <v>1</v>
      </c>
      <c r="AA25" s="222"/>
      <c r="AB25" s="222"/>
      <c r="AC25" s="222"/>
      <c r="AD25" s="222"/>
      <c r="AE25" s="222"/>
      <c r="AF25" s="222"/>
      <c r="AG25" s="178"/>
      <c r="AH25" s="180"/>
      <c r="AI25" s="180"/>
      <c r="AJ25" s="180"/>
      <c r="AK25" s="180"/>
      <c r="AL25" s="180"/>
      <c r="AM25" s="180"/>
      <c r="AN25" s="180"/>
      <c r="AO25" s="180"/>
      <c r="AP25" s="180"/>
      <c r="AQ25" s="180"/>
      <c r="AR25" s="180"/>
    </row>
    <row r="26" spans="1:44" ht="47.25">
      <c r="A26" s="124" t="s">
        <v>2567</v>
      </c>
      <c r="B26" s="47" t="s">
        <v>209</v>
      </c>
      <c r="C26" s="47" t="s">
        <v>845</v>
      </c>
      <c r="D26" s="47"/>
      <c r="E26" s="47" t="s">
        <v>2568</v>
      </c>
      <c r="F26" s="47" t="s">
        <v>2569</v>
      </c>
      <c r="G26" s="125">
        <v>3</v>
      </c>
      <c r="H26" s="47" t="s">
        <v>2501</v>
      </c>
      <c r="I26" s="47" t="s">
        <v>2531</v>
      </c>
      <c r="J26" s="124" t="s">
        <v>74</v>
      </c>
      <c r="K26" s="124" t="s">
        <v>75</v>
      </c>
      <c r="L26" s="124" t="s">
        <v>76</v>
      </c>
      <c r="M26" s="124" t="s">
        <v>2532</v>
      </c>
      <c r="N26" s="124" t="s">
        <v>2533</v>
      </c>
      <c r="O26" s="124" t="s">
        <v>2533</v>
      </c>
      <c r="P26" s="124" t="s">
        <v>2534</v>
      </c>
      <c r="R26" s="124" t="s">
        <v>82</v>
      </c>
      <c r="S26" s="126">
        <v>126000</v>
      </c>
      <c r="T26" s="126" t="s">
        <v>408</v>
      </c>
      <c r="U26" s="222">
        <v>1</v>
      </c>
      <c r="V26" s="222">
        <v>1</v>
      </c>
      <c r="W26" s="222">
        <v>1</v>
      </c>
      <c r="X26" s="222">
        <v>1</v>
      </c>
      <c r="Y26" s="222">
        <v>1</v>
      </c>
      <c r="Z26" s="222">
        <v>1</v>
      </c>
      <c r="AA26" s="222">
        <v>1</v>
      </c>
      <c r="AB26" s="222">
        <v>1</v>
      </c>
      <c r="AC26" s="222">
        <v>1</v>
      </c>
      <c r="AD26" s="222">
        <v>1</v>
      </c>
      <c r="AE26" s="222">
        <v>1</v>
      </c>
      <c r="AF26" s="222">
        <v>1</v>
      </c>
      <c r="AG26" s="178"/>
      <c r="AH26" s="180"/>
      <c r="AI26" s="180"/>
      <c r="AJ26" s="180"/>
      <c r="AK26" s="180"/>
      <c r="AL26" s="180"/>
      <c r="AM26" s="180"/>
      <c r="AN26" s="180"/>
      <c r="AO26" s="180"/>
      <c r="AP26" s="180"/>
      <c r="AQ26" s="180"/>
      <c r="AR26" s="180"/>
    </row>
    <row r="27" spans="1:44" ht="47.25">
      <c r="A27" s="124" t="s">
        <v>2570</v>
      </c>
      <c r="B27" s="47" t="s">
        <v>209</v>
      </c>
      <c r="C27" s="47" t="s">
        <v>845</v>
      </c>
      <c r="D27" s="47"/>
      <c r="E27" s="47" t="s">
        <v>2571</v>
      </c>
      <c r="F27" s="47" t="s">
        <v>2572</v>
      </c>
      <c r="G27" s="125">
        <v>3</v>
      </c>
      <c r="H27" s="47" t="s">
        <v>2501</v>
      </c>
      <c r="I27" s="47" t="s">
        <v>2573</v>
      </c>
      <c r="J27" s="124" t="s">
        <v>74</v>
      </c>
      <c r="K27" s="124" t="s">
        <v>75</v>
      </c>
      <c r="L27" s="124" t="s">
        <v>76</v>
      </c>
      <c r="M27" s="124" t="s">
        <v>2574</v>
      </c>
      <c r="N27" s="124" t="s">
        <v>2533</v>
      </c>
      <c r="O27" s="124" t="s">
        <v>2533</v>
      </c>
      <c r="P27" s="124" t="s">
        <v>2534</v>
      </c>
      <c r="R27" s="124" t="s">
        <v>82</v>
      </c>
      <c r="S27" s="126">
        <v>0</v>
      </c>
      <c r="T27" s="126" t="s">
        <v>408</v>
      </c>
      <c r="U27" s="222"/>
      <c r="V27" s="222">
        <v>2</v>
      </c>
      <c r="W27" s="222">
        <v>2</v>
      </c>
      <c r="X27" s="222">
        <v>2</v>
      </c>
      <c r="Y27" s="222">
        <v>2</v>
      </c>
      <c r="Z27" s="222">
        <v>2</v>
      </c>
      <c r="AA27" s="222">
        <v>2</v>
      </c>
      <c r="AB27" s="222">
        <v>2</v>
      </c>
      <c r="AC27" s="222">
        <v>2</v>
      </c>
      <c r="AD27" s="222">
        <v>2</v>
      </c>
      <c r="AE27" s="222">
        <v>2</v>
      </c>
      <c r="AF27" s="222"/>
      <c r="AG27" s="224"/>
      <c r="AH27" s="180"/>
      <c r="AI27" s="180"/>
      <c r="AJ27" s="180"/>
      <c r="AK27" s="180"/>
      <c r="AL27" s="180"/>
      <c r="AM27" s="180"/>
      <c r="AN27" s="180"/>
      <c r="AO27" s="180"/>
      <c r="AP27" s="180"/>
      <c r="AQ27" s="180"/>
      <c r="AR27" s="180"/>
    </row>
    <row r="28" spans="1:44" ht="47.25">
      <c r="A28" s="124" t="s">
        <v>2575</v>
      </c>
      <c r="B28" s="47" t="s">
        <v>209</v>
      </c>
      <c r="C28" s="47" t="s">
        <v>845</v>
      </c>
      <c r="D28" s="47"/>
      <c r="E28" s="47" t="s">
        <v>2576</v>
      </c>
      <c r="F28" s="47" t="s">
        <v>2577</v>
      </c>
      <c r="G28" s="125">
        <v>3</v>
      </c>
      <c r="H28" s="47" t="s">
        <v>2501</v>
      </c>
      <c r="I28" s="47" t="s">
        <v>2464</v>
      </c>
      <c r="J28" s="124" t="s">
        <v>74</v>
      </c>
      <c r="K28" s="124" t="s">
        <v>75</v>
      </c>
      <c r="L28" s="124" t="s">
        <v>76</v>
      </c>
      <c r="M28" s="124" t="s">
        <v>2532</v>
      </c>
      <c r="N28" s="124" t="s">
        <v>2533</v>
      </c>
      <c r="O28" s="124" t="s">
        <v>2533</v>
      </c>
      <c r="P28" s="124" t="s">
        <v>2534</v>
      </c>
      <c r="R28" s="124" t="s">
        <v>82</v>
      </c>
      <c r="S28" s="126">
        <v>17500</v>
      </c>
      <c r="T28" s="126" t="s">
        <v>408</v>
      </c>
      <c r="U28" s="222"/>
      <c r="V28" s="222"/>
      <c r="W28" s="222"/>
      <c r="X28" s="222">
        <v>1</v>
      </c>
      <c r="Y28" s="222"/>
      <c r="Z28" s="222"/>
      <c r="AA28" s="222"/>
      <c r="AB28" s="222">
        <v>1</v>
      </c>
      <c r="AC28" s="222"/>
      <c r="AD28" s="222"/>
      <c r="AE28" s="222"/>
      <c r="AF28" s="222"/>
      <c r="AG28" s="224"/>
      <c r="AH28" s="180"/>
      <c r="AI28" s="180"/>
      <c r="AJ28" s="180"/>
      <c r="AK28" s="180"/>
      <c r="AL28" s="180"/>
      <c r="AM28" s="180"/>
      <c r="AN28" s="180"/>
      <c r="AO28" s="180"/>
      <c r="AP28" s="180"/>
      <c r="AQ28" s="180"/>
      <c r="AR28" s="180"/>
    </row>
    <row r="29" spans="1:44" ht="47.25">
      <c r="A29" s="124" t="s">
        <v>2578</v>
      </c>
      <c r="B29" s="47" t="s">
        <v>209</v>
      </c>
      <c r="C29" s="47" t="s">
        <v>845</v>
      </c>
      <c r="D29" s="47"/>
      <c r="E29" s="47" t="s">
        <v>2579</v>
      </c>
      <c r="F29" s="47" t="s">
        <v>2580</v>
      </c>
      <c r="G29" s="125">
        <v>2</v>
      </c>
      <c r="H29" s="47" t="s">
        <v>2501</v>
      </c>
      <c r="I29" s="47" t="s">
        <v>2464</v>
      </c>
      <c r="J29" s="124" t="s">
        <v>74</v>
      </c>
      <c r="K29" s="124" t="s">
        <v>75</v>
      </c>
      <c r="L29" s="124" t="s">
        <v>76</v>
      </c>
      <c r="M29" s="124" t="s">
        <v>2532</v>
      </c>
      <c r="N29" s="124" t="s">
        <v>2533</v>
      </c>
      <c r="O29" s="124" t="s">
        <v>2533</v>
      </c>
      <c r="P29" s="124" t="s">
        <v>2534</v>
      </c>
      <c r="R29" s="124" t="s">
        <v>82</v>
      </c>
      <c r="S29" s="126">
        <v>10500</v>
      </c>
      <c r="T29" s="126" t="s">
        <v>408</v>
      </c>
      <c r="U29" s="222"/>
      <c r="V29" s="222"/>
      <c r="W29" s="222"/>
      <c r="X29" s="222"/>
      <c r="Y29" s="222">
        <v>1</v>
      </c>
      <c r="Z29" s="222"/>
      <c r="AA29" s="222"/>
      <c r="AB29" s="222"/>
      <c r="AC29" s="222">
        <v>1</v>
      </c>
      <c r="AD29" s="222"/>
      <c r="AE29" s="222"/>
      <c r="AF29" s="222"/>
      <c r="AG29" s="178"/>
      <c r="AH29" s="203"/>
      <c r="AI29" s="203"/>
      <c r="AJ29" s="203"/>
      <c r="AK29" s="203"/>
      <c r="AL29" s="203"/>
      <c r="AM29" s="203"/>
      <c r="AN29" s="203"/>
      <c r="AO29" s="203"/>
      <c r="AP29" s="203"/>
      <c r="AQ29" s="203"/>
      <c r="AR29" s="203"/>
    </row>
    <row r="30" spans="1:44" ht="47.25">
      <c r="A30" s="124" t="s">
        <v>2581</v>
      </c>
      <c r="B30" s="47" t="s">
        <v>209</v>
      </c>
      <c r="C30" s="47" t="s">
        <v>845</v>
      </c>
      <c r="D30" s="47"/>
      <c r="E30" s="47" t="s">
        <v>2582</v>
      </c>
      <c r="F30" s="47" t="s">
        <v>2583</v>
      </c>
      <c r="G30" s="125">
        <v>2</v>
      </c>
      <c r="H30" s="47" t="s">
        <v>2501</v>
      </c>
      <c r="I30" s="47" t="s">
        <v>2531</v>
      </c>
      <c r="J30" s="124" t="s">
        <v>74</v>
      </c>
      <c r="K30" s="124" t="s">
        <v>75</v>
      </c>
      <c r="L30" s="124" t="s">
        <v>76</v>
      </c>
      <c r="M30" s="124" t="s">
        <v>2532</v>
      </c>
      <c r="N30" s="124" t="s">
        <v>2533</v>
      </c>
      <c r="O30" s="124" t="s">
        <v>2533</v>
      </c>
      <c r="P30" s="124" t="s">
        <v>2534</v>
      </c>
      <c r="R30" s="124" t="s">
        <v>82</v>
      </c>
      <c r="S30" s="126">
        <v>63000</v>
      </c>
      <c r="T30" s="126" t="s">
        <v>408</v>
      </c>
      <c r="U30" s="222"/>
      <c r="V30" s="222"/>
      <c r="W30" s="222">
        <v>2</v>
      </c>
      <c r="X30" s="222"/>
      <c r="Y30" s="222"/>
      <c r="Z30" s="222"/>
      <c r="AA30" s="222">
        <v>2</v>
      </c>
      <c r="AB30" s="222"/>
      <c r="AC30" s="222"/>
      <c r="AD30" s="222"/>
      <c r="AE30" s="222">
        <v>2</v>
      </c>
      <c r="AF30" s="222"/>
      <c r="AG30" s="178"/>
      <c r="AH30" s="203"/>
      <c r="AI30" s="203"/>
      <c r="AJ30" s="203"/>
      <c r="AK30" s="203"/>
      <c r="AL30" s="203"/>
      <c r="AM30" s="203"/>
      <c r="AN30" s="203"/>
      <c r="AO30" s="203"/>
      <c r="AP30" s="203"/>
      <c r="AQ30" s="203"/>
      <c r="AR30" s="203"/>
    </row>
    <row r="31" spans="1:44" ht="47.25">
      <c r="A31" s="124" t="s">
        <v>2584</v>
      </c>
      <c r="B31" s="47" t="s">
        <v>209</v>
      </c>
      <c r="C31" s="47" t="s">
        <v>845</v>
      </c>
      <c r="D31" s="47"/>
      <c r="E31" s="47" t="s">
        <v>2585</v>
      </c>
      <c r="F31" s="47" t="s">
        <v>2586</v>
      </c>
      <c r="G31" s="125">
        <v>2</v>
      </c>
      <c r="H31" s="47" t="s">
        <v>2501</v>
      </c>
      <c r="I31" s="47" t="s">
        <v>2587</v>
      </c>
      <c r="J31" s="124" t="s">
        <v>94</v>
      </c>
      <c r="K31" s="124" t="s">
        <v>75</v>
      </c>
      <c r="L31" s="124" t="s">
        <v>76</v>
      </c>
      <c r="M31" s="124" t="s">
        <v>2532</v>
      </c>
      <c r="N31" s="124" t="s">
        <v>2533</v>
      </c>
      <c r="O31" s="124" t="s">
        <v>2533</v>
      </c>
      <c r="P31" s="124" t="s">
        <v>2534</v>
      </c>
      <c r="R31" s="124" t="s">
        <v>82</v>
      </c>
      <c r="S31" s="126">
        <v>350000</v>
      </c>
      <c r="T31" s="126" t="s">
        <v>408</v>
      </c>
      <c r="U31" s="223"/>
      <c r="V31" s="223"/>
      <c r="W31" s="223"/>
      <c r="X31" s="223"/>
      <c r="Y31" s="223"/>
      <c r="Z31" s="223"/>
      <c r="AA31" s="223"/>
      <c r="AB31" s="223"/>
      <c r="AC31" s="223"/>
      <c r="AD31" s="223"/>
      <c r="AE31" s="223"/>
      <c r="AF31" s="223">
        <v>1</v>
      </c>
      <c r="AG31" s="178"/>
      <c r="AH31" s="203"/>
      <c r="AI31" s="203"/>
      <c r="AJ31" s="203"/>
      <c r="AK31" s="203"/>
      <c r="AL31" s="203"/>
      <c r="AM31" s="203"/>
      <c r="AN31" s="203"/>
      <c r="AO31" s="203"/>
      <c r="AP31" s="203"/>
      <c r="AQ31" s="203"/>
      <c r="AR31" s="203"/>
    </row>
    <row r="32" spans="1:44" ht="47.25">
      <c r="A32" s="124" t="s">
        <v>2588</v>
      </c>
      <c r="B32" s="47" t="s">
        <v>209</v>
      </c>
      <c r="C32" s="47" t="s">
        <v>845</v>
      </c>
      <c r="D32" s="47"/>
      <c r="E32" s="47" t="s">
        <v>2589</v>
      </c>
      <c r="F32" s="47" t="s">
        <v>2590</v>
      </c>
      <c r="G32" s="125">
        <v>3</v>
      </c>
      <c r="H32" s="47" t="s">
        <v>2501</v>
      </c>
      <c r="I32" s="47" t="s">
        <v>2591</v>
      </c>
      <c r="J32" s="124" t="s">
        <v>74</v>
      </c>
      <c r="K32" s="124" t="s">
        <v>75</v>
      </c>
      <c r="L32" s="124" t="s">
        <v>76</v>
      </c>
      <c r="M32" s="124" t="s">
        <v>2532</v>
      </c>
      <c r="N32" s="124" t="s">
        <v>2533</v>
      </c>
      <c r="O32" s="124" t="s">
        <v>2533</v>
      </c>
      <c r="P32" s="124" t="s">
        <v>2534</v>
      </c>
      <c r="Q32" s="124" t="s">
        <v>407</v>
      </c>
      <c r="R32" s="124" t="s">
        <v>200</v>
      </c>
      <c r="S32" s="126">
        <v>4232565</v>
      </c>
      <c r="T32" s="126" t="s">
        <v>408</v>
      </c>
      <c r="U32" s="222"/>
      <c r="V32" s="222"/>
      <c r="W32" s="222"/>
      <c r="X32" s="222">
        <v>2</v>
      </c>
      <c r="Y32" s="222"/>
      <c r="Z32" s="222">
        <v>2</v>
      </c>
      <c r="AA32" s="222">
        <v>2</v>
      </c>
      <c r="AB32" s="222"/>
      <c r="AC32" s="222"/>
      <c r="AD32" s="222"/>
      <c r="AE32" s="222"/>
      <c r="AF32" s="222"/>
      <c r="AG32" s="178"/>
      <c r="AH32" s="203"/>
      <c r="AI32" s="203"/>
      <c r="AJ32" s="203"/>
      <c r="AK32" s="203"/>
      <c r="AL32" s="203"/>
      <c r="AM32" s="203"/>
      <c r="AN32" s="203"/>
      <c r="AO32" s="203"/>
      <c r="AP32" s="203"/>
      <c r="AQ32" s="203"/>
      <c r="AR32" s="203"/>
    </row>
    <row r="33" spans="1:44" ht="47.25">
      <c r="A33" s="124" t="s">
        <v>2592</v>
      </c>
      <c r="B33" s="47" t="s">
        <v>209</v>
      </c>
      <c r="C33" s="47" t="s">
        <v>845</v>
      </c>
      <c r="D33" s="47"/>
      <c r="E33" s="47" t="s">
        <v>2593</v>
      </c>
      <c r="F33" s="47" t="s">
        <v>2594</v>
      </c>
      <c r="G33" s="125">
        <v>3</v>
      </c>
      <c r="H33" s="47" t="s">
        <v>2501</v>
      </c>
      <c r="I33" s="47" t="s">
        <v>2595</v>
      </c>
      <c r="J33" s="124" t="s">
        <v>94</v>
      </c>
      <c r="K33" s="124" t="s">
        <v>75</v>
      </c>
      <c r="L33" s="124" t="s">
        <v>76</v>
      </c>
      <c r="M33" s="124" t="s">
        <v>2532</v>
      </c>
      <c r="N33" s="124" t="s">
        <v>2533</v>
      </c>
      <c r="O33" s="124" t="s">
        <v>2533</v>
      </c>
      <c r="P33" s="124" t="s">
        <v>2534</v>
      </c>
      <c r="Q33" s="124" t="s">
        <v>407</v>
      </c>
      <c r="R33" s="124" t="s">
        <v>200</v>
      </c>
      <c r="S33" s="126">
        <v>3680585</v>
      </c>
      <c r="T33" s="126" t="s">
        <v>408</v>
      </c>
      <c r="U33" s="223"/>
      <c r="V33" s="223"/>
      <c r="W33" s="223"/>
      <c r="X33" s="223"/>
      <c r="Y33" s="223"/>
      <c r="Z33" s="223"/>
      <c r="AA33" s="223"/>
      <c r="AB33" s="223"/>
      <c r="AC33" s="223"/>
      <c r="AD33" s="223"/>
      <c r="AE33" s="223">
        <v>1</v>
      </c>
      <c r="AF33" s="223"/>
      <c r="AG33" s="224"/>
      <c r="AH33" s="180"/>
      <c r="AI33" s="180"/>
      <c r="AJ33" s="180"/>
      <c r="AK33" s="180"/>
      <c r="AL33" s="180"/>
      <c r="AM33" s="180"/>
      <c r="AN33" s="180"/>
      <c r="AO33" s="180"/>
      <c r="AP33" s="180"/>
      <c r="AQ33" s="180"/>
      <c r="AR33" s="180"/>
    </row>
    <row r="34" spans="1:44" ht="47.25">
      <c r="A34" s="124" t="s">
        <v>2596</v>
      </c>
      <c r="B34" s="47" t="s">
        <v>209</v>
      </c>
      <c r="C34" s="47" t="s">
        <v>845</v>
      </c>
      <c r="D34" s="47"/>
      <c r="E34" s="47" t="s">
        <v>2597</v>
      </c>
      <c r="F34" s="47" t="s">
        <v>2598</v>
      </c>
      <c r="G34" s="125">
        <v>2</v>
      </c>
      <c r="H34" s="47" t="s">
        <v>2501</v>
      </c>
      <c r="I34" s="47" t="s">
        <v>2599</v>
      </c>
      <c r="J34" s="124" t="s">
        <v>74</v>
      </c>
      <c r="K34" s="124" t="s">
        <v>75</v>
      </c>
      <c r="L34" s="124" t="s">
        <v>76</v>
      </c>
      <c r="M34" s="124" t="s">
        <v>2532</v>
      </c>
      <c r="N34" s="124" t="s">
        <v>2533</v>
      </c>
      <c r="O34" s="124" t="s">
        <v>2533</v>
      </c>
      <c r="P34" s="124" t="s">
        <v>2534</v>
      </c>
      <c r="Q34" s="124" t="s">
        <v>407</v>
      </c>
      <c r="R34" s="124" t="s">
        <v>200</v>
      </c>
      <c r="S34" s="126">
        <v>1696866.5</v>
      </c>
      <c r="T34" s="126" t="s">
        <v>408</v>
      </c>
      <c r="U34" s="222"/>
      <c r="V34" s="222"/>
      <c r="W34" s="222">
        <v>10</v>
      </c>
      <c r="X34" s="222">
        <v>10</v>
      </c>
      <c r="Y34" s="222"/>
      <c r="Z34" s="222"/>
      <c r="AA34" s="222"/>
      <c r="AB34" s="222"/>
      <c r="AC34" s="222"/>
      <c r="AD34" s="222"/>
      <c r="AE34" s="222"/>
      <c r="AF34" s="222"/>
      <c r="AG34" s="178"/>
      <c r="AH34" s="203"/>
      <c r="AI34" s="203"/>
      <c r="AJ34" s="203"/>
      <c r="AK34" s="203"/>
      <c r="AL34" s="203"/>
      <c r="AM34" s="203"/>
      <c r="AN34" s="203"/>
      <c r="AO34" s="203"/>
      <c r="AP34" s="203"/>
      <c r="AQ34" s="203"/>
      <c r="AR34" s="203"/>
    </row>
    <row r="35" spans="1:44" ht="47.25">
      <c r="A35" s="124" t="s">
        <v>2600</v>
      </c>
      <c r="B35" s="47" t="s">
        <v>209</v>
      </c>
      <c r="C35" s="47" t="s">
        <v>845</v>
      </c>
      <c r="D35" s="47"/>
      <c r="E35" s="47" t="s">
        <v>2601</v>
      </c>
      <c r="F35" s="47" t="s">
        <v>2598</v>
      </c>
      <c r="G35" s="125">
        <v>2</v>
      </c>
      <c r="H35" s="47" t="s">
        <v>2501</v>
      </c>
      <c r="I35" s="47" t="s">
        <v>2599</v>
      </c>
      <c r="J35" s="124" t="s">
        <v>74</v>
      </c>
      <c r="K35" s="124" t="s">
        <v>75</v>
      </c>
      <c r="L35" s="124" t="s">
        <v>76</v>
      </c>
      <c r="M35" s="124" t="s">
        <v>2532</v>
      </c>
      <c r="N35" s="124" t="s">
        <v>2533</v>
      </c>
      <c r="O35" s="124" t="s">
        <v>2533</v>
      </c>
      <c r="P35" s="124" t="s">
        <v>2534</v>
      </c>
      <c r="Q35" s="124" t="s">
        <v>407</v>
      </c>
      <c r="R35" s="124" t="s">
        <v>200</v>
      </c>
      <c r="S35" s="126">
        <v>767383.5</v>
      </c>
      <c r="T35" s="126" t="s">
        <v>408</v>
      </c>
      <c r="U35" s="222"/>
      <c r="V35" s="222"/>
      <c r="W35" s="222"/>
      <c r="X35" s="222"/>
      <c r="Y35" s="222"/>
      <c r="Z35" s="222"/>
      <c r="AA35" s="222">
        <v>3</v>
      </c>
      <c r="AB35" s="222"/>
      <c r="AC35" s="222"/>
      <c r="AD35" s="222"/>
      <c r="AE35" s="222"/>
      <c r="AF35" s="222"/>
      <c r="AG35" s="199"/>
      <c r="AH35" s="203"/>
      <c r="AI35" s="203"/>
      <c r="AJ35" s="203"/>
      <c r="AK35" s="203"/>
      <c r="AL35" s="203"/>
      <c r="AM35" s="203"/>
      <c r="AN35" s="203"/>
      <c r="AO35" s="203"/>
      <c r="AP35" s="203"/>
      <c r="AQ35" s="203"/>
      <c r="AR35" s="203"/>
    </row>
    <row r="36" spans="1:44" ht="47.25">
      <c r="A36" s="124" t="s">
        <v>2602</v>
      </c>
      <c r="B36" s="47" t="s">
        <v>209</v>
      </c>
      <c r="C36" s="47" t="s">
        <v>845</v>
      </c>
      <c r="D36" s="47"/>
      <c r="E36" s="47" t="s">
        <v>2603</v>
      </c>
      <c r="F36" s="47" t="s">
        <v>2604</v>
      </c>
      <c r="G36" s="125">
        <v>3</v>
      </c>
      <c r="H36" s="47" t="s">
        <v>2501</v>
      </c>
      <c r="I36" s="47" t="s">
        <v>2595</v>
      </c>
      <c r="J36" s="124" t="s">
        <v>94</v>
      </c>
      <c r="K36" s="124" t="s">
        <v>75</v>
      </c>
      <c r="L36" s="124" t="s">
        <v>76</v>
      </c>
      <c r="M36" s="124" t="s">
        <v>2605</v>
      </c>
      <c r="N36" s="124" t="s">
        <v>2533</v>
      </c>
      <c r="O36" s="124" t="s">
        <v>2533</v>
      </c>
      <c r="P36" s="124" t="s">
        <v>2534</v>
      </c>
      <c r="R36" s="124" t="s">
        <v>82</v>
      </c>
      <c r="S36" s="126">
        <v>796500</v>
      </c>
      <c r="T36" s="126" t="s">
        <v>408</v>
      </c>
      <c r="U36" s="223"/>
      <c r="V36" s="223"/>
      <c r="W36" s="223"/>
      <c r="X36" s="223"/>
      <c r="Y36" s="223"/>
      <c r="Z36" s="223"/>
      <c r="AA36" s="223">
        <v>1</v>
      </c>
      <c r="AB36" s="223"/>
      <c r="AC36" s="223"/>
      <c r="AD36" s="223"/>
      <c r="AE36" s="223"/>
      <c r="AF36" s="223"/>
      <c r="AG36" s="180"/>
      <c r="AH36" s="180"/>
      <c r="AI36" s="180"/>
      <c r="AJ36" s="180"/>
      <c r="AK36" s="180"/>
      <c r="AL36" s="180"/>
      <c r="AM36" s="180"/>
      <c r="AN36" s="180"/>
      <c r="AO36" s="180"/>
      <c r="AP36" s="180"/>
      <c r="AQ36" s="180"/>
      <c r="AR36" s="180"/>
    </row>
    <row r="37" spans="1:44" ht="47.25">
      <c r="A37" s="124" t="s">
        <v>2606</v>
      </c>
      <c r="B37" s="47" t="s">
        <v>209</v>
      </c>
      <c r="C37" s="47" t="s">
        <v>845</v>
      </c>
      <c r="D37" s="47"/>
      <c r="E37" s="47" t="s">
        <v>2607</v>
      </c>
      <c r="F37" s="47" t="s">
        <v>2608</v>
      </c>
      <c r="G37" s="125">
        <v>3</v>
      </c>
      <c r="H37" s="47" t="s">
        <v>2501</v>
      </c>
      <c r="I37" s="47" t="s">
        <v>2595</v>
      </c>
      <c r="J37" s="124" t="s">
        <v>94</v>
      </c>
      <c r="K37" s="124" t="s">
        <v>75</v>
      </c>
      <c r="L37" s="124" t="s">
        <v>76</v>
      </c>
      <c r="M37" s="124" t="s">
        <v>2532</v>
      </c>
      <c r="N37" s="124" t="s">
        <v>2533</v>
      </c>
      <c r="O37" s="124" t="s">
        <v>2533</v>
      </c>
      <c r="P37" s="124" t="s">
        <v>2534</v>
      </c>
      <c r="R37" s="124" t="s">
        <v>82</v>
      </c>
      <c r="S37" s="126"/>
      <c r="T37" s="126" t="s">
        <v>408</v>
      </c>
      <c r="U37" s="223"/>
      <c r="V37" s="223"/>
      <c r="W37" s="223"/>
      <c r="X37" s="223"/>
      <c r="Y37" s="223"/>
      <c r="Z37" s="223"/>
      <c r="AA37" s="223"/>
      <c r="AB37" s="223"/>
      <c r="AC37" s="223">
        <v>0.3</v>
      </c>
      <c r="AD37" s="223">
        <v>0.5</v>
      </c>
      <c r="AE37" s="223">
        <v>0.2</v>
      </c>
      <c r="AF37" s="223"/>
      <c r="AG37" s="180"/>
      <c r="AH37" s="180"/>
      <c r="AI37" s="180"/>
      <c r="AJ37" s="180"/>
      <c r="AK37" s="180"/>
      <c r="AL37" s="180"/>
      <c r="AM37" s="180"/>
      <c r="AN37" s="180"/>
      <c r="AO37" s="180"/>
      <c r="AP37" s="180"/>
      <c r="AQ37" s="180"/>
      <c r="AR37" s="180"/>
    </row>
    <row r="38" spans="1:44" ht="47.25">
      <c r="A38" s="124" t="s">
        <v>2609</v>
      </c>
      <c r="B38" s="47" t="s">
        <v>209</v>
      </c>
      <c r="C38" s="47" t="s">
        <v>845</v>
      </c>
      <c r="D38" s="47"/>
      <c r="E38" s="47" t="s">
        <v>2610</v>
      </c>
      <c r="F38" s="47" t="s">
        <v>2611</v>
      </c>
      <c r="G38" s="125">
        <v>1</v>
      </c>
      <c r="H38" s="47" t="s">
        <v>2501</v>
      </c>
      <c r="I38" s="47" t="s">
        <v>2595</v>
      </c>
      <c r="J38" s="124" t="s">
        <v>94</v>
      </c>
      <c r="K38" s="124" t="s">
        <v>75</v>
      </c>
      <c r="L38" s="124" t="s">
        <v>76</v>
      </c>
      <c r="M38" s="124" t="s">
        <v>164</v>
      </c>
      <c r="N38" s="124" t="s">
        <v>2533</v>
      </c>
      <c r="O38" s="124" t="s">
        <v>2533</v>
      </c>
      <c r="P38" s="124" t="s">
        <v>2534</v>
      </c>
      <c r="Q38" s="124" t="s">
        <v>275</v>
      </c>
      <c r="R38" s="124" t="s">
        <v>82</v>
      </c>
      <c r="S38" s="126">
        <v>0</v>
      </c>
      <c r="T38" s="126" t="s">
        <v>408</v>
      </c>
      <c r="U38" s="223"/>
      <c r="V38" s="223"/>
      <c r="W38" s="223"/>
      <c r="X38" s="223"/>
      <c r="Y38" s="223"/>
      <c r="Z38" s="223"/>
      <c r="AA38" s="223"/>
      <c r="AB38" s="223"/>
      <c r="AC38" s="223">
        <v>1</v>
      </c>
      <c r="AD38" s="223"/>
      <c r="AE38" s="223"/>
      <c r="AF38" s="223"/>
      <c r="AG38" s="180"/>
      <c r="AH38" s="180"/>
      <c r="AI38" s="180"/>
      <c r="AJ38" s="180"/>
      <c r="AK38" s="180"/>
      <c r="AL38" s="180"/>
      <c r="AM38" s="180"/>
      <c r="AN38" s="180"/>
      <c r="AO38" s="180"/>
      <c r="AP38" s="180"/>
      <c r="AQ38" s="180"/>
      <c r="AR38" s="180"/>
    </row>
    <row r="39" spans="1:44" ht="31.5">
      <c r="A39" s="124" t="s">
        <v>2612</v>
      </c>
      <c r="B39" s="47" t="s">
        <v>209</v>
      </c>
      <c r="C39" s="47" t="s">
        <v>845</v>
      </c>
      <c r="D39" s="47"/>
      <c r="E39" s="47" t="s">
        <v>2613</v>
      </c>
      <c r="F39" s="47" t="s">
        <v>2614</v>
      </c>
      <c r="G39" s="125">
        <v>3</v>
      </c>
      <c r="H39" s="47" t="s">
        <v>72</v>
      </c>
      <c r="I39" s="47" t="s">
        <v>2595</v>
      </c>
      <c r="J39" s="124" t="s">
        <v>94</v>
      </c>
      <c r="K39" s="124" t="s">
        <v>75</v>
      </c>
      <c r="L39" s="124" t="s">
        <v>76</v>
      </c>
      <c r="M39" s="124" t="s">
        <v>2615</v>
      </c>
      <c r="N39" s="124" t="s">
        <v>2533</v>
      </c>
      <c r="O39" s="124" t="s">
        <v>2533</v>
      </c>
      <c r="P39" s="124" t="s">
        <v>2534</v>
      </c>
      <c r="Q39" s="124" t="s">
        <v>275</v>
      </c>
      <c r="R39" s="124" t="s">
        <v>82</v>
      </c>
      <c r="S39" s="126">
        <v>0</v>
      </c>
      <c r="T39" s="126" t="s">
        <v>408</v>
      </c>
      <c r="U39" s="223"/>
      <c r="V39" s="223"/>
      <c r="W39" s="223"/>
      <c r="X39" s="223"/>
      <c r="Y39" s="223"/>
      <c r="Z39" s="223"/>
      <c r="AA39" s="223"/>
      <c r="AB39" s="223"/>
      <c r="AC39" s="223"/>
      <c r="AD39" s="223">
        <v>1</v>
      </c>
      <c r="AE39" s="223"/>
      <c r="AF39" s="223"/>
      <c r="AG39" s="180"/>
      <c r="AH39" s="180"/>
      <c r="AI39" s="180"/>
      <c r="AJ39" s="180"/>
      <c r="AK39" s="180"/>
      <c r="AL39" s="180"/>
      <c r="AM39" s="180"/>
      <c r="AN39" s="180"/>
      <c r="AO39" s="180"/>
      <c r="AP39" s="180"/>
      <c r="AQ39" s="180"/>
      <c r="AR39" s="180"/>
    </row>
    <row r="40" spans="1:44" ht="31.5">
      <c r="A40" s="124" t="s">
        <v>2616</v>
      </c>
      <c r="B40" s="47" t="s">
        <v>209</v>
      </c>
      <c r="C40" s="47" t="s">
        <v>845</v>
      </c>
      <c r="D40" s="47"/>
      <c r="E40" s="47" t="s">
        <v>2617</v>
      </c>
      <c r="F40" s="47" t="s">
        <v>2618</v>
      </c>
      <c r="G40" s="125">
        <v>2</v>
      </c>
      <c r="H40" s="47" t="s">
        <v>2619</v>
      </c>
      <c r="I40" s="47" t="s">
        <v>2595</v>
      </c>
      <c r="J40" s="124" t="s">
        <v>94</v>
      </c>
      <c r="K40" s="124" t="s">
        <v>75</v>
      </c>
      <c r="L40" s="124" t="s">
        <v>76</v>
      </c>
      <c r="M40" s="124" t="s">
        <v>164</v>
      </c>
      <c r="N40" s="124" t="s">
        <v>2533</v>
      </c>
      <c r="O40" s="124" t="s">
        <v>2533</v>
      </c>
      <c r="P40" s="124" t="s">
        <v>2534</v>
      </c>
      <c r="Q40" s="124" t="s">
        <v>275</v>
      </c>
      <c r="R40" s="124" t="s">
        <v>82</v>
      </c>
      <c r="S40" s="126">
        <v>0</v>
      </c>
      <c r="T40" s="126" t="s">
        <v>408</v>
      </c>
      <c r="U40" s="223"/>
      <c r="V40" s="223"/>
      <c r="W40" s="223"/>
      <c r="X40" s="223"/>
      <c r="Y40" s="223"/>
      <c r="Z40" s="223"/>
      <c r="AA40" s="223"/>
      <c r="AB40" s="223"/>
      <c r="AC40" s="223"/>
      <c r="AD40" s="223"/>
      <c r="AE40" s="223">
        <v>1</v>
      </c>
      <c r="AF40" s="223"/>
      <c r="AG40" s="180"/>
      <c r="AH40" s="180"/>
      <c r="AI40" s="180"/>
      <c r="AJ40" s="180"/>
      <c r="AK40" s="180"/>
      <c r="AL40" s="180"/>
      <c r="AM40" s="180"/>
      <c r="AN40" s="180"/>
      <c r="AO40" s="180"/>
      <c r="AP40" s="180"/>
      <c r="AQ40" s="180"/>
      <c r="AR40" s="180"/>
    </row>
    <row r="41" spans="1:44" ht="47.25">
      <c r="A41" s="124" t="s">
        <v>2620</v>
      </c>
      <c r="B41" s="47" t="s">
        <v>209</v>
      </c>
      <c r="C41" s="47" t="s">
        <v>845</v>
      </c>
      <c r="D41" s="47"/>
      <c r="E41" s="47" t="s">
        <v>2621</v>
      </c>
      <c r="F41" s="47" t="s">
        <v>2622</v>
      </c>
      <c r="G41" s="125">
        <v>1</v>
      </c>
      <c r="H41" s="47" t="s">
        <v>2501</v>
      </c>
      <c r="I41" s="47" t="s">
        <v>2623</v>
      </c>
      <c r="J41" s="124" t="s">
        <v>74</v>
      </c>
      <c r="K41" s="124" t="s">
        <v>75</v>
      </c>
      <c r="L41" s="124" t="s">
        <v>76</v>
      </c>
      <c r="M41" s="124" t="s">
        <v>2624</v>
      </c>
      <c r="N41" s="124" t="s">
        <v>2533</v>
      </c>
      <c r="O41" s="124" t="s">
        <v>2533</v>
      </c>
      <c r="P41" s="124" t="s">
        <v>2534</v>
      </c>
      <c r="Q41" s="124" t="s">
        <v>777</v>
      </c>
      <c r="R41" s="124" t="s">
        <v>82</v>
      </c>
      <c r="S41" s="126">
        <v>0</v>
      </c>
      <c r="T41" s="126" t="s">
        <v>408</v>
      </c>
      <c r="U41" s="222"/>
      <c r="V41" s="222"/>
      <c r="W41" s="222"/>
      <c r="X41" s="222"/>
      <c r="Y41" s="222"/>
      <c r="Z41" s="222"/>
      <c r="AA41" s="222"/>
      <c r="AB41" s="222"/>
      <c r="AC41" s="222"/>
      <c r="AD41" s="222"/>
      <c r="AE41" s="222">
        <v>1</v>
      </c>
      <c r="AF41" s="222"/>
      <c r="AG41" s="180"/>
      <c r="AH41" s="180"/>
      <c r="AI41" s="180"/>
      <c r="AJ41" s="180"/>
      <c r="AK41" s="180"/>
      <c r="AL41" s="180"/>
      <c r="AM41" s="180"/>
      <c r="AN41" s="180"/>
      <c r="AO41" s="180"/>
      <c r="AP41" s="180"/>
      <c r="AQ41" s="180"/>
      <c r="AR41" s="180"/>
    </row>
    <row r="42" spans="1:44" ht="78.75">
      <c r="A42" s="124" t="s">
        <v>2625</v>
      </c>
      <c r="B42" s="47" t="s">
        <v>209</v>
      </c>
      <c r="C42" s="47" t="s">
        <v>210</v>
      </c>
      <c r="D42" s="47"/>
      <c r="E42" s="47" t="s">
        <v>2626</v>
      </c>
      <c r="F42" s="47" t="s">
        <v>2627</v>
      </c>
      <c r="G42" s="125">
        <v>2</v>
      </c>
      <c r="H42" s="47" t="s">
        <v>72</v>
      </c>
      <c r="I42" s="47" t="s">
        <v>1712</v>
      </c>
      <c r="J42" s="124" t="s">
        <v>74</v>
      </c>
      <c r="K42" s="124" t="s">
        <v>75</v>
      </c>
      <c r="L42" s="124" t="s">
        <v>76</v>
      </c>
      <c r="M42" s="124" t="s">
        <v>2628</v>
      </c>
      <c r="N42" s="124" t="s">
        <v>2629</v>
      </c>
      <c r="O42" s="124" t="s">
        <v>2629</v>
      </c>
      <c r="P42" s="124" t="s">
        <v>2630</v>
      </c>
      <c r="Q42" s="124" t="s">
        <v>407</v>
      </c>
      <c r="R42" s="124" t="s">
        <v>200</v>
      </c>
      <c r="S42" s="126">
        <v>6032965.0599999996</v>
      </c>
      <c r="T42" s="126" t="s">
        <v>408</v>
      </c>
      <c r="U42" s="222">
        <v>20</v>
      </c>
      <c r="V42" s="222">
        <v>25</v>
      </c>
      <c r="W42" s="222">
        <v>35</v>
      </c>
      <c r="X42" s="222">
        <v>25</v>
      </c>
      <c r="Y42" s="222">
        <v>25</v>
      </c>
      <c r="Z42" s="222">
        <v>25</v>
      </c>
      <c r="AA42" s="222">
        <v>5</v>
      </c>
      <c r="AB42" s="222">
        <v>25</v>
      </c>
      <c r="AC42" s="222">
        <v>25</v>
      </c>
      <c r="AD42" s="222">
        <v>35</v>
      </c>
      <c r="AE42" s="222">
        <v>25</v>
      </c>
      <c r="AF42" s="222">
        <v>15</v>
      </c>
      <c r="AG42" s="180"/>
      <c r="AH42" s="180"/>
      <c r="AI42" s="180"/>
      <c r="AJ42" s="180"/>
      <c r="AK42" s="180"/>
      <c r="AL42" s="180"/>
      <c r="AM42" s="180"/>
      <c r="AN42" s="180"/>
      <c r="AO42" s="180"/>
      <c r="AP42" s="180"/>
      <c r="AQ42" s="180"/>
      <c r="AR42" s="180"/>
    </row>
    <row r="43" spans="1:44" ht="63">
      <c r="A43" s="124" t="s">
        <v>2631</v>
      </c>
      <c r="B43" s="47" t="s">
        <v>209</v>
      </c>
      <c r="C43" s="47" t="s">
        <v>210</v>
      </c>
      <c r="D43" s="47"/>
      <c r="E43" s="47" t="s">
        <v>2632</v>
      </c>
      <c r="F43" s="47" t="s">
        <v>2633</v>
      </c>
      <c r="G43" s="125">
        <v>2</v>
      </c>
      <c r="H43" s="47" t="s">
        <v>72</v>
      </c>
      <c r="I43" s="47" t="s">
        <v>2634</v>
      </c>
      <c r="J43" s="124" t="s">
        <v>74</v>
      </c>
      <c r="K43" s="124" t="s">
        <v>75</v>
      </c>
      <c r="L43" s="124" t="s">
        <v>76</v>
      </c>
      <c r="M43" s="124" t="s">
        <v>974</v>
      </c>
      <c r="N43" s="124" t="s">
        <v>2629</v>
      </c>
      <c r="O43" s="124" t="s">
        <v>2629</v>
      </c>
      <c r="P43" s="124" t="s">
        <v>2630</v>
      </c>
      <c r="R43" s="124" t="s">
        <v>82</v>
      </c>
      <c r="S43" s="126">
        <v>0</v>
      </c>
      <c r="T43" s="126"/>
      <c r="U43" s="222"/>
      <c r="V43" s="222">
        <v>2</v>
      </c>
      <c r="W43" s="222">
        <v>2</v>
      </c>
      <c r="X43" s="222"/>
      <c r="Y43" s="222">
        <v>5</v>
      </c>
      <c r="Z43" s="222"/>
      <c r="AA43" s="222"/>
      <c r="AB43" s="222">
        <v>2</v>
      </c>
      <c r="AC43" s="222">
        <v>2</v>
      </c>
      <c r="AD43" s="222"/>
      <c r="AE43" s="222">
        <v>5</v>
      </c>
      <c r="AF43" s="222"/>
      <c r="AG43" s="199"/>
      <c r="AH43" s="203"/>
      <c r="AI43" s="203"/>
      <c r="AJ43" s="203"/>
      <c r="AK43" s="203"/>
      <c r="AL43" s="203"/>
      <c r="AM43" s="203"/>
      <c r="AN43" s="203"/>
      <c r="AO43" s="203"/>
      <c r="AP43" s="203"/>
      <c r="AQ43" s="203"/>
      <c r="AR43" s="203"/>
    </row>
    <row r="44" spans="1:44" ht="63">
      <c r="A44" s="124" t="s">
        <v>2635</v>
      </c>
      <c r="B44" s="47" t="s">
        <v>209</v>
      </c>
      <c r="C44" s="47" t="s">
        <v>210</v>
      </c>
      <c r="D44" s="47"/>
      <c r="E44" s="47" t="s">
        <v>2636</v>
      </c>
      <c r="F44" s="47" t="s">
        <v>2637</v>
      </c>
      <c r="G44" s="125">
        <v>2</v>
      </c>
      <c r="H44" s="47" t="s">
        <v>72</v>
      </c>
      <c r="I44" s="47" t="s">
        <v>2206</v>
      </c>
      <c r="J44" s="124" t="s">
        <v>74</v>
      </c>
      <c r="K44" s="124" t="s">
        <v>75</v>
      </c>
      <c r="L44" s="124" t="s">
        <v>76</v>
      </c>
      <c r="M44" s="124" t="s">
        <v>2638</v>
      </c>
      <c r="N44" s="124" t="s">
        <v>2629</v>
      </c>
      <c r="O44" s="124" t="s">
        <v>2629</v>
      </c>
      <c r="P44" s="124" t="s">
        <v>2630</v>
      </c>
      <c r="S44" s="126">
        <v>0</v>
      </c>
      <c r="T44" s="126"/>
      <c r="U44" s="222">
        <v>9</v>
      </c>
      <c r="V44" s="222">
        <v>9</v>
      </c>
      <c r="W44" s="222">
        <v>9</v>
      </c>
      <c r="X44" s="222">
        <v>9</v>
      </c>
      <c r="Y44" s="222">
        <v>9</v>
      </c>
      <c r="Z44" s="222">
        <v>9</v>
      </c>
      <c r="AA44" s="222">
        <v>9</v>
      </c>
      <c r="AB44" s="222">
        <v>9</v>
      </c>
      <c r="AC44" s="222">
        <v>9</v>
      </c>
      <c r="AD44" s="222">
        <v>9</v>
      </c>
      <c r="AE44" s="222">
        <v>9</v>
      </c>
      <c r="AF44" s="222"/>
      <c r="AG44" s="178"/>
      <c r="AH44" s="203"/>
      <c r="AI44" s="203"/>
      <c r="AJ44" s="203"/>
      <c r="AK44" s="203"/>
      <c r="AL44" s="203"/>
      <c r="AM44" s="203"/>
      <c r="AN44" s="203"/>
      <c r="AO44" s="203"/>
      <c r="AP44" s="203"/>
      <c r="AQ44" s="203"/>
      <c r="AR44" s="203"/>
    </row>
    <row r="45" spans="1:44" ht="78.75">
      <c r="A45" s="124" t="s">
        <v>2639</v>
      </c>
      <c r="B45" s="47" t="s">
        <v>209</v>
      </c>
      <c r="C45" s="47" t="s">
        <v>210</v>
      </c>
      <c r="D45" s="47"/>
      <c r="E45" s="47" t="s">
        <v>2640</v>
      </c>
      <c r="F45" s="47" t="s">
        <v>2641</v>
      </c>
      <c r="G45" s="125">
        <v>2</v>
      </c>
      <c r="H45" s="47" t="s">
        <v>72</v>
      </c>
      <c r="I45" s="47" t="s">
        <v>2642</v>
      </c>
      <c r="J45" s="124" t="s">
        <v>74</v>
      </c>
      <c r="K45" s="124" t="s">
        <v>75</v>
      </c>
      <c r="L45" s="124" t="s">
        <v>76</v>
      </c>
      <c r="M45" s="124" t="s">
        <v>2643</v>
      </c>
      <c r="N45" s="124" t="s">
        <v>2629</v>
      </c>
      <c r="O45" s="124" t="s">
        <v>2629</v>
      </c>
      <c r="P45" s="124" t="s">
        <v>2630</v>
      </c>
      <c r="S45" s="126">
        <v>0</v>
      </c>
      <c r="T45" s="126"/>
      <c r="U45" s="222">
        <v>1</v>
      </c>
      <c r="V45" s="222">
        <v>1</v>
      </c>
      <c r="W45" s="222">
        <v>1</v>
      </c>
      <c r="X45" s="222">
        <v>1</v>
      </c>
      <c r="Y45" s="222">
        <v>1</v>
      </c>
      <c r="Z45" s="222">
        <v>1</v>
      </c>
      <c r="AA45" s="222">
        <v>1</v>
      </c>
      <c r="AB45" s="222">
        <v>1</v>
      </c>
      <c r="AC45" s="222">
        <v>1</v>
      </c>
      <c r="AD45" s="222">
        <v>1</v>
      </c>
      <c r="AE45" s="222">
        <v>1</v>
      </c>
      <c r="AF45" s="222">
        <v>1</v>
      </c>
      <c r="AG45" s="178"/>
      <c r="AH45" s="203"/>
      <c r="AI45" s="203"/>
      <c r="AJ45" s="203"/>
      <c r="AK45" s="203"/>
      <c r="AL45" s="203"/>
      <c r="AM45" s="203"/>
      <c r="AN45" s="203"/>
      <c r="AO45" s="203"/>
      <c r="AP45" s="203"/>
      <c r="AQ45" s="203"/>
      <c r="AR45" s="203"/>
    </row>
    <row r="46" spans="1:44" ht="63">
      <c r="A46" s="124" t="s">
        <v>2644</v>
      </c>
      <c r="B46" s="47" t="s">
        <v>209</v>
      </c>
      <c r="C46" s="47" t="s">
        <v>210</v>
      </c>
      <c r="D46" s="47"/>
      <c r="E46" s="47" t="s">
        <v>2645</v>
      </c>
      <c r="F46" s="47" t="s">
        <v>2646</v>
      </c>
      <c r="G46" s="125">
        <v>2</v>
      </c>
      <c r="H46" s="47" t="s">
        <v>72</v>
      </c>
      <c r="I46" s="47" t="s">
        <v>2647</v>
      </c>
      <c r="J46" s="124" t="s">
        <v>74</v>
      </c>
      <c r="K46" s="124" t="s">
        <v>75</v>
      </c>
      <c r="L46" s="124" t="s">
        <v>95</v>
      </c>
      <c r="M46" s="124" t="s">
        <v>171</v>
      </c>
      <c r="N46" s="124" t="s">
        <v>2629</v>
      </c>
      <c r="O46" s="124" t="s">
        <v>2629</v>
      </c>
      <c r="P46" s="124" t="s">
        <v>2630</v>
      </c>
      <c r="Q46" s="124" t="s">
        <v>852</v>
      </c>
      <c r="S46" s="126">
        <v>0</v>
      </c>
      <c r="T46" s="126"/>
      <c r="U46" s="222"/>
      <c r="V46" s="222"/>
      <c r="W46" s="222">
        <v>1</v>
      </c>
      <c r="X46" s="222"/>
      <c r="Y46" s="222"/>
      <c r="Z46" s="222">
        <v>1</v>
      </c>
      <c r="AA46" s="222"/>
      <c r="AB46" s="222"/>
      <c r="AC46" s="222">
        <v>1</v>
      </c>
      <c r="AD46" s="222"/>
      <c r="AE46" s="222"/>
      <c r="AF46" s="222">
        <v>1</v>
      </c>
      <c r="AG46" s="180"/>
      <c r="AH46" s="180"/>
      <c r="AI46" s="180"/>
      <c r="AJ46" s="180"/>
      <c r="AK46" s="180"/>
      <c r="AL46" s="180"/>
      <c r="AM46" s="180"/>
      <c r="AN46" s="180"/>
      <c r="AO46" s="180"/>
      <c r="AP46" s="180"/>
      <c r="AQ46" s="180"/>
      <c r="AR46" s="180"/>
    </row>
    <row r="47" spans="1:44" ht="63">
      <c r="A47" s="124" t="s">
        <v>2648</v>
      </c>
      <c r="B47" s="47" t="s">
        <v>209</v>
      </c>
      <c r="C47" s="47" t="s">
        <v>210</v>
      </c>
      <c r="D47" s="47"/>
      <c r="E47" s="47" t="s">
        <v>2649</v>
      </c>
      <c r="F47" s="47" t="s">
        <v>2650</v>
      </c>
      <c r="G47" s="125">
        <v>2</v>
      </c>
      <c r="H47" s="47" t="s">
        <v>72</v>
      </c>
      <c r="I47" s="47" t="s">
        <v>2651</v>
      </c>
      <c r="J47" s="124" t="s">
        <v>74</v>
      </c>
      <c r="K47" s="124" t="s">
        <v>75</v>
      </c>
      <c r="L47" s="124" t="s">
        <v>76</v>
      </c>
      <c r="M47" s="124" t="s">
        <v>2652</v>
      </c>
      <c r="N47" s="124" t="s">
        <v>2629</v>
      </c>
      <c r="O47" s="124" t="s">
        <v>2629</v>
      </c>
      <c r="P47" s="124" t="s">
        <v>2630</v>
      </c>
      <c r="Q47" s="124" t="s">
        <v>407</v>
      </c>
      <c r="R47" s="124" t="s">
        <v>200</v>
      </c>
      <c r="S47" s="126">
        <v>1116459.4099999999</v>
      </c>
      <c r="T47" s="126" t="s">
        <v>408</v>
      </c>
      <c r="U47" s="222"/>
      <c r="V47" s="222"/>
      <c r="W47" s="222">
        <v>1</v>
      </c>
      <c r="X47" s="222"/>
      <c r="Y47" s="222"/>
      <c r="Z47" s="222">
        <v>1</v>
      </c>
      <c r="AA47" s="222"/>
      <c r="AB47" s="222"/>
      <c r="AC47" s="222">
        <v>1</v>
      </c>
      <c r="AD47" s="222"/>
      <c r="AE47" s="222"/>
      <c r="AF47" s="222">
        <v>1</v>
      </c>
      <c r="AG47" s="180"/>
      <c r="AH47" s="180"/>
      <c r="AI47" s="180"/>
      <c r="AJ47" s="180"/>
      <c r="AK47" s="180"/>
      <c r="AL47" s="180"/>
      <c r="AM47" s="180"/>
      <c r="AN47" s="180"/>
      <c r="AO47" s="180"/>
      <c r="AP47" s="180"/>
      <c r="AQ47" s="180"/>
      <c r="AR47" s="180"/>
    </row>
    <row r="48" spans="1:44" ht="63">
      <c r="A48" s="124" t="s">
        <v>2653</v>
      </c>
      <c r="B48" s="47" t="s">
        <v>209</v>
      </c>
      <c r="C48" s="47" t="s">
        <v>210</v>
      </c>
      <c r="D48" s="47"/>
      <c r="E48" s="47" t="s">
        <v>2654</v>
      </c>
      <c r="F48" s="47" t="s">
        <v>2655</v>
      </c>
      <c r="G48" s="125">
        <v>1</v>
      </c>
      <c r="H48" s="47" t="s">
        <v>2501</v>
      </c>
      <c r="I48" s="47" t="s">
        <v>2656</v>
      </c>
      <c r="J48" s="124" t="s">
        <v>74</v>
      </c>
      <c r="K48" s="124" t="s">
        <v>75</v>
      </c>
      <c r="L48" s="124" t="s">
        <v>95</v>
      </c>
      <c r="M48" s="124" t="s">
        <v>2657</v>
      </c>
      <c r="N48" s="124" t="s">
        <v>2629</v>
      </c>
      <c r="O48" s="124" t="s">
        <v>2629</v>
      </c>
      <c r="P48" s="124" t="s">
        <v>2630</v>
      </c>
      <c r="S48" s="126">
        <v>0</v>
      </c>
      <c r="T48" s="126"/>
      <c r="U48" s="222">
        <v>1</v>
      </c>
      <c r="V48" s="222"/>
      <c r="W48" s="222">
        <v>1</v>
      </c>
      <c r="X48" s="222">
        <v>1</v>
      </c>
      <c r="Y48" s="222"/>
      <c r="Z48" s="222">
        <v>1</v>
      </c>
      <c r="AA48" s="222"/>
      <c r="AB48" s="222">
        <v>1</v>
      </c>
      <c r="AC48" s="222">
        <v>1</v>
      </c>
      <c r="AD48" s="222">
        <v>1</v>
      </c>
      <c r="AE48" s="222"/>
      <c r="AF48" s="222"/>
      <c r="AG48" s="180"/>
      <c r="AH48" s="180"/>
      <c r="AI48" s="180"/>
      <c r="AJ48" s="180"/>
      <c r="AK48" s="180"/>
      <c r="AL48" s="180"/>
      <c r="AM48" s="180"/>
      <c r="AN48" s="180"/>
      <c r="AO48" s="180"/>
      <c r="AP48" s="180"/>
      <c r="AQ48" s="180"/>
      <c r="AR48" s="180"/>
    </row>
    <row r="49" spans="1:44" ht="78.75">
      <c r="A49" s="124" t="s">
        <v>2658</v>
      </c>
      <c r="B49" s="47" t="s">
        <v>209</v>
      </c>
      <c r="C49" s="47" t="s">
        <v>210</v>
      </c>
      <c r="D49" s="47"/>
      <c r="E49" s="47" t="s">
        <v>2659</v>
      </c>
      <c r="F49" s="47" t="s">
        <v>2660</v>
      </c>
      <c r="G49" s="125">
        <v>2</v>
      </c>
      <c r="H49" s="47" t="s">
        <v>72</v>
      </c>
      <c r="I49" s="47" t="s">
        <v>1699</v>
      </c>
      <c r="J49" s="124" t="s">
        <v>74</v>
      </c>
      <c r="K49" s="124" t="s">
        <v>75</v>
      </c>
      <c r="L49" s="124" t="s">
        <v>76</v>
      </c>
      <c r="M49" s="124" t="s">
        <v>998</v>
      </c>
      <c r="N49" s="124" t="s">
        <v>2629</v>
      </c>
      <c r="O49" s="124" t="s">
        <v>2629</v>
      </c>
      <c r="P49" s="124" t="s">
        <v>2630</v>
      </c>
      <c r="Q49" s="124" t="s">
        <v>407</v>
      </c>
      <c r="R49" s="124" t="s">
        <v>200</v>
      </c>
      <c r="S49" s="126">
        <v>4346470</v>
      </c>
      <c r="T49" s="126" t="s">
        <v>408</v>
      </c>
      <c r="U49" s="222"/>
      <c r="V49" s="222"/>
      <c r="W49" s="222"/>
      <c r="X49" s="222"/>
      <c r="Y49" s="222"/>
      <c r="Z49" s="222">
        <v>1</v>
      </c>
      <c r="AA49" s="222">
        <v>4</v>
      </c>
      <c r="AB49" s="222"/>
      <c r="AC49" s="222"/>
      <c r="AD49" s="222"/>
      <c r="AE49" s="222"/>
      <c r="AF49" s="222"/>
      <c r="AG49" s="180"/>
      <c r="AH49" s="180"/>
      <c r="AI49" s="180"/>
      <c r="AJ49" s="180"/>
      <c r="AK49" s="180"/>
      <c r="AL49" s="180"/>
      <c r="AM49" s="180"/>
      <c r="AN49" s="180"/>
      <c r="AO49" s="180"/>
      <c r="AP49" s="180"/>
      <c r="AQ49" s="180"/>
      <c r="AR49" s="180"/>
    </row>
    <row r="50" spans="1:44" ht="31.5">
      <c r="A50" s="124" t="s">
        <v>2661</v>
      </c>
      <c r="B50" s="47" t="s">
        <v>209</v>
      </c>
      <c r="C50" s="47" t="s">
        <v>210</v>
      </c>
      <c r="D50" s="47"/>
      <c r="E50" s="47" t="s">
        <v>2662</v>
      </c>
      <c r="F50" s="47" t="s">
        <v>2663</v>
      </c>
      <c r="G50" s="125">
        <v>2</v>
      </c>
      <c r="H50" s="47" t="s">
        <v>72</v>
      </c>
      <c r="I50" s="47" t="s">
        <v>1712</v>
      </c>
      <c r="J50" s="124" t="s">
        <v>74</v>
      </c>
      <c r="K50" s="124" t="s">
        <v>75</v>
      </c>
      <c r="L50" s="124" t="s">
        <v>76</v>
      </c>
      <c r="M50" s="124" t="s">
        <v>2628</v>
      </c>
      <c r="N50" s="124" t="s">
        <v>2629</v>
      </c>
      <c r="O50" s="124" t="s">
        <v>2629</v>
      </c>
      <c r="P50" s="124" t="s">
        <v>2630</v>
      </c>
      <c r="S50" s="126">
        <v>0</v>
      </c>
      <c r="T50" s="126"/>
      <c r="U50" s="222">
        <v>1</v>
      </c>
      <c r="V50" s="222">
        <v>2</v>
      </c>
      <c r="W50" s="222">
        <v>2</v>
      </c>
      <c r="X50" s="222">
        <v>2</v>
      </c>
      <c r="Y50" s="222">
        <v>2</v>
      </c>
      <c r="Z50" s="222">
        <v>2</v>
      </c>
      <c r="AA50" s="222">
        <v>2</v>
      </c>
      <c r="AB50" s="222">
        <v>2</v>
      </c>
      <c r="AC50" s="222">
        <v>2</v>
      </c>
      <c r="AD50" s="222">
        <v>2</v>
      </c>
      <c r="AE50" s="222">
        <v>2</v>
      </c>
      <c r="AF50" s="222"/>
      <c r="AG50" s="180"/>
      <c r="AH50" s="180"/>
      <c r="AI50" s="180"/>
      <c r="AJ50" s="180"/>
      <c r="AK50" s="180"/>
      <c r="AL50" s="180"/>
      <c r="AM50" s="180"/>
      <c r="AN50" s="180"/>
      <c r="AO50" s="180"/>
      <c r="AP50" s="180"/>
      <c r="AQ50" s="180"/>
      <c r="AR50" s="180"/>
    </row>
    <row r="51" spans="1:44" ht="63">
      <c r="A51" s="124" t="s">
        <v>2664</v>
      </c>
      <c r="B51" s="47" t="s">
        <v>209</v>
      </c>
      <c r="C51" s="47" t="s">
        <v>1107</v>
      </c>
      <c r="D51" s="47"/>
      <c r="E51" s="47" t="s">
        <v>2665</v>
      </c>
      <c r="F51" s="47" t="s">
        <v>2666</v>
      </c>
      <c r="G51" s="125">
        <v>1</v>
      </c>
      <c r="H51" s="47" t="s">
        <v>72</v>
      </c>
      <c r="I51" s="47" t="s">
        <v>2667</v>
      </c>
      <c r="J51" s="124" t="s">
        <v>94</v>
      </c>
      <c r="K51" s="124" t="s">
        <v>75</v>
      </c>
      <c r="L51" s="124" t="s">
        <v>76</v>
      </c>
      <c r="M51" s="124" t="s">
        <v>2668</v>
      </c>
      <c r="N51" s="124" t="s">
        <v>2496</v>
      </c>
      <c r="O51" s="124" t="s">
        <v>2496</v>
      </c>
      <c r="P51" s="124" t="s">
        <v>2497</v>
      </c>
      <c r="Q51" s="124" t="s">
        <v>2669</v>
      </c>
      <c r="R51" s="124" t="s">
        <v>82</v>
      </c>
      <c r="S51" s="126">
        <v>0</v>
      </c>
      <c r="T51" s="126"/>
      <c r="U51" s="223"/>
      <c r="V51" s="223">
        <v>0.8</v>
      </c>
      <c r="W51" s="223">
        <v>0.8</v>
      </c>
      <c r="X51" s="223">
        <v>0.8</v>
      </c>
      <c r="Y51" s="223">
        <v>0.8</v>
      </c>
      <c r="Z51" s="223">
        <v>0.8</v>
      </c>
      <c r="AA51" s="223">
        <v>0.8</v>
      </c>
      <c r="AB51" s="223">
        <v>0.8</v>
      </c>
      <c r="AC51" s="223">
        <v>0.8</v>
      </c>
      <c r="AD51" s="223">
        <v>0.8</v>
      </c>
      <c r="AE51" s="223">
        <v>0.8</v>
      </c>
      <c r="AF51" s="223">
        <v>0.8</v>
      </c>
      <c r="AG51" s="199"/>
      <c r="AH51" s="203"/>
      <c r="AI51" s="203"/>
      <c r="AJ51" s="203"/>
      <c r="AK51" s="203"/>
      <c r="AL51" s="203"/>
      <c r="AM51" s="203"/>
      <c r="AN51" s="203"/>
      <c r="AO51" s="203"/>
      <c r="AP51" s="203"/>
      <c r="AQ51" s="203"/>
      <c r="AR51" s="203"/>
    </row>
    <row r="52" spans="1:44" ht="47.25">
      <c r="A52" s="124" t="s">
        <v>2670</v>
      </c>
      <c r="B52" s="47" t="s">
        <v>209</v>
      </c>
      <c r="C52" s="47" t="s">
        <v>1107</v>
      </c>
      <c r="D52" s="47"/>
      <c r="E52" s="47" t="s">
        <v>2671</v>
      </c>
      <c r="F52" s="47" t="s">
        <v>2672</v>
      </c>
      <c r="G52" s="125">
        <v>1</v>
      </c>
      <c r="H52" s="47" t="s">
        <v>72</v>
      </c>
      <c r="I52" s="47" t="s">
        <v>2667</v>
      </c>
      <c r="J52" s="124" t="s">
        <v>94</v>
      </c>
      <c r="K52" s="124" t="s">
        <v>75</v>
      </c>
      <c r="L52" s="124" t="s">
        <v>76</v>
      </c>
      <c r="M52" s="124" t="s">
        <v>2668</v>
      </c>
      <c r="N52" s="124" t="s">
        <v>2496</v>
      </c>
      <c r="O52" s="124" t="s">
        <v>2496</v>
      </c>
      <c r="P52" s="124" t="s">
        <v>2497</v>
      </c>
      <c r="Q52" s="124" t="s">
        <v>2669</v>
      </c>
      <c r="R52" s="124" t="s">
        <v>82</v>
      </c>
      <c r="S52" s="126">
        <v>0</v>
      </c>
      <c r="T52" s="126"/>
      <c r="U52" s="223"/>
      <c r="V52" s="223">
        <v>0.85</v>
      </c>
      <c r="W52" s="223">
        <v>0.85</v>
      </c>
      <c r="X52" s="223">
        <v>0.85</v>
      </c>
      <c r="Y52" s="223">
        <v>0.85</v>
      </c>
      <c r="Z52" s="223">
        <v>0.85</v>
      </c>
      <c r="AA52" s="223">
        <v>0.85</v>
      </c>
      <c r="AB52" s="223">
        <v>0.85</v>
      </c>
      <c r="AC52" s="223">
        <v>0.85</v>
      </c>
      <c r="AD52" s="223">
        <v>0.85</v>
      </c>
      <c r="AE52" s="223">
        <v>0.85</v>
      </c>
      <c r="AF52" s="223">
        <v>0.85</v>
      </c>
      <c r="AG52" s="203"/>
      <c r="AH52" s="203"/>
      <c r="AI52" s="199"/>
      <c r="AJ52" s="199"/>
      <c r="AK52" s="199"/>
      <c r="AL52" s="199"/>
      <c r="AM52" s="180"/>
      <c r="AN52" s="180"/>
      <c r="AO52" s="180"/>
      <c r="AP52" s="180"/>
      <c r="AQ52" s="180"/>
      <c r="AR52" s="180"/>
    </row>
    <row r="53" spans="1:44" ht="31.5">
      <c r="A53" s="124" t="s">
        <v>2673</v>
      </c>
      <c r="B53" s="47" t="s">
        <v>385</v>
      </c>
      <c r="C53" s="47" t="s">
        <v>1506</v>
      </c>
      <c r="D53" s="47"/>
      <c r="E53" s="47" t="s">
        <v>2674</v>
      </c>
      <c r="F53" s="47" t="s">
        <v>2675</v>
      </c>
      <c r="G53" s="125">
        <v>1</v>
      </c>
      <c r="H53" s="47" t="s">
        <v>72</v>
      </c>
      <c r="I53" s="47" t="s">
        <v>2676</v>
      </c>
      <c r="J53" s="124" t="s">
        <v>74</v>
      </c>
      <c r="K53" s="124" t="s">
        <v>75</v>
      </c>
      <c r="L53" s="124" t="s">
        <v>76</v>
      </c>
      <c r="M53" s="124" t="s">
        <v>2677</v>
      </c>
      <c r="N53" s="124" t="s">
        <v>2678</v>
      </c>
      <c r="O53" s="124" t="s">
        <v>2678</v>
      </c>
      <c r="P53" s="124" t="s">
        <v>2679</v>
      </c>
      <c r="Q53" s="124" t="s">
        <v>2275</v>
      </c>
      <c r="R53" s="124" t="s">
        <v>82</v>
      </c>
      <c r="S53" s="126">
        <v>0</v>
      </c>
      <c r="T53" s="126"/>
      <c r="U53" s="222"/>
      <c r="V53" s="222"/>
      <c r="W53" s="222">
        <v>1</v>
      </c>
      <c r="X53" s="222"/>
      <c r="Y53" s="222">
        <v>1</v>
      </c>
      <c r="Z53" s="222"/>
      <c r="AA53" s="222">
        <v>1</v>
      </c>
      <c r="AB53" s="222"/>
      <c r="AC53" s="222">
        <v>1</v>
      </c>
      <c r="AD53" s="222"/>
      <c r="AE53" s="222">
        <v>1</v>
      </c>
      <c r="AF53" s="222"/>
      <c r="AG53" s="180"/>
      <c r="AH53" s="180"/>
      <c r="AI53" s="180"/>
      <c r="AJ53" s="180"/>
      <c r="AK53" s="180"/>
      <c r="AL53" s="180"/>
      <c r="AM53" s="180"/>
      <c r="AN53" s="180"/>
      <c r="AO53" s="180"/>
      <c r="AP53" s="180"/>
      <c r="AQ53" s="180"/>
      <c r="AR53" s="180"/>
    </row>
    <row r="54" spans="1:44" ht="31.5">
      <c r="A54" s="124" t="s">
        <v>2680</v>
      </c>
      <c r="B54" s="47" t="s">
        <v>209</v>
      </c>
      <c r="C54" s="47" t="s">
        <v>1107</v>
      </c>
      <c r="D54" s="47"/>
      <c r="E54" s="47" t="s">
        <v>2681</v>
      </c>
      <c r="F54" s="47" t="s">
        <v>2682</v>
      </c>
      <c r="G54" s="125">
        <v>1</v>
      </c>
      <c r="H54" s="47" t="s">
        <v>72</v>
      </c>
      <c r="I54" s="47" t="s">
        <v>2683</v>
      </c>
      <c r="J54" s="124" t="s">
        <v>74</v>
      </c>
      <c r="K54" s="124" t="s">
        <v>75</v>
      </c>
      <c r="L54" s="124" t="s">
        <v>76</v>
      </c>
      <c r="M54" s="124" t="s">
        <v>2684</v>
      </c>
      <c r="N54" s="124" t="s">
        <v>2678</v>
      </c>
      <c r="O54" s="124" t="s">
        <v>2678</v>
      </c>
      <c r="P54" s="124" t="s">
        <v>2679</v>
      </c>
      <c r="Q54" s="124" t="s">
        <v>1795</v>
      </c>
      <c r="R54" s="124" t="s">
        <v>82</v>
      </c>
      <c r="S54" s="126">
        <v>0</v>
      </c>
      <c r="T54" s="126"/>
      <c r="U54" s="222">
        <v>1</v>
      </c>
      <c r="V54" s="222">
        <v>1</v>
      </c>
      <c r="W54" s="222">
        <v>1</v>
      </c>
      <c r="X54" s="222">
        <v>1</v>
      </c>
      <c r="Y54" s="222">
        <v>1</v>
      </c>
      <c r="Z54" s="222">
        <v>1</v>
      </c>
      <c r="AA54" s="222">
        <v>1</v>
      </c>
      <c r="AB54" s="222">
        <v>1</v>
      </c>
      <c r="AC54" s="222">
        <v>1</v>
      </c>
      <c r="AD54" s="222">
        <v>1</v>
      </c>
      <c r="AE54" s="222">
        <v>1</v>
      </c>
      <c r="AF54" s="222">
        <v>1</v>
      </c>
      <c r="AG54" s="199"/>
      <c r="AH54" s="203"/>
      <c r="AI54" s="203"/>
      <c r="AJ54" s="203"/>
      <c r="AK54" s="203"/>
      <c r="AL54" s="203"/>
      <c r="AM54" s="203"/>
      <c r="AN54" s="203"/>
      <c r="AO54" s="203"/>
      <c r="AP54" s="203"/>
      <c r="AQ54" s="203"/>
      <c r="AR54" s="203"/>
    </row>
    <row r="55" spans="1:44" ht="31.5">
      <c r="A55" s="124" t="s">
        <v>2685</v>
      </c>
      <c r="B55" s="47" t="s">
        <v>209</v>
      </c>
      <c r="C55" s="47" t="s">
        <v>2686</v>
      </c>
      <c r="D55" s="47"/>
      <c r="E55" s="47" t="s">
        <v>2687</v>
      </c>
      <c r="F55" s="47" t="s">
        <v>2688</v>
      </c>
      <c r="G55" s="125">
        <v>2</v>
      </c>
      <c r="H55" s="47" t="s">
        <v>72</v>
      </c>
      <c r="I55" s="47" t="s">
        <v>2689</v>
      </c>
      <c r="J55" s="124" t="s">
        <v>94</v>
      </c>
      <c r="K55" s="124" t="s">
        <v>75</v>
      </c>
      <c r="L55" s="124" t="s">
        <v>76</v>
      </c>
      <c r="M55" s="124" t="s">
        <v>2690</v>
      </c>
      <c r="N55" s="124" t="s">
        <v>2678</v>
      </c>
      <c r="O55" s="124" t="s">
        <v>2678</v>
      </c>
      <c r="P55" s="124" t="s">
        <v>2679</v>
      </c>
      <c r="R55" s="124" t="s">
        <v>82</v>
      </c>
      <c r="S55" s="126">
        <v>0</v>
      </c>
      <c r="T55" s="126"/>
      <c r="U55" s="223">
        <v>0.85</v>
      </c>
      <c r="V55" s="223">
        <v>0.85</v>
      </c>
      <c r="W55" s="223">
        <v>0.85</v>
      </c>
      <c r="X55" s="223">
        <v>0.85</v>
      </c>
      <c r="Y55" s="223">
        <v>0.85</v>
      </c>
      <c r="Z55" s="223">
        <v>0.85</v>
      </c>
      <c r="AA55" s="223">
        <v>0.85</v>
      </c>
      <c r="AB55" s="223">
        <v>0.85</v>
      </c>
      <c r="AC55" s="223">
        <v>0.85</v>
      </c>
      <c r="AD55" s="223">
        <v>0.85</v>
      </c>
      <c r="AE55" s="223">
        <v>0.85</v>
      </c>
      <c r="AF55" s="223">
        <v>0.85</v>
      </c>
      <c r="AG55" s="199"/>
      <c r="AH55" s="203"/>
      <c r="AI55" s="203"/>
      <c r="AJ55" s="203"/>
      <c r="AK55" s="203"/>
      <c r="AL55" s="203"/>
      <c r="AM55" s="203"/>
      <c r="AN55" s="203"/>
      <c r="AO55" s="203"/>
      <c r="AP55" s="203"/>
      <c r="AQ55" s="203"/>
      <c r="AR55" s="203"/>
    </row>
    <row r="56" spans="1:44" ht="31.5">
      <c r="A56" s="124" t="s">
        <v>2691</v>
      </c>
      <c r="B56" s="47" t="s">
        <v>209</v>
      </c>
      <c r="C56" s="47" t="s">
        <v>2686</v>
      </c>
      <c r="D56" s="47"/>
      <c r="E56" s="47" t="s">
        <v>2692</v>
      </c>
      <c r="F56" s="47" t="s">
        <v>2693</v>
      </c>
      <c r="G56" s="125">
        <v>2</v>
      </c>
      <c r="H56" s="47" t="s">
        <v>72</v>
      </c>
      <c r="I56" s="47" t="s">
        <v>2694</v>
      </c>
      <c r="J56" s="124" t="s">
        <v>94</v>
      </c>
      <c r="K56" s="124" t="s">
        <v>75</v>
      </c>
      <c r="L56" s="124" t="s">
        <v>76</v>
      </c>
      <c r="M56" s="124" t="s">
        <v>2695</v>
      </c>
      <c r="N56" s="124" t="s">
        <v>2678</v>
      </c>
      <c r="O56" s="124" t="s">
        <v>2678</v>
      </c>
      <c r="P56" s="124" t="s">
        <v>2679</v>
      </c>
      <c r="R56" s="124" t="s">
        <v>82</v>
      </c>
      <c r="S56" s="126">
        <v>0</v>
      </c>
      <c r="T56" s="126"/>
      <c r="U56" s="223">
        <v>0.95</v>
      </c>
      <c r="V56" s="223">
        <v>0.95</v>
      </c>
      <c r="W56" s="223">
        <v>0.95</v>
      </c>
      <c r="X56" s="223">
        <v>0.95</v>
      </c>
      <c r="Y56" s="223">
        <v>0.95</v>
      </c>
      <c r="Z56" s="223">
        <v>0.95</v>
      </c>
      <c r="AA56" s="223">
        <v>0.95</v>
      </c>
      <c r="AB56" s="223">
        <v>0.95</v>
      </c>
      <c r="AC56" s="223">
        <v>0.95</v>
      </c>
      <c r="AD56" s="223">
        <v>0.95</v>
      </c>
      <c r="AE56" s="223">
        <v>0.3</v>
      </c>
      <c r="AF56" s="223">
        <v>0.3</v>
      </c>
      <c r="AG56" s="199"/>
      <c r="AH56" s="203"/>
      <c r="AI56" s="203"/>
      <c r="AJ56" s="203"/>
      <c r="AK56" s="203"/>
      <c r="AL56" s="203"/>
      <c r="AM56" s="203"/>
      <c r="AN56" s="203"/>
      <c r="AO56" s="203"/>
      <c r="AP56" s="203"/>
      <c r="AQ56" s="203"/>
      <c r="AR56" s="203"/>
    </row>
    <row r="57" spans="1:44" ht="31.5">
      <c r="A57" s="124" t="s">
        <v>2696</v>
      </c>
      <c r="B57" s="47" t="s">
        <v>209</v>
      </c>
      <c r="C57" s="47" t="s">
        <v>2686</v>
      </c>
      <c r="D57" s="47"/>
      <c r="E57" s="47" t="s">
        <v>2697</v>
      </c>
      <c r="F57" s="47" t="s">
        <v>2698</v>
      </c>
      <c r="G57" s="125">
        <v>2</v>
      </c>
      <c r="H57" s="47" t="s">
        <v>72</v>
      </c>
      <c r="I57" s="47" t="s">
        <v>2699</v>
      </c>
      <c r="J57" s="124" t="s">
        <v>94</v>
      </c>
      <c r="K57" s="124" t="s">
        <v>75</v>
      </c>
      <c r="L57" s="124" t="s">
        <v>95</v>
      </c>
      <c r="M57" s="124" t="s">
        <v>2700</v>
      </c>
      <c r="N57" s="124" t="s">
        <v>2678</v>
      </c>
      <c r="O57" s="124" t="s">
        <v>2678</v>
      </c>
      <c r="P57" s="124" t="s">
        <v>2679</v>
      </c>
      <c r="R57" s="124" t="s">
        <v>82</v>
      </c>
      <c r="S57" s="126">
        <v>0</v>
      </c>
      <c r="T57" s="126"/>
      <c r="U57" s="223">
        <v>0.9</v>
      </c>
      <c r="V57" s="223">
        <v>0.9</v>
      </c>
      <c r="W57" s="223">
        <v>0.9</v>
      </c>
      <c r="X57" s="223">
        <v>0.9</v>
      </c>
      <c r="Y57" s="223">
        <v>0.9</v>
      </c>
      <c r="Z57" s="223">
        <v>0.9</v>
      </c>
      <c r="AA57" s="223">
        <v>0.9</v>
      </c>
      <c r="AB57" s="223">
        <v>0.9</v>
      </c>
      <c r="AC57" s="223">
        <v>0.9</v>
      </c>
      <c r="AD57" s="223">
        <v>0.9</v>
      </c>
      <c r="AE57" s="223">
        <v>0.9</v>
      </c>
      <c r="AF57" s="223">
        <v>0.9</v>
      </c>
      <c r="AG57" s="178"/>
      <c r="AH57" s="203"/>
      <c r="AI57" s="203"/>
      <c r="AJ57" s="203"/>
      <c r="AK57" s="203"/>
      <c r="AL57" s="203"/>
      <c r="AM57" s="203"/>
      <c r="AN57" s="203"/>
      <c r="AO57" s="203"/>
      <c r="AP57" s="203"/>
      <c r="AQ57" s="203"/>
      <c r="AR57" s="203"/>
    </row>
    <row r="58" spans="1:44" ht="31.5">
      <c r="A58" s="124" t="s">
        <v>2701</v>
      </c>
      <c r="B58" s="47" t="s">
        <v>209</v>
      </c>
      <c r="C58" s="47" t="s">
        <v>2686</v>
      </c>
      <c r="D58" s="47"/>
      <c r="E58" s="47" t="s">
        <v>2702</v>
      </c>
      <c r="F58" s="47" t="s">
        <v>2703</v>
      </c>
      <c r="G58" s="125">
        <v>2</v>
      </c>
      <c r="H58" s="47" t="s">
        <v>72</v>
      </c>
      <c r="I58" s="47" t="s">
        <v>2704</v>
      </c>
      <c r="J58" s="124" t="s">
        <v>94</v>
      </c>
      <c r="K58" s="124" t="s">
        <v>75</v>
      </c>
      <c r="L58" s="124" t="s">
        <v>76</v>
      </c>
      <c r="M58" s="124" t="s">
        <v>2705</v>
      </c>
      <c r="N58" s="124" t="s">
        <v>2678</v>
      </c>
      <c r="O58" s="124" t="s">
        <v>2678</v>
      </c>
      <c r="P58" s="124" t="s">
        <v>2679</v>
      </c>
      <c r="R58" s="124" t="s">
        <v>82</v>
      </c>
      <c r="S58" s="126">
        <v>0</v>
      </c>
      <c r="T58" s="126"/>
      <c r="U58" s="223"/>
      <c r="V58" s="223">
        <v>0.85</v>
      </c>
      <c r="W58" s="223">
        <v>0.85</v>
      </c>
      <c r="X58" s="223">
        <v>0.85</v>
      </c>
      <c r="Y58" s="223">
        <v>0.85</v>
      </c>
      <c r="Z58" s="223">
        <v>0.85</v>
      </c>
      <c r="AA58" s="223">
        <v>0.85</v>
      </c>
      <c r="AB58" s="223">
        <v>0.85</v>
      </c>
      <c r="AC58" s="223">
        <v>0.85</v>
      </c>
      <c r="AD58" s="223">
        <v>0.85</v>
      </c>
      <c r="AE58" s="223">
        <v>0.85</v>
      </c>
      <c r="AF58" s="223"/>
      <c r="AG58" s="178"/>
      <c r="AH58" s="203"/>
      <c r="AI58" s="203"/>
      <c r="AJ58" s="203"/>
      <c r="AK58" s="203"/>
      <c r="AL58" s="203"/>
      <c r="AM58" s="203"/>
      <c r="AN58" s="203"/>
      <c r="AO58" s="203"/>
      <c r="AP58" s="203"/>
      <c r="AQ58" s="203"/>
      <c r="AR58" s="203"/>
    </row>
    <row r="59" spans="1:44" ht="31.5">
      <c r="A59" s="124" t="s">
        <v>2706</v>
      </c>
      <c r="B59" s="47" t="s">
        <v>131</v>
      </c>
      <c r="C59" s="47" t="s">
        <v>336</v>
      </c>
      <c r="D59" s="47"/>
      <c r="E59" s="47" t="s">
        <v>2707</v>
      </c>
      <c r="F59" s="47" t="s">
        <v>2708</v>
      </c>
      <c r="G59" s="125">
        <v>1</v>
      </c>
      <c r="H59" s="47" t="s">
        <v>100</v>
      </c>
      <c r="I59" s="47" t="s">
        <v>2709</v>
      </c>
      <c r="J59" s="124" t="s">
        <v>74</v>
      </c>
      <c r="K59" s="124" t="s">
        <v>75</v>
      </c>
      <c r="L59" s="124" t="s">
        <v>95</v>
      </c>
      <c r="M59" s="124" t="s">
        <v>2710</v>
      </c>
      <c r="N59" s="124" t="s">
        <v>2711</v>
      </c>
      <c r="O59" s="124" t="s">
        <v>2711</v>
      </c>
      <c r="P59" s="124" t="s">
        <v>2712</v>
      </c>
      <c r="Q59" s="124" t="s">
        <v>929</v>
      </c>
      <c r="R59" s="124" t="s">
        <v>82</v>
      </c>
      <c r="S59" s="126">
        <v>0</v>
      </c>
      <c r="T59" s="126" t="s">
        <v>408</v>
      </c>
      <c r="U59" s="222">
        <v>1</v>
      </c>
      <c r="V59" s="222">
        <v>1</v>
      </c>
      <c r="W59" s="222">
        <v>1</v>
      </c>
      <c r="X59" s="222">
        <v>1</v>
      </c>
      <c r="Y59" s="222">
        <v>1</v>
      </c>
      <c r="Z59" s="222">
        <v>1</v>
      </c>
      <c r="AA59" s="222">
        <v>1</v>
      </c>
      <c r="AB59" s="222">
        <v>1</v>
      </c>
      <c r="AC59" s="222">
        <v>1</v>
      </c>
      <c r="AD59" s="222">
        <v>1</v>
      </c>
      <c r="AE59" s="222">
        <v>1</v>
      </c>
      <c r="AF59" s="222">
        <v>1</v>
      </c>
      <c r="AG59" s="178"/>
      <c r="AH59" s="203"/>
      <c r="AI59" s="203"/>
      <c r="AJ59" s="203"/>
      <c r="AK59" s="203"/>
      <c r="AL59" s="203"/>
      <c r="AM59" s="203"/>
      <c r="AN59" s="203"/>
      <c r="AO59" s="203"/>
      <c r="AP59" s="203"/>
      <c r="AQ59" s="203"/>
      <c r="AR59" s="203"/>
    </row>
    <row r="60" spans="1:44" ht="47.25">
      <c r="A60" s="124" t="s">
        <v>2713</v>
      </c>
      <c r="B60" s="47" t="s">
        <v>209</v>
      </c>
      <c r="C60" s="47" t="s">
        <v>2188</v>
      </c>
      <c r="D60" s="47"/>
      <c r="E60" s="47" t="s">
        <v>2714</v>
      </c>
      <c r="F60" s="47" t="s">
        <v>2715</v>
      </c>
      <c r="G60" s="125">
        <v>2</v>
      </c>
      <c r="H60" s="47" t="s">
        <v>72</v>
      </c>
      <c r="I60" s="47" t="s">
        <v>2709</v>
      </c>
      <c r="J60" s="124" t="s">
        <v>74</v>
      </c>
      <c r="K60" s="124" t="s">
        <v>75</v>
      </c>
      <c r="L60" s="124" t="s">
        <v>76</v>
      </c>
      <c r="M60" s="124" t="s">
        <v>2716</v>
      </c>
      <c r="N60" s="124" t="s">
        <v>2711</v>
      </c>
      <c r="O60" s="124" t="s">
        <v>2711</v>
      </c>
      <c r="P60" s="124" t="s">
        <v>2712</v>
      </c>
      <c r="Q60" s="124" t="s">
        <v>2275</v>
      </c>
      <c r="R60" s="124" t="s">
        <v>82</v>
      </c>
      <c r="S60" s="126">
        <v>0</v>
      </c>
      <c r="T60" s="126" t="s">
        <v>408</v>
      </c>
      <c r="U60" s="222"/>
      <c r="V60" s="222">
        <v>1</v>
      </c>
      <c r="W60" s="222"/>
      <c r="X60" s="222"/>
      <c r="Y60" s="222"/>
      <c r="Z60" s="222">
        <v>1</v>
      </c>
      <c r="AA60" s="222"/>
      <c r="AB60" s="222"/>
      <c r="AC60" s="222"/>
      <c r="AD60" s="222">
        <v>1</v>
      </c>
      <c r="AE60" s="222"/>
      <c r="AF60" s="222"/>
      <c r="AG60" s="225"/>
      <c r="AH60" s="203"/>
      <c r="AI60" s="203"/>
      <c r="AJ60" s="203"/>
      <c r="AK60" s="203"/>
      <c r="AL60" s="203"/>
      <c r="AM60" s="203"/>
      <c r="AN60" s="203"/>
      <c r="AO60" s="203"/>
      <c r="AP60" s="203"/>
      <c r="AQ60" s="203"/>
      <c r="AR60" s="203"/>
    </row>
    <row r="61" spans="1:44" ht="31.5">
      <c r="A61" s="124" t="s">
        <v>2717</v>
      </c>
      <c r="B61" s="47" t="s">
        <v>209</v>
      </c>
      <c r="C61" s="47" t="s">
        <v>2188</v>
      </c>
      <c r="D61" s="47"/>
      <c r="E61" s="47" t="s">
        <v>2718</v>
      </c>
      <c r="F61" s="47" t="s">
        <v>2719</v>
      </c>
      <c r="G61" s="125">
        <v>2</v>
      </c>
      <c r="H61" s="47" t="s">
        <v>72</v>
      </c>
      <c r="I61" s="47" t="s">
        <v>2709</v>
      </c>
      <c r="J61" s="124" t="s">
        <v>74</v>
      </c>
      <c r="K61" s="124" t="s">
        <v>75</v>
      </c>
      <c r="L61" s="124" t="s">
        <v>95</v>
      </c>
      <c r="M61" s="124" t="s">
        <v>2720</v>
      </c>
      <c r="N61" s="124" t="s">
        <v>2711</v>
      </c>
      <c r="O61" s="124" t="s">
        <v>2711</v>
      </c>
      <c r="P61" s="124" t="s">
        <v>2712</v>
      </c>
      <c r="Q61" s="124" t="s">
        <v>1795</v>
      </c>
      <c r="R61" s="124" t="s">
        <v>82</v>
      </c>
      <c r="S61" s="126"/>
      <c r="T61" s="126" t="s">
        <v>408</v>
      </c>
      <c r="U61" s="222">
        <v>1</v>
      </c>
      <c r="V61" s="222">
        <v>1</v>
      </c>
      <c r="W61" s="222">
        <v>1</v>
      </c>
      <c r="X61" s="222">
        <v>1</v>
      </c>
      <c r="Y61" s="222">
        <v>1</v>
      </c>
      <c r="Z61" s="222">
        <v>1</v>
      </c>
      <c r="AA61" s="222">
        <v>1</v>
      </c>
      <c r="AB61" s="222">
        <v>1</v>
      </c>
      <c r="AC61" s="222">
        <v>1</v>
      </c>
      <c r="AD61" s="222">
        <v>1</v>
      </c>
      <c r="AE61" s="222">
        <v>1</v>
      </c>
      <c r="AF61" s="222">
        <v>1</v>
      </c>
      <c r="AG61" s="178"/>
      <c r="AH61" s="203"/>
      <c r="AI61" s="203"/>
      <c r="AJ61" s="203"/>
      <c r="AK61" s="203"/>
      <c r="AL61" s="203"/>
      <c r="AM61" s="203"/>
      <c r="AN61" s="203"/>
      <c r="AO61" s="203"/>
      <c r="AP61" s="203"/>
      <c r="AQ61" s="203"/>
      <c r="AR61" s="203"/>
    </row>
    <row r="62" spans="1:44" ht="31.5">
      <c r="A62" s="124" t="s">
        <v>2721</v>
      </c>
      <c r="B62" s="47" t="s">
        <v>209</v>
      </c>
      <c r="C62" s="47" t="s">
        <v>2188</v>
      </c>
      <c r="D62" s="47"/>
      <c r="E62" s="47" t="s">
        <v>2722</v>
      </c>
      <c r="F62" s="47" t="s">
        <v>2723</v>
      </c>
      <c r="G62" s="125">
        <v>2</v>
      </c>
      <c r="H62" s="47" t="s">
        <v>72</v>
      </c>
      <c r="I62" s="47" t="s">
        <v>2709</v>
      </c>
      <c r="J62" s="124" t="s">
        <v>74</v>
      </c>
      <c r="K62" s="124" t="s">
        <v>75</v>
      </c>
      <c r="L62" s="124" t="s">
        <v>95</v>
      </c>
      <c r="M62" s="124" t="s">
        <v>2716</v>
      </c>
      <c r="N62" s="124" t="s">
        <v>2711</v>
      </c>
      <c r="O62" s="124" t="s">
        <v>2711</v>
      </c>
      <c r="P62" s="124" t="s">
        <v>2712</v>
      </c>
      <c r="Q62" s="124" t="s">
        <v>2275</v>
      </c>
      <c r="R62" s="124" t="s">
        <v>82</v>
      </c>
      <c r="S62" s="126">
        <v>0</v>
      </c>
      <c r="T62" s="126" t="s">
        <v>408</v>
      </c>
      <c r="U62" s="222"/>
      <c r="V62" s="222"/>
      <c r="W62" s="222">
        <v>1</v>
      </c>
      <c r="X62" s="222"/>
      <c r="Y62" s="222"/>
      <c r="Z62" s="222"/>
      <c r="AA62" s="222">
        <v>1</v>
      </c>
      <c r="AB62" s="222"/>
      <c r="AC62" s="222"/>
      <c r="AD62" s="222"/>
      <c r="AE62" s="222">
        <v>1</v>
      </c>
      <c r="AF62" s="222"/>
      <c r="AG62" s="180"/>
      <c r="AH62" s="180"/>
      <c r="AI62" s="180"/>
      <c r="AJ62" s="180"/>
      <c r="AK62" s="180"/>
      <c r="AL62" s="180"/>
      <c r="AM62" s="180"/>
      <c r="AN62" s="180"/>
      <c r="AO62" s="180"/>
      <c r="AP62" s="180"/>
      <c r="AQ62" s="180"/>
      <c r="AR62" s="180"/>
    </row>
    <row r="63" spans="1:44" ht="31.5">
      <c r="A63" s="124" t="s">
        <v>2724</v>
      </c>
      <c r="B63" s="47" t="s">
        <v>209</v>
      </c>
      <c r="C63" s="47" t="s">
        <v>1107</v>
      </c>
      <c r="D63" s="47"/>
      <c r="E63" s="47" t="s">
        <v>2725</v>
      </c>
      <c r="F63" s="47" t="s">
        <v>2726</v>
      </c>
      <c r="G63" s="125">
        <v>2</v>
      </c>
      <c r="H63" s="47" t="s">
        <v>72</v>
      </c>
      <c r="I63" s="47" t="s">
        <v>2709</v>
      </c>
      <c r="J63" s="124" t="s">
        <v>74</v>
      </c>
      <c r="K63" s="124" t="s">
        <v>75</v>
      </c>
      <c r="L63" s="124" t="s">
        <v>76</v>
      </c>
      <c r="M63" s="124" t="s">
        <v>2720</v>
      </c>
      <c r="N63" s="124" t="s">
        <v>2711</v>
      </c>
      <c r="O63" s="124" t="s">
        <v>2711</v>
      </c>
      <c r="P63" s="124" t="s">
        <v>2712</v>
      </c>
      <c r="Q63" s="124" t="s">
        <v>2275</v>
      </c>
      <c r="R63" s="124" t="s">
        <v>82</v>
      </c>
      <c r="S63" s="126">
        <v>0</v>
      </c>
      <c r="T63" s="126" t="s">
        <v>408</v>
      </c>
      <c r="U63" s="222">
        <v>1</v>
      </c>
      <c r="V63" s="222"/>
      <c r="W63" s="222"/>
      <c r="X63" s="222">
        <v>1</v>
      </c>
      <c r="Y63" s="222"/>
      <c r="Z63" s="222"/>
      <c r="AA63" s="222">
        <v>1</v>
      </c>
      <c r="AB63" s="222"/>
      <c r="AC63" s="222"/>
      <c r="AD63" s="222">
        <v>1</v>
      </c>
      <c r="AE63" s="222"/>
      <c r="AF63" s="222"/>
      <c r="AG63" s="178"/>
      <c r="AH63" s="203"/>
      <c r="AI63" s="203"/>
      <c r="AJ63" s="203"/>
      <c r="AK63" s="203"/>
      <c r="AL63" s="203"/>
      <c r="AM63" s="203"/>
      <c r="AN63" s="203"/>
      <c r="AO63" s="203"/>
      <c r="AP63" s="203"/>
      <c r="AQ63" s="203"/>
      <c r="AR63" s="203"/>
    </row>
    <row r="64" spans="1:44" ht="47.25">
      <c r="A64" s="124" t="s">
        <v>2727</v>
      </c>
      <c r="B64" s="47" t="s">
        <v>209</v>
      </c>
      <c r="C64" s="47" t="s">
        <v>1107</v>
      </c>
      <c r="D64" s="47"/>
      <c r="E64" s="47" t="s">
        <v>2728</v>
      </c>
      <c r="F64" s="47" t="s">
        <v>2729</v>
      </c>
      <c r="G64" s="125">
        <v>2</v>
      </c>
      <c r="H64" s="47" t="s">
        <v>72</v>
      </c>
      <c r="I64" s="47" t="s">
        <v>2709</v>
      </c>
      <c r="J64" s="124" t="s">
        <v>74</v>
      </c>
      <c r="K64" s="124" t="s">
        <v>228</v>
      </c>
      <c r="L64" s="124" t="s">
        <v>76</v>
      </c>
      <c r="M64" s="124" t="s">
        <v>2730</v>
      </c>
      <c r="N64" s="124" t="s">
        <v>2711</v>
      </c>
      <c r="O64" s="124" t="s">
        <v>2711</v>
      </c>
      <c r="P64" s="124" t="s">
        <v>2712</v>
      </c>
      <c r="Q64" s="124" t="s">
        <v>1795</v>
      </c>
      <c r="R64" s="124" t="s">
        <v>82</v>
      </c>
      <c r="S64" s="126">
        <v>0</v>
      </c>
      <c r="T64" s="126" t="s">
        <v>408</v>
      </c>
      <c r="U64" s="222">
        <v>1</v>
      </c>
      <c r="V64" s="222">
        <v>1</v>
      </c>
      <c r="W64" s="222">
        <v>1</v>
      </c>
      <c r="X64" s="222">
        <v>1</v>
      </c>
      <c r="Y64" s="222">
        <v>1</v>
      </c>
      <c r="Z64" s="222"/>
      <c r="AA64" s="222"/>
      <c r="AB64" s="222"/>
      <c r="AC64" s="222"/>
      <c r="AD64" s="222"/>
      <c r="AE64" s="222"/>
      <c r="AF64" s="222"/>
      <c r="AG64" s="180"/>
      <c r="AH64" s="180"/>
      <c r="AI64" s="180"/>
      <c r="AJ64" s="180"/>
      <c r="AK64" s="180"/>
      <c r="AL64" s="180"/>
      <c r="AM64" s="180"/>
      <c r="AN64" s="180"/>
      <c r="AO64" s="180"/>
      <c r="AP64" s="180"/>
      <c r="AQ64" s="180"/>
      <c r="AR64" s="180"/>
    </row>
    <row r="65" spans="1:44" ht="31.5">
      <c r="A65" s="124" t="s">
        <v>2731</v>
      </c>
      <c r="B65" s="47" t="s">
        <v>385</v>
      </c>
      <c r="C65" s="47" t="s">
        <v>430</v>
      </c>
      <c r="D65" s="47"/>
      <c r="E65" s="47" t="s">
        <v>2732</v>
      </c>
      <c r="F65" s="47" t="s">
        <v>2733</v>
      </c>
      <c r="G65" s="125">
        <v>2</v>
      </c>
      <c r="H65" s="47" t="s">
        <v>72</v>
      </c>
      <c r="I65" s="47" t="s">
        <v>2709</v>
      </c>
      <c r="J65" s="124" t="s">
        <v>74</v>
      </c>
      <c r="K65" s="124" t="s">
        <v>75</v>
      </c>
      <c r="L65" s="124" t="s">
        <v>76</v>
      </c>
      <c r="M65" s="124" t="s">
        <v>2720</v>
      </c>
      <c r="N65" s="124" t="s">
        <v>2711</v>
      </c>
      <c r="O65" s="124" t="s">
        <v>2711</v>
      </c>
      <c r="P65" s="124" t="s">
        <v>2712</v>
      </c>
      <c r="Q65" s="124" t="s">
        <v>1795</v>
      </c>
      <c r="R65" s="124" t="s">
        <v>82</v>
      </c>
      <c r="S65" s="126">
        <v>0</v>
      </c>
      <c r="T65" s="126" t="s">
        <v>408</v>
      </c>
      <c r="U65" s="222">
        <v>1</v>
      </c>
      <c r="V65" s="222"/>
      <c r="W65" s="222"/>
      <c r="X65" s="222">
        <v>1</v>
      </c>
      <c r="Y65" s="222"/>
      <c r="Z65" s="222"/>
      <c r="AA65" s="222">
        <v>1</v>
      </c>
      <c r="AB65" s="222"/>
      <c r="AC65" s="222"/>
      <c r="AD65" s="222">
        <v>1</v>
      </c>
      <c r="AE65" s="222"/>
      <c r="AF65" s="222"/>
      <c r="AG65" s="178"/>
      <c r="AH65" s="203"/>
      <c r="AI65" s="203"/>
      <c r="AJ65" s="203"/>
      <c r="AK65" s="203"/>
      <c r="AL65" s="203"/>
      <c r="AM65" s="203"/>
      <c r="AN65" s="203"/>
      <c r="AO65" s="203"/>
      <c r="AP65" s="203"/>
      <c r="AQ65" s="203"/>
      <c r="AR65" s="203"/>
    </row>
    <row r="66" spans="1:44" ht="31.5">
      <c r="A66" s="124" t="s">
        <v>2734</v>
      </c>
      <c r="B66" s="47" t="s">
        <v>385</v>
      </c>
      <c r="C66" s="47" t="s">
        <v>430</v>
      </c>
      <c r="D66" s="47"/>
      <c r="E66" s="47" t="s">
        <v>2735</v>
      </c>
      <c r="F66" s="47" t="s">
        <v>2736</v>
      </c>
      <c r="G66" s="125">
        <v>1</v>
      </c>
      <c r="H66" s="47" t="s">
        <v>72</v>
      </c>
      <c r="I66" s="47" t="s">
        <v>2709</v>
      </c>
      <c r="J66" s="124" t="s">
        <v>74</v>
      </c>
      <c r="K66" s="124" t="s">
        <v>75</v>
      </c>
      <c r="L66" s="124" t="s">
        <v>76</v>
      </c>
      <c r="M66" s="124" t="s">
        <v>2737</v>
      </c>
      <c r="N66" s="124" t="s">
        <v>2711</v>
      </c>
      <c r="O66" s="124" t="s">
        <v>2711</v>
      </c>
      <c r="P66" s="124" t="s">
        <v>2712</v>
      </c>
      <c r="Q66" s="124" t="s">
        <v>1795</v>
      </c>
      <c r="S66" s="126">
        <v>0</v>
      </c>
      <c r="T66" s="126"/>
      <c r="U66" s="222"/>
      <c r="V66" s="222">
        <v>1</v>
      </c>
      <c r="W66" s="222"/>
      <c r="X66" s="222"/>
      <c r="Y66" s="222">
        <v>1</v>
      </c>
      <c r="Z66" s="222"/>
      <c r="AA66" s="222"/>
      <c r="AB66" s="222">
        <v>1</v>
      </c>
      <c r="AC66" s="222"/>
      <c r="AD66" s="222"/>
      <c r="AE66" s="222">
        <v>1</v>
      </c>
      <c r="AF66" s="222"/>
      <c r="AG66" s="178"/>
      <c r="AH66" s="203"/>
      <c r="AI66" s="203"/>
      <c r="AJ66" s="203"/>
      <c r="AK66" s="203"/>
      <c r="AL66" s="203"/>
      <c r="AM66" s="203"/>
      <c r="AN66" s="203"/>
      <c r="AO66" s="203"/>
      <c r="AP66" s="203"/>
      <c r="AQ66" s="203"/>
      <c r="AR66" s="203"/>
    </row>
    <row r="67" spans="1:44" ht="31.5">
      <c r="A67" s="124" t="s">
        <v>2738</v>
      </c>
      <c r="B67" s="47" t="s">
        <v>209</v>
      </c>
      <c r="C67" s="47" t="s">
        <v>2188</v>
      </c>
      <c r="D67" s="47"/>
      <c r="E67" s="47" t="s">
        <v>2739</v>
      </c>
      <c r="F67" s="47" t="s">
        <v>2740</v>
      </c>
      <c r="G67" s="125">
        <v>2</v>
      </c>
      <c r="H67" s="47" t="s">
        <v>72</v>
      </c>
      <c r="I67" s="47" t="s">
        <v>2709</v>
      </c>
      <c r="J67" s="124" t="s">
        <v>74</v>
      </c>
      <c r="K67" s="124" t="s">
        <v>228</v>
      </c>
      <c r="L67" s="124" t="s">
        <v>95</v>
      </c>
      <c r="M67" s="124" t="s">
        <v>2741</v>
      </c>
      <c r="N67" s="124" t="s">
        <v>2711</v>
      </c>
      <c r="O67" s="124" t="s">
        <v>2711</v>
      </c>
      <c r="P67" s="124" t="s">
        <v>2712</v>
      </c>
      <c r="Q67" s="124" t="s">
        <v>2275</v>
      </c>
      <c r="R67" s="124" t="s">
        <v>82</v>
      </c>
      <c r="S67" s="126">
        <v>0</v>
      </c>
      <c r="T67" s="126" t="s">
        <v>408</v>
      </c>
      <c r="U67" s="222"/>
      <c r="V67" s="222"/>
      <c r="W67" s="222"/>
      <c r="X67" s="222"/>
      <c r="Y67" s="222"/>
      <c r="Z67" s="222"/>
      <c r="AA67" s="222"/>
      <c r="AB67" s="222">
        <v>1</v>
      </c>
      <c r="AC67" s="222"/>
      <c r="AD67" s="222"/>
      <c r="AE67" s="222"/>
      <c r="AF67" s="222"/>
      <c r="AG67" s="178"/>
      <c r="AH67" s="203"/>
      <c r="AI67" s="203"/>
      <c r="AJ67" s="203"/>
      <c r="AK67" s="203"/>
      <c r="AL67" s="203"/>
      <c r="AM67" s="203"/>
      <c r="AN67" s="203"/>
      <c r="AO67" s="203"/>
      <c r="AP67" s="203"/>
      <c r="AQ67" s="203"/>
      <c r="AR67" s="203"/>
    </row>
    <row r="68" spans="1:44" ht="31.5">
      <c r="A68" s="124" t="s">
        <v>2742</v>
      </c>
      <c r="B68" s="47" t="s">
        <v>209</v>
      </c>
      <c r="C68" s="47" t="s">
        <v>2743</v>
      </c>
      <c r="D68" s="47"/>
      <c r="E68" s="47" t="s">
        <v>2744</v>
      </c>
      <c r="F68" s="47" t="s">
        <v>2745</v>
      </c>
      <c r="G68" s="125">
        <v>1</v>
      </c>
      <c r="H68" s="47" t="s">
        <v>72</v>
      </c>
      <c r="I68" s="47" t="s">
        <v>2456</v>
      </c>
      <c r="J68" s="124" t="s">
        <v>74</v>
      </c>
      <c r="K68" s="124" t="s">
        <v>75</v>
      </c>
      <c r="L68" s="124" t="s">
        <v>95</v>
      </c>
      <c r="M68" s="124" t="s">
        <v>2746</v>
      </c>
      <c r="N68" s="124" t="s">
        <v>2747</v>
      </c>
      <c r="O68" s="124" t="s">
        <v>2747</v>
      </c>
      <c r="P68" s="124" t="s">
        <v>2748</v>
      </c>
      <c r="Q68" s="124" t="s">
        <v>1795</v>
      </c>
      <c r="R68" s="124" t="s">
        <v>82</v>
      </c>
      <c r="S68" s="126">
        <v>0</v>
      </c>
      <c r="T68" s="126" t="s">
        <v>408</v>
      </c>
      <c r="U68" s="222"/>
      <c r="V68" s="222"/>
      <c r="W68" s="222"/>
      <c r="X68" s="222">
        <v>1</v>
      </c>
      <c r="Y68" s="222"/>
      <c r="Z68" s="222"/>
      <c r="AA68" s="222">
        <v>1</v>
      </c>
      <c r="AB68" s="222"/>
      <c r="AC68" s="222"/>
      <c r="AD68" s="222">
        <v>1</v>
      </c>
      <c r="AE68" s="222"/>
      <c r="AF68" s="222"/>
      <c r="AG68" s="178"/>
      <c r="AH68" s="203"/>
      <c r="AI68" s="203"/>
      <c r="AJ68" s="203"/>
      <c r="AK68" s="203"/>
      <c r="AL68" s="203"/>
      <c r="AM68" s="203"/>
      <c r="AN68" s="203"/>
      <c r="AO68" s="203"/>
      <c r="AP68" s="203"/>
      <c r="AQ68" s="203"/>
      <c r="AR68" s="203"/>
    </row>
    <row r="69" spans="1:44" ht="47.25">
      <c r="A69" s="124" t="s">
        <v>2749</v>
      </c>
      <c r="B69" s="47" t="s">
        <v>209</v>
      </c>
      <c r="C69" s="47" t="s">
        <v>2743</v>
      </c>
      <c r="D69" s="47"/>
      <c r="E69" s="47" t="s">
        <v>2750</v>
      </c>
      <c r="F69" s="47" t="s">
        <v>2751</v>
      </c>
      <c r="G69" s="125">
        <v>3</v>
      </c>
      <c r="H69" s="47" t="s">
        <v>72</v>
      </c>
      <c r="I69" s="47" t="s">
        <v>2752</v>
      </c>
      <c r="J69" s="124" t="s">
        <v>74</v>
      </c>
      <c r="K69" s="124" t="s">
        <v>75</v>
      </c>
      <c r="L69" s="124" t="s">
        <v>95</v>
      </c>
      <c r="M69" s="124" t="s">
        <v>1404</v>
      </c>
      <c r="N69" s="124" t="s">
        <v>2747</v>
      </c>
      <c r="O69" s="124" t="s">
        <v>2747</v>
      </c>
      <c r="P69" s="124" t="s">
        <v>2748</v>
      </c>
      <c r="R69" s="124" t="s">
        <v>82</v>
      </c>
      <c r="S69" s="126">
        <v>0</v>
      </c>
      <c r="T69" s="126"/>
      <c r="U69" s="222">
        <v>1</v>
      </c>
      <c r="V69" s="222">
        <v>1</v>
      </c>
      <c r="W69" s="222">
        <v>1</v>
      </c>
      <c r="X69" s="222">
        <v>1</v>
      </c>
      <c r="Y69" s="222">
        <v>1</v>
      </c>
      <c r="Z69" s="222">
        <v>1</v>
      </c>
      <c r="AA69" s="222">
        <v>1</v>
      </c>
      <c r="AB69" s="222">
        <v>1</v>
      </c>
      <c r="AC69" s="222">
        <v>1</v>
      </c>
      <c r="AD69" s="222">
        <v>1</v>
      </c>
      <c r="AE69" s="222">
        <v>1</v>
      </c>
      <c r="AF69" s="222">
        <v>1</v>
      </c>
      <c r="AG69" s="178"/>
      <c r="AH69" s="203"/>
      <c r="AI69" s="203"/>
      <c r="AJ69" s="203"/>
      <c r="AK69" s="203"/>
      <c r="AL69" s="203"/>
      <c r="AM69" s="203"/>
      <c r="AN69" s="203"/>
      <c r="AO69" s="203"/>
      <c r="AP69" s="203"/>
      <c r="AQ69" s="203"/>
      <c r="AR69" s="203"/>
    </row>
    <row r="70" spans="1:44" ht="31.5">
      <c r="A70" s="124" t="s">
        <v>2753</v>
      </c>
      <c r="B70" s="47" t="s">
        <v>209</v>
      </c>
      <c r="C70" s="47" t="s">
        <v>2743</v>
      </c>
      <c r="D70" s="47"/>
      <c r="E70" s="47" t="s">
        <v>2754</v>
      </c>
      <c r="F70" s="47" t="s">
        <v>2755</v>
      </c>
      <c r="G70" s="125">
        <v>2</v>
      </c>
      <c r="H70" s="47" t="s">
        <v>72</v>
      </c>
      <c r="I70" s="47" t="s">
        <v>2756</v>
      </c>
      <c r="J70" s="124" t="s">
        <v>74</v>
      </c>
      <c r="K70" s="124" t="s">
        <v>75</v>
      </c>
      <c r="L70" s="124" t="s">
        <v>95</v>
      </c>
      <c r="M70" s="124" t="s">
        <v>1404</v>
      </c>
      <c r="N70" s="124" t="s">
        <v>2747</v>
      </c>
      <c r="O70" s="124" t="s">
        <v>2747</v>
      </c>
      <c r="P70" s="124" t="s">
        <v>2748</v>
      </c>
      <c r="R70" s="124" t="s">
        <v>82</v>
      </c>
      <c r="S70" s="126">
        <v>0</v>
      </c>
      <c r="T70" s="126"/>
      <c r="U70" s="222">
        <v>1</v>
      </c>
      <c r="V70" s="222">
        <v>1</v>
      </c>
      <c r="W70" s="222">
        <v>1</v>
      </c>
      <c r="X70" s="222">
        <v>1</v>
      </c>
      <c r="Y70" s="222">
        <v>1</v>
      </c>
      <c r="Z70" s="222">
        <v>1</v>
      </c>
      <c r="AA70" s="222">
        <v>1</v>
      </c>
      <c r="AB70" s="222">
        <v>1</v>
      </c>
      <c r="AC70" s="222">
        <v>1</v>
      </c>
      <c r="AD70" s="222">
        <v>1</v>
      </c>
      <c r="AE70" s="222">
        <v>1</v>
      </c>
      <c r="AF70" s="222">
        <v>1</v>
      </c>
      <c r="AG70" s="178"/>
      <c r="AH70" s="203"/>
      <c r="AI70" s="203"/>
      <c r="AJ70" s="203"/>
      <c r="AK70" s="203"/>
      <c r="AL70" s="203"/>
      <c r="AM70" s="203"/>
      <c r="AN70" s="203"/>
      <c r="AO70" s="203"/>
      <c r="AP70" s="203"/>
      <c r="AQ70" s="203"/>
      <c r="AR70" s="203"/>
    </row>
    <row r="71" spans="1:44" ht="78.75">
      <c r="A71" s="124" t="s">
        <v>2757</v>
      </c>
      <c r="B71" s="47" t="s">
        <v>385</v>
      </c>
      <c r="C71" s="47" t="s">
        <v>386</v>
      </c>
      <c r="D71" s="47"/>
      <c r="E71" s="47" t="s">
        <v>2758</v>
      </c>
      <c r="F71" s="47" t="s">
        <v>2759</v>
      </c>
      <c r="G71" s="125">
        <v>2</v>
      </c>
      <c r="H71" s="47" t="s">
        <v>72</v>
      </c>
      <c r="I71" s="47" t="s">
        <v>2760</v>
      </c>
      <c r="J71" s="124" t="s">
        <v>74</v>
      </c>
      <c r="K71" s="124" t="s">
        <v>75</v>
      </c>
      <c r="L71" s="124" t="s">
        <v>95</v>
      </c>
      <c r="M71" s="124" t="s">
        <v>2761</v>
      </c>
      <c r="N71" s="124" t="s">
        <v>2747</v>
      </c>
      <c r="O71" s="124" t="s">
        <v>2747</v>
      </c>
      <c r="P71" s="124" t="s">
        <v>2748</v>
      </c>
      <c r="Q71" s="124" t="s">
        <v>2275</v>
      </c>
      <c r="R71" s="124" t="s">
        <v>82</v>
      </c>
      <c r="S71" s="126">
        <v>0</v>
      </c>
      <c r="T71" s="126"/>
      <c r="U71" s="222"/>
      <c r="V71" s="222"/>
      <c r="W71" s="222">
        <v>1</v>
      </c>
      <c r="X71" s="222"/>
      <c r="Y71" s="222"/>
      <c r="Z71" s="222"/>
      <c r="AA71" s="222"/>
      <c r="AB71" s="222"/>
      <c r="AC71" s="222"/>
      <c r="AD71" s="222"/>
      <c r="AE71" s="222"/>
      <c r="AF71" s="222"/>
      <c r="AG71" s="178"/>
      <c r="AH71" s="203"/>
      <c r="AI71" s="203"/>
      <c r="AJ71" s="203"/>
      <c r="AK71" s="203"/>
      <c r="AL71" s="203"/>
      <c r="AM71" s="203"/>
      <c r="AN71" s="203"/>
      <c r="AO71" s="203"/>
      <c r="AP71" s="203"/>
      <c r="AQ71" s="203"/>
      <c r="AR71" s="203"/>
    </row>
    <row r="72" spans="1:44" ht="31.5">
      <c r="A72" s="124" t="s">
        <v>2762</v>
      </c>
      <c r="B72" s="47" t="s">
        <v>209</v>
      </c>
      <c r="C72" s="47" t="s">
        <v>1107</v>
      </c>
      <c r="D72" s="47"/>
      <c r="E72" s="47" t="s">
        <v>2763</v>
      </c>
      <c r="F72" s="47" t="s">
        <v>2764</v>
      </c>
      <c r="G72" s="125">
        <v>2</v>
      </c>
      <c r="H72" s="47" t="s">
        <v>72</v>
      </c>
      <c r="I72" s="47" t="s">
        <v>2765</v>
      </c>
      <c r="J72" s="124" t="s">
        <v>74</v>
      </c>
      <c r="K72" s="124" t="s">
        <v>75</v>
      </c>
      <c r="L72" s="124" t="s">
        <v>76</v>
      </c>
      <c r="M72" s="124" t="s">
        <v>2766</v>
      </c>
      <c r="N72" s="124" t="s">
        <v>2767</v>
      </c>
      <c r="O72" s="124" t="s">
        <v>2767</v>
      </c>
      <c r="P72" s="124" t="s">
        <v>2768</v>
      </c>
      <c r="Q72" s="124" t="s">
        <v>273</v>
      </c>
      <c r="R72" s="124" t="s">
        <v>200</v>
      </c>
      <c r="S72" s="126">
        <v>280000</v>
      </c>
      <c r="T72" s="126"/>
      <c r="U72" s="222">
        <v>1</v>
      </c>
      <c r="V72" s="222"/>
      <c r="W72" s="222"/>
      <c r="X72" s="222">
        <v>1</v>
      </c>
      <c r="Y72" s="222"/>
      <c r="Z72" s="222"/>
      <c r="AA72" s="222">
        <v>1</v>
      </c>
      <c r="AB72" s="222"/>
      <c r="AC72" s="222"/>
      <c r="AD72" s="222">
        <v>1</v>
      </c>
      <c r="AE72" s="222"/>
      <c r="AF72" s="222"/>
      <c r="AG72" s="178"/>
      <c r="AH72" s="203"/>
      <c r="AI72" s="203"/>
      <c r="AJ72" s="203"/>
      <c r="AK72" s="203"/>
      <c r="AL72" s="203"/>
      <c r="AM72" s="203"/>
      <c r="AN72" s="203"/>
      <c r="AO72" s="203"/>
      <c r="AP72" s="203"/>
      <c r="AQ72" s="203"/>
      <c r="AR72" s="203"/>
    </row>
    <row r="73" spans="1:44" ht="31.5">
      <c r="A73" s="124" t="s">
        <v>2769</v>
      </c>
      <c r="B73" s="47" t="s">
        <v>209</v>
      </c>
      <c r="C73" s="47" t="s">
        <v>1107</v>
      </c>
      <c r="D73" s="47"/>
      <c r="E73" s="47" t="s">
        <v>2770</v>
      </c>
      <c r="F73" s="47" t="s">
        <v>2771</v>
      </c>
      <c r="G73" s="125">
        <v>1</v>
      </c>
      <c r="H73" s="47" t="s">
        <v>479</v>
      </c>
      <c r="I73" s="47" t="s">
        <v>2772</v>
      </c>
      <c r="J73" s="124" t="s">
        <v>74</v>
      </c>
      <c r="K73" s="124" t="s">
        <v>75</v>
      </c>
      <c r="L73" s="124" t="s">
        <v>76</v>
      </c>
      <c r="M73" s="124" t="s">
        <v>2773</v>
      </c>
      <c r="N73" s="124" t="s">
        <v>2767</v>
      </c>
      <c r="O73" s="124" t="s">
        <v>2767</v>
      </c>
      <c r="P73" s="124" t="s">
        <v>2768</v>
      </c>
      <c r="Q73" s="124" t="s">
        <v>407</v>
      </c>
      <c r="R73" s="124" t="s">
        <v>200</v>
      </c>
      <c r="S73" s="126">
        <v>55000</v>
      </c>
      <c r="T73" s="126"/>
      <c r="U73" s="222"/>
      <c r="V73" s="222">
        <v>1</v>
      </c>
      <c r="W73" s="222"/>
      <c r="X73" s="222"/>
      <c r="Y73" s="222"/>
      <c r="Z73" s="222"/>
      <c r="AA73" s="222"/>
      <c r="AB73" s="222"/>
      <c r="AC73" s="222"/>
      <c r="AD73" s="222"/>
      <c r="AE73" s="222"/>
      <c r="AF73" s="222"/>
      <c r="AG73" s="178"/>
      <c r="AH73" s="203"/>
      <c r="AI73" s="203"/>
      <c r="AJ73" s="203"/>
      <c r="AK73" s="203"/>
      <c r="AL73" s="203"/>
      <c r="AM73" s="203"/>
      <c r="AN73" s="203"/>
      <c r="AO73" s="203"/>
      <c r="AP73" s="203"/>
      <c r="AQ73" s="203"/>
      <c r="AR73" s="203"/>
    </row>
    <row r="74" spans="1:44" ht="31.5">
      <c r="A74" s="124" t="s">
        <v>2774</v>
      </c>
      <c r="B74" s="47" t="s">
        <v>209</v>
      </c>
      <c r="C74" s="47" t="s">
        <v>1107</v>
      </c>
      <c r="D74" s="47"/>
      <c r="E74" s="47" t="s">
        <v>2775</v>
      </c>
      <c r="F74" s="47" t="s">
        <v>2776</v>
      </c>
      <c r="G74" s="125">
        <v>1</v>
      </c>
      <c r="H74" s="47" t="s">
        <v>479</v>
      </c>
      <c r="I74" s="47" t="s">
        <v>2777</v>
      </c>
      <c r="J74" s="124" t="s">
        <v>74</v>
      </c>
      <c r="K74" s="124" t="s">
        <v>75</v>
      </c>
      <c r="L74" s="124" t="s">
        <v>76</v>
      </c>
      <c r="M74" s="124" t="s">
        <v>2778</v>
      </c>
      <c r="N74" s="124" t="s">
        <v>2767</v>
      </c>
      <c r="O74" s="124" t="s">
        <v>2767</v>
      </c>
      <c r="P74" s="124" t="s">
        <v>2768</v>
      </c>
      <c r="Q74" s="124" t="s">
        <v>407</v>
      </c>
      <c r="R74" s="124" t="s">
        <v>200</v>
      </c>
      <c r="S74" s="126">
        <v>40000</v>
      </c>
      <c r="T74" s="126"/>
      <c r="U74" s="222"/>
      <c r="V74" s="222">
        <v>1</v>
      </c>
      <c r="W74" s="222"/>
      <c r="X74" s="222"/>
      <c r="Y74" s="222"/>
      <c r="Z74" s="222"/>
      <c r="AA74" s="222"/>
      <c r="AB74" s="222"/>
      <c r="AC74" s="222"/>
      <c r="AD74" s="222"/>
      <c r="AE74" s="222"/>
      <c r="AF74" s="222"/>
      <c r="AG74" s="178"/>
      <c r="AH74" s="203"/>
      <c r="AI74" s="203"/>
      <c r="AJ74" s="203"/>
      <c r="AK74" s="203"/>
      <c r="AL74" s="203"/>
      <c r="AM74" s="203"/>
      <c r="AN74" s="203"/>
      <c r="AO74" s="203"/>
      <c r="AP74" s="203"/>
      <c r="AQ74" s="203"/>
      <c r="AR74" s="203"/>
    </row>
    <row r="75" spans="1:44" ht="31.5">
      <c r="A75" s="124" t="s">
        <v>2779</v>
      </c>
      <c r="B75" s="47" t="s">
        <v>209</v>
      </c>
      <c r="C75" s="47" t="s">
        <v>1107</v>
      </c>
      <c r="D75" s="47"/>
      <c r="E75" s="47" t="s">
        <v>2780</v>
      </c>
      <c r="F75" s="47" t="s">
        <v>2781</v>
      </c>
      <c r="G75" s="125">
        <v>1</v>
      </c>
      <c r="H75" s="47" t="s">
        <v>479</v>
      </c>
      <c r="I75" s="47" t="s">
        <v>2782</v>
      </c>
      <c r="J75" s="124" t="s">
        <v>74</v>
      </c>
      <c r="K75" s="124" t="s">
        <v>75</v>
      </c>
      <c r="L75" s="124" t="s">
        <v>76</v>
      </c>
      <c r="M75" s="124" t="s">
        <v>2783</v>
      </c>
      <c r="N75" s="124" t="s">
        <v>2767</v>
      </c>
      <c r="O75" s="124" t="s">
        <v>2767</v>
      </c>
      <c r="P75" s="124" t="s">
        <v>2768</v>
      </c>
      <c r="Q75" s="124" t="s">
        <v>407</v>
      </c>
      <c r="R75" s="124" t="s">
        <v>200</v>
      </c>
      <c r="S75" s="126">
        <v>50000</v>
      </c>
      <c r="T75" s="126"/>
      <c r="U75" s="222"/>
      <c r="V75" s="222"/>
      <c r="W75" s="222">
        <v>1</v>
      </c>
      <c r="X75" s="222"/>
      <c r="Y75" s="222"/>
      <c r="Z75" s="222"/>
      <c r="AA75" s="222"/>
      <c r="AB75" s="222"/>
      <c r="AC75" s="222"/>
      <c r="AD75" s="222"/>
      <c r="AE75" s="222"/>
      <c r="AF75" s="222"/>
      <c r="AG75" s="178"/>
      <c r="AH75" s="203"/>
      <c r="AI75" s="203"/>
      <c r="AJ75" s="203"/>
      <c r="AK75" s="203"/>
      <c r="AL75" s="203"/>
      <c r="AM75" s="203"/>
      <c r="AN75" s="203"/>
      <c r="AO75" s="203"/>
      <c r="AP75" s="203"/>
      <c r="AQ75" s="203"/>
      <c r="AR75" s="203"/>
    </row>
    <row r="76" spans="1:44" ht="31.5">
      <c r="A76" s="124" t="s">
        <v>2784</v>
      </c>
      <c r="B76" s="47" t="s">
        <v>209</v>
      </c>
      <c r="C76" s="47" t="s">
        <v>1107</v>
      </c>
      <c r="D76" s="47"/>
      <c r="E76" s="47" t="s">
        <v>2785</v>
      </c>
      <c r="F76" s="47" t="s">
        <v>2786</v>
      </c>
      <c r="G76" s="125">
        <v>1</v>
      </c>
      <c r="H76" s="47" t="s">
        <v>479</v>
      </c>
      <c r="I76" s="47" t="s">
        <v>2787</v>
      </c>
      <c r="J76" s="124" t="s">
        <v>74</v>
      </c>
      <c r="K76" s="124" t="s">
        <v>75</v>
      </c>
      <c r="L76" s="124" t="s">
        <v>95</v>
      </c>
      <c r="M76" s="124" t="s">
        <v>2788</v>
      </c>
      <c r="N76" s="124" t="s">
        <v>2767</v>
      </c>
      <c r="O76" s="124" t="s">
        <v>2767</v>
      </c>
      <c r="P76" s="124" t="s">
        <v>2768</v>
      </c>
      <c r="Q76" s="124" t="s">
        <v>2789</v>
      </c>
      <c r="R76" s="124" t="s">
        <v>200</v>
      </c>
      <c r="S76" s="126">
        <v>155000</v>
      </c>
      <c r="T76" s="126"/>
      <c r="U76" s="222"/>
      <c r="V76" s="222"/>
      <c r="W76" s="222"/>
      <c r="X76" s="222">
        <v>1</v>
      </c>
      <c r="Y76" s="222"/>
      <c r="Z76" s="222"/>
      <c r="AA76" s="222"/>
      <c r="AB76" s="222"/>
      <c r="AC76" s="222"/>
      <c r="AD76" s="222"/>
      <c r="AE76" s="222"/>
      <c r="AF76" s="222"/>
      <c r="AG76" s="224"/>
      <c r="AH76" s="180"/>
      <c r="AI76" s="180"/>
      <c r="AJ76" s="180"/>
      <c r="AK76" s="180"/>
      <c r="AL76" s="180"/>
      <c r="AM76" s="180"/>
      <c r="AN76" s="180"/>
      <c r="AO76" s="180"/>
      <c r="AP76" s="180"/>
      <c r="AQ76" s="180"/>
      <c r="AR76" s="180"/>
    </row>
    <row r="77" spans="1:44" ht="31.5">
      <c r="A77" s="124" t="s">
        <v>2790</v>
      </c>
      <c r="B77" s="47" t="s">
        <v>209</v>
      </c>
      <c r="C77" s="47" t="s">
        <v>1107</v>
      </c>
      <c r="D77" s="47"/>
      <c r="E77" s="47" t="s">
        <v>2791</v>
      </c>
      <c r="F77" s="47" t="s">
        <v>2792</v>
      </c>
      <c r="G77" s="125">
        <v>1</v>
      </c>
      <c r="H77" s="47" t="s">
        <v>479</v>
      </c>
      <c r="I77" s="47" t="s">
        <v>2793</v>
      </c>
      <c r="J77" s="124" t="s">
        <v>74</v>
      </c>
      <c r="K77" s="124" t="s">
        <v>75</v>
      </c>
      <c r="L77" s="124" t="s">
        <v>95</v>
      </c>
      <c r="M77" s="124" t="s">
        <v>2794</v>
      </c>
      <c r="N77" s="124" t="s">
        <v>2767</v>
      </c>
      <c r="O77" s="124" t="s">
        <v>2767</v>
      </c>
      <c r="P77" s="124" t="s">
        <v>2768</v>
      </c>
      <c r="Q77" s="124" t="s">
        <v>2795</v>
      </c>
      <c r="R77" s="124" t="s">
        <v>82</v>
      </c>
      <c r="S77" s="126">
        <v>0</v>
      </c>
      <c r="T77" s="126"/>
      <c r="U77" s="222"/>
      <c r="V77" s="222"/>
      <c r="W77" s="222"/>
      <c r="X77" s="222">
        <v>1</v>
      </c>
      <c r="Y77" s="222"/>
      <c r="Z77" s="222"/>
      <c r="AA77" s="222"/>
      <c r="AB77" s="222"/>
      <c r="AC77" s="222"/>
      <c r="AD77" s="222"/>
      <c r="AE77" s="222"/>
      <c r="AF77" s="222"/>
      <c r="AG77" s="224"/>
      <c r="AH77" s="180"/>
      <c r="AI77" s="180"/>
      <c r="AJ77" s="180"/>
      <c r="AK77" s="180"/>
      <c r="AL77" s="180"/>
      <c r="AM77" s="180"/>
      <c r="AN77" s="180"/>
      <c r="AO77" s="180"/>
      <c r="AP77" s="180"/>
      <c r="AQ77" s="180"/>
      <c r="AR77" s="180"/>
    </row>
    <row r="78" spans="1:44" ht="31.5">
      <c r="A78" s="124" t="s">
        <v>2796</v>
      </c>
      <c r="B78" s="47" t="s">
        <v>209</v>
      </c>
      <c r="C78" s="47" t="s">
        <v>1107</v>
      </c>
      <c r="D78" s="47"/>
      <c r="E78" s="47" t="s">
        <v>2797</v>
      </c>
      <c r="F78" s="47" t="s">
        <v>2798</v>
      </c>
      <c r="G78" s="125">
        <v>1</v>
      </c>
      <c r="H78" s="47" t="s">
        <v>479</v>
      </c>
      <c r="I78" s="47" t="s">
        <v>2772</v>
      </c>
      <c r="J78" s="124" t="s">
        <v>74</v>
      </c>
      <c r="K78" s="124" t="s">
        <v>75</v>
      </c>
      <c r="L78" s="124" t="s">
        <v>95</v>
      </c>
      <c r="M78" s="124" t="s">
        <v>2799</v>
      </c>
      <c r="N78" s="124" t="s">
        <v>2767</v>
      </c>
      <c r="O78" s="124" t="s">
        <v>2767</v>
      </c>
      <c r="P78" s="124" t="s">
        <v>2768</v>
      </c>
      <c r="Q78" s="124" t="s">
        <v>407</v>
      </c>
      <c r="R78" s="124" t="s">
        <v>200</v>
      </c>
      <c r="S78" s="126">
        <v>100000</v>
      </c>
      <c r="T78" s="126"/>
      <c r="U78" s="222"/>
      <c r="V78" s="222"/>
      <c r="W78" s="222"/>
      <c r="X78" s="222"/>
      <c r="Y78" s="222">
        <v>1</v>
      </c>
      <c r="Z78" s="222"/>
      <c r="AA78" s="222"/>
      <c r="AB78" s="222"/>
      <c r="AC78" s="222"/>
      <c r="AD78" s="222"/>
      <c r="AE78" s="222"/>
      <c r="AF78" s="222"/>
      <c r="AG78" s="226"/>
      <c r="AH78" s="180"/>
      <c r="AI78" s="180"/>
      <c r="AJ78" s="180"/>
      <c r="AK78" s="180"/>
      <c r="AL78" s="180"/>
      <c r="AM78" s="180"/>
      <c r="AN78" s="180"/>
      <c r="AO78" s="180"/>
      <c r="AP78" s="180"/>
      <c r="AQ78" s="180"/>
      <c r="AR78" s="180"/>
    </row>
    <row r="79" spans="1:44" ht="220.5">
      <c r="A79" s="124" t="s">
        <v>2800</v>
      </c>
      <c r="B79" s="47" t="s">
        <v>209</v>
      </c>
      <c r="C79" s="47" t="s">
        <v>1107</v>
      </c>
      <c r="D79" s="47"/>
      <c r="E79" s="47" t="s">
        <v>2801</v>
      </c>
      <c r="F79" s="47" t="s">
        <v>2802</v>
      </c>
      <c r="G79" s="125">
        <v>3</v>
      </c>
      <c r="H79" s="47" t="s">
        <v>479</v>
      </c>
      <c r="I79" s="47" t="s">
        <v>2803</v>
      </c>
      <c r="J79" s="124" t="s">
        <v>94</v>
      </c>
      <c r="K79" s="124" t="s">
        <v>75</v>
      </c>
      <c r="L79" s="124" t="s">
        <v>76</v>
      </c>
      <c r="M79" s="124" t="s">
        <v>2804</v>
      </c>
      <c r="N79" s="124" t="s">
        <v>2767</v>
      </c>
      <c r="O79" s="124" t="s">
        <v>2767</v>
      </c>
      <c r="P79" s="124" t="s">
        <v>2768</v>
      </c>
      <c r="Q79" s="124" t="s">
        <v>407</v>
      </c>
      <c r="R79" s="124" t="s">
        <v>200</v>
      </c>
      <c r="S79" s="126">
        <v>3050000</v>
      </c>
      <c r="T79" s="126"/>
      <c r="U79" s="223"/>
      <c r="V79" s="223">
        <v>0.1</v>
      </c>
      <c r="W79" s="223">
        <v>0.15</v>
      </c>
      <c r="X79" s="223">
        <v>0.15</v>
      </c>
      <c r="Y79" s="223">
        <v>0.2</v>
      </c>
      <c r="Z79" s="223">
        <v>0.4</v>
      </c>
      <c r="AA79" s="223"/>
      <c r="AB79" s="223"/>
      <c r="AC79" s="223"/>
      <c r="AD79" s="223"/>
      <c r="AE79" s="223"/>
      <c r="AF79" s="223"/>
      <c r="AG79" s="224"/>
      <c r="AH79" s="180"/>
      <c r="AI79" s="180"/>
      <c r="AJ79" s="180"/>
      <c r="AK79" s="180"/>
      <c r="AL79" s="180"/>
      <c r="AM79" s="180"/>
      <c r="AN79" s="180"/>
      <c r="AO79" s="180"/>
      <c r="AP79" s="180"/>
      <c r="AQ79" s="180"/>
      <c r="AR79" s="180"/>
    </row>
    <row r="80" spans="1:44" ht="31.5">
      <c r="A80" s="124" t="s">
        <v>2805</v>
      </c>
      <c r="B80" s="47" t="s">
        <v>209</v>
      </c>
      <c r="C80" s="47" t="s">
        <v>1107</v>
      </c>
      <c r="D80" s="47"/>
      <c r="E80" s="47" t="s">
        <v>2806</v>
      </c>
      <c r="F80" s="47" t="s">
        <v>2807</v>
      </c>
      <c r="G80" s="125">
        <v>1</v>
      </c>
      <c r="H80" s="47" t="s">
        <v>479</v>
      </c>
      <c r="I80" s="47" t="s">
        <v>2772</v>
      </c>
      <c r="J80" s="124" t="s">
        <v>74</v>
      </c>
      <c r="K80" s="124" t="s">
        <v>75</v>
      </c>
      <c r="L80" s="124" t="s">
        <v>95</v>
      </c>
      <c r="M80" s="124" t="s">
        <v>2808</v>
      </c>
      <c r="N80" s="124" t="s">
        <v>2767</v>
      </c>
      <c r="O80" s="124" t="s">
        <v>2767</v>
      </c>
      <c r="P80" s="124" t="s">
        <v>2768</v>
      </c>
      <c r="Q80" s="124" t="s">
        <v>407</v>
      </c>
      <c r="R80" s="124" t="s">
        <v>200</v>
      </c>
      <c r="S80" s="126">
        <v>100000</v>
      </c>
      <c r="T80" s="126"/>
      <c r="U80" s="222"/>
      <c r="V80" s="222"/>
      <c r="W80" s="222"/>
      <c r="X80" s="222"/>
      <c r="Y80" s="222"/>
      <c r="Z80" s="222"/>
      <c r="AA80" s="222">
        <v>1</v>
      </c>
      <c r="AB80" s="222"/>
      <c r="AC80" s="222"/>
      <c r="AD80" s="222"/>
      <c r="AE80" s="222"/>
      <c r="AF80" s="222"/>
      <c r="AG80" s="178"/>
      <c r="AH80" s="180"/>
      <c r="AI80" s="180"/>
      <c r="AJ80" s="180"/>
      <c r="AK80" s="180"/>
      <c r="AL80" s="180"/>
      <c r="AM80" s="180"/>
      <c r="AN80" s="180"/>
      <c r="AO80" s="180"/>
      <c r="AP80" s="180"/>
      <c r="AQ80" s="180"/>
      <c r="AR80" s="180"/>
    </row>
    <row r="81" spans="1:44" ht="31.5">
      <c r="A81" s="124" t="s">
        <v>2809</v>
      </c>
      <c r="B81" s="47" t="s">
        <v>209</v>
      </c>
      <c r="C81" s="47" t="s">
        <v>1107</v>
      </c>
      <c r="D81" s="47"/>
      <c r="E81" s="47" t="s">
        <v>2810</v>
      </c>
      <c r="F81" s="47" t="s">
        <v>2811</v>
      </c>
      <c r="G81" s="125">
        <v>2</v>
      </c>
      <c r="H81" s="47" t="s">
        <v>72</v>
      </c>
      <c r="I81" s="47" t="s">
        <v>2765</v>
      </c>
      <c r="J81" s="124" t="s">
        <v>74</v>
      </c>
      <c r="K81" s="124" t="s">
        <v>75</v>
      </c>
      <c r="L81" s="124" t="s">
        <v>76</v>
      </c>
      <c r="M81" s="124" t="s">
        <v>2812</v>
      </c>
      <c r="N81" s="124" t="s">
        <v>2767</v>
      </c>
      <c r="O81" s="124" t="s">
        <v>2767</v>
      </c>
      <c r="P81" s="124" t="s">
        <v>2768</v>
      </c>
      <c r="Q81" s="124" t="s">
        <v>407</v>
      </c>
      <c r="R81" s="124" t="s">
        <v>200</v>
      </c>
      <c r="S81" s="126">
        <v>1150000</v>
      </c>
      <c r="T81" s="126"/>
      <c r="U81" s="222"/>
      <c r="V81" s="222"/>
      <c r="W81" s="222"/>
      <c r="X81" s="222"/>
      <c r="Y81" s="222"/>
      <c r="Z81" s="222"/>
      <c r="AA81" s="222"/>
      <c r="AB81" s="222">
        <v>1</v>
      </c>
      <c r="AC81" s="222"/>
      <c r="AD81" s="222"/>
      <c r="AE81" s="222"/>
      <c r="AF81" s="222"/>
      <c r="AG81" s="224"/>
      <c r="AH81" s="180"/>
      <c r="AI81" s="180"/>
      <c r="AJ81" s="180"/>
      <c r="AK81" s="180"/>
      <c r="AL81" s="180"/>
      <c r="AM81" s="180"/>
      <c r="AN81" s="180"/>
      <c r="AO81" s="180"/>
      <c r="AP81" s="180"/>
      <c r="AQ81" s="180"/>
      <c r="AR81" s="180"/>
    </row>
    <row r="82" spans="1:44" ht="141.75">
      <c r="A82" s="124" t="s">
        <v>2813</v>
      </c>
      <c r="B82" s="47" t="s">
        <v>209</v>
      </c>
      <c r="C82" s="47" t="s">
        <v>1107</v>
      </c>
      <c r="D82" s="47"/>
      <c r="E82" s="47" t="s">
        <v>2814</v>
      </c>
      <c r="F82" s="47" t="s">
        <v>2815</v>
      </c>
      <c r="G82" s="125">
        <v>1</v>
      </c>
      <c r="H82" s="47" t="s">
        <v>479</v>
      </c>
      <c r="I82" s="47" t="s">
        <v>2803</v>
      </c>
      <c r="J82" s="124" t="s">
        <v>94</v>
      </c>
      <c r="K82" s="124" t="s">
        <v>75</v>
      </c>
      <c r="L82" s="124" t="s">
        <v>76</v>
      </c>
      <c r="M82" s="124" t="s">
        <v>2816</v>
      </c>
      <c r="N82" s="124" t="s">
        <v>2767</v>
      </c>
      <c r="O82" s="124" t="s">
        <v>2767</v>
      </c>
      <c r="P82" s="124" t="s">
        <v>2768</v>
      </c>
      <c r="Q82" s="124" t="s">
        <v>2795</v>
      </c>
      <c r="R82" s="124" t="s">
        <v>82</v>
      </c>
      <c r="S82" s="126">
        <v>0</v>
      </c>
      <c r="T82" s="126"/>
      <c r="U82" s="223"/>
      <c r="V82" s="223"/>
      <c r="W82" s="223"/>
      <c r="X82" s="223"/>
      <c r="Y82" s="223"/>
      <c r="Z82" s="223"/>
      <c r="AA82" s="223"/>
      <c r="AB82" s="223"/>
      <c r="AC82" s="223">
        <v>0.1</v>
      </c>
      <c r="AD82" s="223">
        <v>0.4</v>
      </c>
      <c r="AE82" s="223">
        <v>0.5</v>
      </c>
      <c r="AF82" s="223"/>
      <c r="AG82" s="224"/>
      <c r="AH82" s="180"/>
      <c r="AI82" s="180"/>
      <c r="AJ82" s="180"/>
      <c r="AK82" s="180"/>
      <c r="AL82" s="180"/>
      <c r="AM82" s="180"/>
      <c r="AN82" s="180"/>
      <c r="AO82" s="180"/>
      <c r="AP82" s="180"/>
      <c r="AQ82" s="180"/>
      <c r="AR82" s="180"/>
    </row>
    <row r="83" spans="1:44" ht="78.75">
      <c r="A83" s="124" t="s">
        <v>2817</v>
      </c>
      <c r="B83" s="47" t="s">
        <v>209</v>
      </c>
      <c r="C83" s="47" t="s">
        <v>1107</v>
      </c>
      <c r="D83" s="47"/>
      <c r="E83" s="47" t="s">
        <v>2818</v>
      </c>
      <c r="F83" s="47" t="s">
        <v>2819</v>
      </c>
      <c r="G83" s="125">
        <v>2</v>
      </c>
      <c r="H83" s="47" t="s">
        <v>479</v>
      </c>
      <c r="I83" s="47" t="s">
        <v>2803</v>
      </c>
      <c r="J83" s="124" t="s">
        <v>94</v>
      </c>
      <c r="K83" s="124" t="s">
        <v>75</v>
      </c>
      <c r="L83" s="124" t="s">
        <v>76</v>
      </c>
      <c r="M83" s="124" t="s">
        <v>2820</v>
      </c>
      <c r="N83" s="124" t="s">
        <v>2767</v>
      </c>
      <c r="O83" s="124" t="s">
        <v>2767</v>
      </c>
      <c r="P83" s="124" t="s">
        <v>2768</v>
      </c>
      <c r="Q83" s="124" t="s">
        <v>2795</v>
      </c>
      <c r="R83" s="124" t="s">
        <v>82</v>
      </c>
      <c r="S83" s="126"/>
      <c r="T83" s="126"/>
      <c r="U83" s="223"/>
      <c r="V83" s="223">
        <v>0.05</v>
      </c>
      <c r="W83" s="223">
        <v>0.05</v>
      </c>
      <c r="X83" s="223">
        <v>0.25</v>
      </c>
      <c r="Y83" s="223">
        <v>0.25</v>
      </c>
      <c r="Z83" s="223">
        <v>0.05</v>
      </c>
      <c r="AA83" s="223">
        <v>0.05</v>
      </c>
      <c r="AB83" s="223">
        <v>0.06</v>
      </c>
      <c r="AC83" s="223">
        <v>0.06</v>
      </c>
      <c r="AD83" s="223">
        <v>0.06</v>
      </c>
      <c r="AE83" s="223">
        <v>0.06</v>
      </c>
      <c r="AF83" s="223">
        <v>0.06</v>
      </c>
      <c r="AG83" s="178"/>
      <c r="AH83" s="180"/>
      <c r="AI83" s="180"/>
      <c r="AJ83" s="180"/>
      <c r="AK83" s="180"/>
      <c r="AL83" s="180"/>
      <c r="AM83" s="180"/>
      <c r="AN83" s="180"/>
      <c r="AO83" s="180"/>
      <c r="AP83" s="180"/>
      <c r="AQ83" s="180"/>
      <c r="AR83" s="180"/>
    </row>
    <row r="84" spans="1:44" ht="173.25">
      <c r="A84" s="124" t="s">
        <v>2821</v>
      </c>
      <c r="B84" s="47" t="s">
        <v>209</v>
      </c>
      <c r="C84" s="47" t="s">
        <v>1107</v>
      </c>
      <c r="D84" s="47"/>
      <c r="E84" s="47" t="s">
        <v>2822</v>
      </c>
      <c r="F84" s="47" t="s">
        <v>2823</v>
      </c>
      <c r="G84" s="125">
        <v>1</v>
      </c>
      <c r="H84" s="47" t="s">
        <v>479</v>
      </c>
      <c r="I84" s="47" t="s">
        <v>2803</v>
      </c>
      <c r="J84" s="124" t="s">
        <v>94</v>
      </c>
      <c r="K84" s="124" t="s">
        <v>75</v>
      </c>
      <c r="L84" s="124" t="s">
        <v>76</v>
      </c>
      <c r="M84" s="124" t="s">
        <v>2824</v>
      </c>
      <c r="N84" s="124" t="s">
        <v>2767</v>
      </c>
      <c r="O84" s="124" t="s">
        <v>2767</v>
      </c>
      <c r="P84" s="124" t="s">
        <v>2768</v>
      </c>
      <c r="Q84" s="124" t="s">
        <v>407</v>
      </c>
      <c r="R84" s="124" t="s">
        <v>200</v>
      </c>
      <c r="S84" s="126">
        <v>985000</v>
      </c>
      <c r="T84" s="126"/>
      <c r="U84" s="223"/>
      <c r="V84" s="223"/>
      <c r="W84" s="223"/>
      <c r="X84" s="223"/>
      <c r="Y84" s="223"/>
      <c r="Z84" s="223"/>
      <c r="AA84" s="223"/>
      <c r="AB84" s="223"/>
      <c r="AC84" s="223">
        <v>0.1</v>
      </c>
      <c r="AD84" s="223">
        <v>0.15</v>
      </c>
      <c r="AE84" s="223">
        <v>0.25</v>
      </c>
      <c r="AF84" s="223">
        <v>0.5</v>
      </c>
      <c r="AG84" s="224"/>
      <c r="AH84" s="180"/>
      <c r="AI84" s="180"/>
      <c r="AJ84" s="180"/>
      <c r="AK84" s="180"/>
      <c r="AL84" s="180"/>
      <c r="AM84" s="180"/>
      <c r="AN84" s="180"/>
      <c r="AO84" s="180"/>
      <c r="AP84" s="180"/>
      <c r="AQ84" s="180"/>
      <c r="AR84" s="180"/>
    </row>
    <row r="85" spans="1:44" ht="31.5">
      <c r="A85" s="124" t="s">
        <v>2825</v>
      </c>
      <c r="B85" s="47" t="s">
        <v>209</v>
      </c>
      <c r="C85" s="47" t="s">
        <v>1107</v>
      </c>
      <c r="D85" s="47"/>
      <c r="E85" s="47" t="s">
        <v>2826</v>
      </c>
      <c r="F85" s="47" t="s">
        <v>2827</v>
      </c>
      <c r="G85" s="125">
        <v>3</v>
      </c>
      <c r="H85" s="47" t="s">
        <v>479</v>
      </c>
      <c r="I85" s="47" t="s">
        <v>2828</v>
      </c>
      <c r="J85" s="124" t="s">
        <v>94</v>
      </c>
      <c r="K85" s="124" t="s">
        <v>75</v>
      </c>
      <c r="L85" s="124" t="s">
        <v>76</v>
      </c>
      <c r="M85" s="124" t="s">
        <v>2829</v>
      </c>
      <c r="N85" s="124" t="s">
        <v>2767</v>
      </c>
      <c r="O85" s="124" t="s">
        <v>2767</v>
      </c>
      <c r="P85" s="124" t="s">
        <v>2768</v>
      </c>
      <c r="Q85" s="124" t="s">
        <v>407</v>
      </c>
      <c r="R85" s="124" t="s">
        <v>200</v>
      </c>
      <c r="S85" s="126">
        <v>15350000</v>
      </c>
      <c r="T85" s="126"/>
      <c r="U85" s="223"/>
      <c r="V85" s="223"/>
      <c r="W85" s="223"/>
      <c r="X85" s="223"/>
      <c r="Y85" s="223"/>
      <c r="Z85" s="223">
        <v>0.05</v>
      </c>
      <c r="AA85" s="223">
        <v>0.2</v>
      </c>
      <c r="AB85" s="223">
        <v>0.2</v>
      </c>
      <c r="AC85" s="223">
        <v>0.15</v>
      </c>
      <c r="AD85" s="223">
        <v>0.1</v>
      </c>
      <c r="AE85" s="223">
        <v>0.1</v>
      </c>
      <c r="AF85" s="223">
        <v>0.2</v>
      </c>
      <c r="AG85" s="224"/>
      <c r="AH85" s="180"/>
      <c r="AI85" s="180"/>
      <c r="AJ85" s="180"/>
      <c r="AK85" s="180"/>
      <c r="AL85" s="180"/>
      <c r="AM85" s="180"/>
      <c r="AN85" s="180"/>
      <c r="AO85" s="180"/>
      <c r="AP85" s="180"/>
      <c r="AQ85" s="180"/>
      <c r="AR85" s="180"/>
    </row>
    <row r="86" spans="1:44" ht="141.75">
      <c r="A86" s="124" t="s">
        <v>2830</v>
      </c>
      <c r="B86" s="47" t="s">
        <v>209</v>
      </c>
      <c r="C86" s="47" t="s">
        <v>1107</v>
      </c>
      <c r="D86" s="47"/>
      <c r="E86" s="47" t="s">
        <v>2831</v>
      </c>
      <c r="F86" s="47" t="s">
        <v>2832</v>
      </c>
      <c r="G86" s="125">
        <v>3</v>
      </c>
      <c r="H86" s="47" t="s">
        <v>72</v>
      </c>
      <c r="I86" s="47" t="s">
        <v>2803</v>
      </c>
      <c r="J86" s="124" t="s">
        <v>94</v>
      </c>
      <c r="K86" s="124" t="s">
        <v>75</v>
      </c>
      <c r="L86" s="124" t="s">
        <v>76</v>
      </c>
      <c r="M86" s="124" t="s">
        <v>2833</v>
      </c>
      <c r="N86" s="124" t="s">
        <v>2767</v>
      </c>
      <c r="O86" s="124" t="s">
        <v>2767</v>
      </c>
      <c r="P86" s="124" t="s">
        <v>2768</v>
      </c>
      <c r="Q86" s="124" t="s">
        <v>873</v>
      </c>
      <c r="R86" s="124" t="s">
        <v>200</v>
      </c>
      <c r="S86" s="126">
        <v>26173</v>
      </c>
      <c r="T86" s="126"/>
      <c r="U86" s="223"/>
      <c r="V86" s="223"/>
      <c r="W86" s="223"/>
      <c r="X86" s="223"/>
      <c r="Y86" s="223"/>
      <c r="Z86" s="223"/>
      <c r="AA86" s="223"/>
      <c r="AB86" s="223">
        <v>0.25</v>
      </c>
      <c r="AC86" s="223">
        <v>0.25</v>
      </c>
      <c r="AD86" s="223">
        <v>0.25</v>
      </c>
      <c r="AE86" s="223">
        <v>0.25</v>
      </c>
      <c r="AF86" s="223">
        <v>0.25</v>
      </c>
      <c r="AG86" s="224"/>
      <c r="AH86" s="180"/>
      <c r="AI86" s="180"/>
      <c r="AJ86" s="180"/>
      <c r="AK86" s="180"/>
      <c r="AL86" s="180"/>
      <c r="AM86" s="180"/>
      <c r="AN86" s="180"/>
      <c r="AO86" s="180"/>
      <c r="AP86" s="180"/>
      <c r="AQ86" s="180"/>
      <c r="AR86" s="180"/>
    </row>
    <row r="87" spans="1:44" ht="47.25">
      <c r="A87" s="124" t="s">
        <v>2834</v>
      </c>
      <c r="B87" s="47" t="s">
        <v>209</v>
      </c>
      <c r="C87" s="47" t="s">
        <v>2686</v>
      </c>
      <c r="D87" s="47"/>
      <c r="E87" s="47" t="s">
        <v>2835</v>
      </c>
      <c r="F87" s="47" t="s">
        <v>2836</v>
      </c>
      <c r="G87" s="125">
        <v>3</v>
      </c>
      <c r="H87" s="47" t="s">
        <v>479</v>
      </c>
      <c r="I87" s="47" t="s">
        <v>2803</v>
      </c>
      <c r="J87" s="124" t="s">
        <v>94</v>
      </c>
      <c r="K87" s="124" t="s">
        <v>75</v>
      </c>
      <c r="L87" s="124" t="s">
        <v>76</v>
      </c>
      <c r="M87" s="124" t="s">
        <v>2837</v>
      </c>
      <c r="N87" s="124" t="s">
        <v>2767</v>
      </c>
      <c r="O87" s="124" t="s">
        <v>2767</v>
      </c>
      <c r="P87" s="124" t="s">
        <v>2768</v>
      </c>
      <c r="Q87" s="124" t="s">
        <v>852</v>
      </c>
      <c r="R87" s="124" t="s">
        <v>82</v>
      </c>
      <c r="S87" s="126">
        <v>122800</v>
      </c>
      <c r="T87" s="126"/>
      <c r="U87" s="223">
        <v>1</v>
      </c>
      <c r="V87" s="223">
        <v>1</v>
      </c>
      <c r="W87" s="223">
        <v>1</v>
      </c>
      <c r="X87" s="223">
        <v>1</v>
      </c>
      <c r="Y87" s="223">
        <v>1</v>
      </c>
      <c r="Z87" s="223">
        <v>1</v>
      </c>
      <c r="AA87" s="223">
        <v>1</v>
      </c>
      <c r="AB87" s="223">
        <v>1</v>
      </c>
      <c r="AC87" s="223">
        <v>1</v>
      </c>
      <c r="AD87" s="223">
        <v>1</v>
      </c>
      <c r="AE87" s="223">
        <v>1</v>
      </c>
      <c r="AF87" s="223">
        <v>1</v>
      </c>
      <c r="AG87" s="224"/>
      <c r="AH87" s="180"/>
      <c r="AI87" s="180"/>
      <c r="AJ87" s="180"/>
      <c r="AK87" s="180"/>
      <c r="AL87" s="180"/>
      <c r="AM87" s="180"/>
      <c r="AN87" s="180"/>
      <c r="AO87" s="180"/>
      <c r="AP87" s="180"/>
      <c r="AQ87" s="180"/>
      <c r="AR87" s="180"/>
    </row>
    <row r="88" spans="1:44" ht="63">
      <c r="A88" s="124" t="s">
        <v>2838</v>
      </c>
      <c r="B88" s="47" t="s">
        <v>209</v>
      </c>
      <c r="C88" s="47" t="s">
        <v>2686</v>
      </c>
      <c r="D88" s="47"/>
      <c r="E88" s="47" t="s">
        <v>2839</v>
      </c>
      <c r="F88" s="47" t="s">
        <v>2840</v>
      </c>
      <c r="G88" s="125">
        <v>3</v>
      </c>
      <c r="H88" s="47" t="s">
        <v>72</v>
      </c>
      <c r="I88" s="47" t="s">
        <v>2841</v>
      </c>
      <c r="J88" s="124" t="s">
        <v>94</v>
      </c>
      <c r="K88" s="124" t="s">
        <v>75</v>
      </c>
      <c r="L88" s="124" t="s">
        <v>76</v>
      </c>
      <c r="M88" s="124" t="s">
        <v>2842</v>
      </c>
      <c r="N88" s="124" t="s">
        <v>2767</v>
      </c>
      <c r="O88" s="124" t="s">
        <v>2767</v>
      </c>
      <c r="P88" s="124" t="s">
        <v>2768</v>
      </c>
      <c r="Q88" s="124" t="s">
        <v>2843</v>
      </c>
      <c r="R88" s="124" t="s">
        <v>82</v>
      </c>
      <c r="S88" s="126">
        <v>0</v>
      </c>
      <c r="T88" s="126"/>
      <c r="U88" s="223">
        <v>1</v>
      </c>
      <c r="V88" s="223">
        <v>1</v>
      </c>
      <c r="W88" s="223">
        <v>1</v>
      </c>
      <c r="X88" s="223">
        <v>1</v>
      </c>
      <c r="Y88" s="223">
        <v>1</v>
      </c>
      <c r="Z88" s="223">
        <v>1</v>
      </c>
      <c r="AA88" s="223">
        <v>1</v>
      </c>
      <c r="AB88" s="223">
        <v>1</v>
      </c>
      <c r="AC88" s="223">
        <v>1</v>
      </c>
      <c r="AD88" s="223">
        <v>1</v>
      </c>
      <c r="AE88" s="223">
        <v>1</v>
      </c>
      <c r="AF88" s="223">
        <v>1</v>
      </c>
      <c r="AG88" s="224"/>
      <c r="AH88" s="180"/>
      <c r="AI88" s="180"/>
      <c r="AJ88" s="180"/>
      <c r="AK88" s="180"/>
      <c r="AL88" s="227"/>
      <c r="AM88" s="180"/>
      <c r="AN88" s="180"/>
      <c r="AO88" s="180"/>
      <c r="AP88" s="180"/>
      <c r="AQ88" s="180"/>
      <c r="AR88" s="180"/>
    </row>
    <row r="89" spans="1:44" ht="94.5">
      <c r="A89" s="124" t="s">
        <v>2844</v>
      </c>
      <c r="B89" s="47" t="s">
        <v>209</v>
      </c>
      <c r="C89" s="47" t="s">
        <v>2686</v>
      </c>
      <c r="D89" s="47"/>
      <c r="E89" s="47" t="s">
        <v>2845</v>
      </c>
      <c r="F89" s="47" t="s">
        <v>2846</v>
      </c>
      <c r="G89" s="125">
        <v>3</v>
      </c>
      <c r="H89" s="47" t="s">
        <v>72</v>
      </c>
      <c r="I89" s="47" t="s">
        <v>2847</v>
      </c>
      <c r="J89" s="124" t="s">
        <v>94</v>
      </c>
      <c r="K89" s="124" t="s">
        <v>75</v>
      </c>
      <c r="L89" s="124" t="s">
        <v>95</v>
      </c>
      <c r="M89" s="124" t="s">
        <v>2848</v>
      </c>
      <c r="N89" s="124" t="s">
        <v>2767</v>
      </c>
      <c r="O89" s="124" t="s">
        <v>2767</v>
      </c>
      <c r="P89" s="124" t="s">
        <v>2768</v>
      </c>
      <c r="R89" s="124" t="s">
        <v>82</v>
      </c>
      <c r="S89" s="126"/>
      <c r="T89" s="126"/>
      <c r="U89" s="223">
        <v>1</v>
      </c>
      <c r="V89" s="223">
        <v>1</v>
      </c>
      <c r="W89" s="223">
        <v>1</v>
      </c>
      <c r="X89" s="223">
        <v>1</v>
      </c>
      <c r="Y89" s="223">
        <v>1</v>
      </c>
      <c r="Z89" s="223">
        <v>1</v>
      </c>
      <c r="AA89" s="223">
        <v>1</v>
      </c>
      <c r="AB89" s="223">
        <v>1</v>
      </c>
      <c r="AC89" s="223">
        <v>1</v>
      </c>
      <c r="AD89" s="223">
        <v>1</v>
      </c>
      <c r="AE89" s="223">
        <v>1</v>
      </c>
      <c r="AF89" s="223">
        <v>1</v>
      </c>
      <c r="AG89" s="224"/>
      <c r="AH89" s="180"/>
      <c r="AI89" s="180"/>
      <c r="AJ89" s="180"/>
      <c r="AK89" s="180"/>
      <c r="AL89" s="180"/>
      <c r="AM89" s="180"/>
      <c r="AN89" s="180"/>
      <c r="AO89" s="180"/>
      <c r="AP89" s="180"/>
      <c r="AQ89" s="180"/>
      <c r="AR89" s="180"/>
    </row>
    <row r="90" spans="1:44" ht="78.75">
      <c r="A90" s="124" t="s">
        <v>2849</v>
      </c>
      <c r="B90" s="47" t="s">
        <v>209</v>
      </c>
      <c r="C90" s="47" t="s">
        <v>2686</v>
      </c>
      <c r="D90" s="47"/>
      <c r="E90" s="47" t="s">
        <v>2850</v>
      </c>
      <c r="F90" s="47" t="s">
        <v>2851</v>
      </c>
      <c r="G90" s="125">
        <v>3</v>
      </c>
      <c r="H90" s="47" t="s">
        <v>72</v>
      </c>
      <c r="I90" s="47" t="s">
        <v>2847</v>
      </c>
      <c r="J90" s="124" t="s">
        <v>94</v>
      </c>
      <c r="K90" s="124" t="s">
        <v>75</v>
      </c>
      <c r="L90" s="124" t="s">
        <v>76</v>
      </c>
      <c r="M90" s="124" t="s">
        <v>2852</v>
      </c>
      <c r="N90" s="124" t="s">
        <v>2767</v>
      </c>
      <c r="O90" s="124" t="s">
        <v>2767</v>
      </c>
      <c r="P90" s="124" t="s">
        <v>2768</v>
      </c>
      <c r="S90" s="126">
        <v>0</v>
      </c>
      <c r="T90" s="126"/>
      <c r="U90" s="223">
        <v>1</v>
      </c>
      <c r="V90" s="223">
        <v>1</v>
      </c>
      <c r="W90" s="223">
        <v>1</v>
      </c>
      <c r="X90" s="223">
        <v>1</v>
      </c>
      <c r="Y90" s="223">
        <v>1</v>
      </c>
      <c r="Z90" s="223">
        <v>1</v>
      </c>
      <c r="AA90" s="223">
        <v>1</v>
      </c>
      <c r="AB90" s="223">
        <v>1</v>
      </c>
      <c r="AC90" s="223">
        <v>1</v>
      </c>
      <c r="AD90" s="223">
        <v>1</v>
      </c>
      <c r="AE90" s="223">
        <v>1</v>
      </c>
      <c r="AF90" s="223">
        <v>1</v>
      </c>
      <c r="AG90" s="224"/>
      <c r="AH90" s="180"/>
      <c r="AI90" s="180"/>
      <c r="AJ90" s="180"/>
      <c r="AK90" s="180"/>
      <c r="AL90" s="180"/>
      <c r="AM90" s="180"/>
      <c r="AN90" s="180"/>
      <c r="AO90" s="180"/>
      <c r="AP90" s="180"/>
      <c r="AQ90" s="180"/>
      <c r="AR90" s="180"/>
    </row>
    <row r="91" spans="1:44" ht="78.75">
      <c r="A91" s="124" t="s">
        <v>2853</v>
      </c>
      <c r="B91" s="47" t="s">
        <v>385</v>
      </c>
      <c r="C91" s="47" t="s">
        <v>386</v>
      </c>
      <c r="D91" s="47"/>
      <c r="E91" s="47" t="s">
        <v>2854</v>
      </c>
      <c r="F91" s="47" t="s">
        <v>2855</v>
      </c>
      <c r="G91" s="125">
        <v>3</v>
      </c>
      <c r="H91" s="47" t="s">
        <v>233</v>
      </c>
      <c r="I91" s="47" t="s">
        <v>2856</v>
      </c>
      <c r="J91" s="124" t="s">
        <v>94</v>
      </c>
      <c r="K91" s="124" t="s">
        <v>75</v>
      </c>
      <c r="L91" s="124" t="s">
        <v>76</v>
      </c>
      <c r="M91" s="124" t="s">
        <v>2857</v>
      </c>
      <c r="N91" s="124" t="s">
        <v>2767</v>
      </c>
      <c r="O91" s="124" t="s">
        <v>2767</v>
      </c>
      <c r="P91" s="124" t="s">
        <v>2768</v>
      </c>
      <c r="Q91" s="124" t="s">
        <v>2527</v>
      </c>
      <c r="R91" s="124" t="s">
        <v>82</v>
      </c>
      <c r="S91" s="126">
        <v>0</v>
      </c>
      <c r="T91" s="126"/>
      <c r="U91" s="223">
        <v>1</v>
      </c>
      <c r="V91" s="223">
        <v>1</v>
      </c>
      <c r="W91" s="223">
        <v>1</v>
      </c>
      <c r="X91" s="223">
        <v>1</v>
      </c>
      <c r="Y91" s="223">
        <v>1</v>
      </c>
      <c r="Z91" s="223">
        <v>1</v>
      </c>
      <c r="AA91" s="223">
        <v>1</v>
      </c>
      <c r="AB91" s="223">
        <v>1</v>
      </c>
      <c r="AC91" s="223">
        <v>1</v>
      </c>
      <c r="AD91" s="223">
        <v>1</v>
      </c>
      <c r="AE91" s="223">
        <v>1</v>
      </c>
      <c r="AF91" s="223">
        <v>1</v>
      </c>
      <c r="AG91" s="178"/>
      <c r="AH91" s="180"/>
      <c r="AI91" s="180"/>
      <c r="AJ91" s="180"/>
      <c r="AK91" s="180"/>
      <c r="AL91" s="180"/>
      <c r="AM91" s="180"/>
      <c r="AN91" s="180"/>
      <c r="AO91" s="180"/>
      <c r="AP91" s="180"/>
      <c r="AQ91" s="180"/>
      <c r="AR91" s="180"/>
    </row>
    <row r="92" spans="1:44" ht="31.5">
      <c r="A92" s="124" t="s">
        <v>2858</v>
      </c>
      <c r="B92" s="47" t="s">
        <v>68</v>
      </c>
      <c r="C92" s="47" t="s">
        <v>760</v>
      </c>
      <c r="D92" s="47"/>
      <c r="E92" s="47" t="s">
        <v>2707</v>
      </c>
      <c r="F92" s="47" t="s">
        <v>2859</v>
      </c>
      <c r="G92" s="125"/>
      <c r="H92" s="47" t="s">
        <v>100</v>
      </c>
      <c r="I92" s="47" t="s">
        <v>2860</v>
      </c>
      <c r="J92" s="124" t="s">
        <v>74</v>
      </c>
      <c r="K92" s="124" t="s">
        <v>75</v>
      </c>
      <c r="L92" s="124" t="s">
        <v>95</v>
      </c>
      <c r="M92" s="124" t="s">
        <v>2861</v>
      </c>
      <c r="N92" s="124" t="s">
        <v>2767</v>
      </c>
      <c r="O92" s="124" t="s">
        <v>2767</v>
      </c>
      <c r="P92" s="124" t="s">
        <v>2768</v>
      </c>
      <c r="Q92" s="124" t="s">
        <v>2795</v>
      </c>
      <c r="R92" s="124" t="s">
        <v>82</v>
      </c>
      <c r="S92" s="126">
        <v>0</v>
      </c>
      <c r="T92" s="126"/>
      <c r="U92" s="222">
        <v>1</v>
      </c>
      <c r="V92" s="222">
        <v>1</v>
      </c>
      <c r="W92" s="222">
        <v>1</v>
      </c>
      <c r="X92" s="222">
        <v>1</v>
      </c>
      <c r="Y92" s="222">
        <v>1</v>
      </c>
      <c r="Z92" s="222">
        <v>1</v>
      </c>
      <c r="AA92" s="222">
        <v>1</v>
      </c>
      <c r="AB92" s="222">
        <v>1</v>
      </c>
      <c r="AC92" s="222">
        <v>1</v>
      </c>
      <c r="AD92" s="222">
        <v>1</v>
      </c>
      <c r="AE92" s="222">
        <v>1</v>
      </c>
      <c r="AF92" s="222">
        <v>1</v>
      </c>
      <c r="AG92" s="178"/>
      <c r="AH92" s="180"/>
      <c r="AI92" s="180"/>
      <c r="AJ92" s="180"/>
      <c r="AK92" s="180"/>
      <c r="AL92" s="180"/>
      <c r="AM92" s="180"/>
      <c r="AN92" s="180"/>
      <c r="AO92" s="180"/>
      <c r="AP92" s="180"/>
      <c r="AQ92" s="180"/>
      <c r="AR92" s="180"/>
    </row>
    <row r="93" spans="1:44" ht="42.75" customHeight="1">
      <c r="A93" s="124" t="s">
        <v>2862</v>
      </c>
      <c r="B93" s="47" t="s">
        <v>209</v>
      </c>
      <c r="C93" s="47" t="s">
        <v>1107</v>
      </c>
      <c r="D93" s="47"/>
      <c r="E93" s="47" t="s">
        <v>2863</v>
      </c>
      <c r="F93" s="47" t="s">
        <v>2864</v>
      </c>
      <c r="G93" s="125">
        <v>3</v>
      </c>
      <c r="H93" s="47" t="s">
        <v>72</v>
      </c>
      <c r="I93" s="47" t="s">
        <v>2865</v>
      </c>
      <c r="J93" s="124" t="s">
        <v>94</v>
      </c>
      <c r="K93" s="124" t="s">
        <v>75</v>
      </c>
      <c r="L93" s="124" t="s">
        <v>76</v>
      </c>
      <c r="M93" s="124" t="s">
        <v>2866</v>
      </c>
      <c r="N93" s="124" t="s">
        <v>2767</v>
      </c>
      <c r="O93" s="124" t="s">
        <v>2767</v>
      </c>
      <c r="P93" s="124" t="s">
        <v>2768</v>
      </c>
      <c r="Q93" s="124" t="s">
        <v>407</v>
      </c>
      <c r="R93" s="124" t="s">
        <v>200</v>
      </c>
      <c r="S93" s="126">
        <v>350000</v>
      </c>
      <c r="T93" s="126"/>
      <c r="U93" s="223">
        <v>1</v>
      </c>
      <c r="V93" s="223">
        <v>1</v>
      </c>
      <c r="W93" s="223">
        <v>1</v>
      </c>
      <c r="X93" s="223">
        <v>1</v>
      </c>
      <c r="Y93" s="223">
        <v>1</v>
      </c>
      <c r="Z93" s="223">
        <v>1</v>
      </c>
      <c r="AA93" s="223">
        <v>1</v>
      </c>
      <c r="AB93" s="223">
        <v>1</v>
      </c>
      <c r="AC93" s="223">
        <v>1</v>
      </c>
      <c r="AD93" s="223">
        <v>1</v>
      </c>
      <c r="AE93" s="223">
        <v>1</v>
      </c>
      <c r="AF93" s="223">
        <v>1</v>
      </c>
      <c r="AG93" s="178"/>
      <c r="AH93" s="180"/>
      <c r="AI93" s="180"/>
      <c r="AJ93" s="180"/>
      <c r="AK93" s="180"/>
      <c r="AL93" s="180"/>
      <c r="AM93" s="180"/>
      <c r="AN93" s="180"/>
      <c r="AO93" s="180"/>
      <c r="AP93" s="180"/>
      <c r="AQ93" s="180"/>
      <c r="AR93" s="180"/>
    </row>
    <row r="94" spans="1:44" ht="47.25">
      <c r="A94" s="124" t="s">
        <v>2867</v>
      </c>
      <c r="B94" s="47" t="s">
        <v>209</v>
      </c>
      <c r="C94" s="47" t="s">
        <v>2686</v>
      </c>
      <c r="D94" s="47"/>
      <c r="E94" s="47" t="s">
        <v>2868</v>
      </c>
      <c r="F94" s="47" t="s">
        <v>2869</v>
      </c>
      <c r="G94" s="125">
        <v>3</v>
      </c>
      <c r="H94" s="47" t="s">
        <v>72</v>
      </c>
      <c r="I94" s="47" t="s">
        <v>2847</v>
      </c>
      <c r="J94" s="124" t="s">
        <v>94</v>
      </c>
      <c r="K94" s="124" t="s">
        <v>75</v>
      </c>
      <c r="L94" s="124" t="s">
        <v>95</v>
      </c>
      <c r="M94" s="124" t="s">
        <v>2870</v>
      </c>
      <c r="N94" s="124" t="s">
        <v>2767</v>
      </c>
      <c r="O94" s="124" t="s">
        <v>2767</v>
      </c>
      <c r="P94" s="124" t="s">
        <v>2768</v>
      </c>
      <c r="R94" s="124" t="s">
        <v>82</v>
      </c>
      <c r="S94" s="126">
        <v>0</v>
      </c>
      <c r="T94" s="126"/>
      <c r="U94" s="223">
        <v>1</v>
      </c>
      <c r="V94" s="223">
        <v>1</v>
      </c>
      <c r="W94" s="223">
        <v>1</v>
      </c>
      <c r="X94" s="223">
        <v>1</v>
      </c>
      <c r="Y94" s="223">
        <v>1</v>
      </c>
      <c r="Z94" s="223">
        <v>1</v>
      </c>
      <c r="AA94" s="223">
        <v>1</v>
      </c>
      <c r="AB94" s="223">
        <v>1</v>
      </c>
      <c r="AC94" s="223">
        <v>1</v>
      </c>
      <c r="AD94" s="223">
        <v>1</v>
      </c>
      <c r="AE94" s="223">
        <v>1</v>
      </c>
      <c r="AF94" s="223">
        <v>1</v>
      </c>
      <c r="AG94" s="178"/>
      <c r="AH94" s="203"/>
      <c r="AI94" s="203"/>
      <c r="AJ94" s="203"/>
      <c r="AK94" s="203"/>
      <c r="AL94" s="203"/>
      <c r="AM94" s="203"/>
      <c r="AN94" s="203"/>
      <c r="AO94" s="203"/>
      <c r="AP94" s="203"/>
      <c r="AQ94" s="203"/>
      <c r="AR94" s="203"/>
    </row>
    <row r="95" spans="1:44" ht="204.75">
      <c r="A95" s="124" t="s">
        <v>2871</v>
      </c>
      <c r="B95" s="47" t="s">
        <v>209</v>
      </c>
      <c r="C95" s="47" t="s">
        <v>1107</v>
      </c>
      <c r="D95" s="47"/>
      <c r="E95" s="47" t="s">
        <v>2872</v>
      </c>
      <c r="F95" s="47" t="s">
        <v>2873</v>
      </c>
      <c r="G95" s="125">
        <v>3</v>
      </c>
      <c r="H95" s="47" t="s">
        <v>479</v>
      </c>
      <c r="I95" s="47" t="s">
        <v>2874</v>
      </c>
      <c r="J95" s="124" t="s">
        <v>94</v>
      </c>
      <c r="K95" s="124" t="s">
        <v>75</v>
      </c>
      <c r="L95" s="124" t="s">
        <v>95</v>
      </c>
      <c r="M95" s="124" t="s">
        <v>2875</v>
      </c>
      <c r="N95" s="124" t="s">
        <v>2767</v>
      </c>
      <c r="O95" s="124" t="s">
        <v>2767</v>
      </c>
      <c r="P95" s="124" t="s">
        <v>2768</v>
      </c>
      <c r="Q95" s="124" t="s">
        <v>407</v>
      </c>
      <c r="R95" s="124" t="s">
        <v>200</v>
      </c>
      <c r="S95" s="126">
        <v>3450000</v>
      </c>
      <c r="T95" s="126"/>
      <c r="U95" s="223"/>
      <c r="V95" s="223"/>
      <c r="W95" s="223"/>
      <c r="X95" s="223">
        <v>0.1</v>
      </c>
      <c r="Y95" s="223"/>
      <c r="Z95" s="223"/>
      <c r="AA95" s="223">
        <v>0.15</v>
      </c>
      <c r="AB95" s="223">
        <v>0.35</v>
      </c>
      <c r="AC95" s="223">
        <v>0.2</v>
      </c>
      <c r="AD95" s="223">
        <v>0.2</v>
      </c>
      <c r="AE95" s="223"/>
      <c r="AF95" s="223"/>
      <c r="AG95" s="178"/>
      <c r="AH95" s="203"/>
      <c r="AI95" s="203"/>
      <c r="AJ95" s="203"/>
      <c r="AK95" s="203"/>
      <c r="AL95" s="228"/>
      <c r="AM95" s="203"/>
      <c r="AN95" s="203"/>
      <c r="AO95" s="203"/>
      <c r="AP95" s="203"/>
      <c r="AQ95" s="203"/>
      <c r="AR95" s="203"/>
    </row>
    <row r="96" spans="1:44" ht="47.25">
      <c r="A96" s="124" t="s">
        <v>2876</v>
      </c>
      <c r="B96" s="47" t="s">
        <v>68</v>
      </c>
      <c r="C96" s="47" t="s">
        <v>633</v>
      </c>
      <c r="D96" s="47"/>
      <c r="E96" s="47" t="s">
        <v>2877</v>
      </c>
      <c r="F96" s="47" t="s">
        <v>2611</v>
      </c>
      <c r="G96" s="125">
        <v>1</v>
      </c>
      <c r="H96" s="47" t="s">
        <v>72</v>
      </c>
      <c r="I96" s="47" t="s">
        <v>2878</v>
      </c>
      <c r="J96" s="124" t="s">
        <v>94</v>
      </c>
      <c r="K96" s="124" t="s">
        <v>75</v>
      </c>
      <c r="L96" s="124" t="s">
        <v>76</v>
      </c>
      <c r="M96" s="124" t="s">
        <v>2879</v>
      </c>
      <c r="N96" s="124" t="s">
        <v>2767</v>
      </c>
      <c r="O96" s="124" t="s">
        <v>2767</v>
      </c>
      <c r="P96" s="124" t="s">
        <v>2768</v>
      </c>
      <c r="S96" s="126">
        <v>0</v>
      </c>
      <c r="T96" s="126"/>
      <c r="U96" s="223"/>
      <c r="V96" s="223"/>
      <c r="W96" s="223"/>
      <c r="X96" s="223"/>
      <c r="Y96" s="223"/>
      <c r="Z96" s="223"/>
      <c r="AA96" s="223"/>
      <c r="AB96" s="223"/>
      <c r="AC96" s="223">
        <v>1</v>
      </c>
      <c r="AD96" s="223"/>
      <c r="AE96" s="223"/>
      <c r="AF96" s="223"/>
      <c r="AG96" s="178"/>
      <c r="AH96" s="203"/>
      <c r="AI96" s="203"/>
      <c r="AJ96" s="203"/>
      <c r="AK96" s="203"/>
      <c r="AL96" s="203"/>
      <c r="AM96" s="203"/>
      <c r="AN96" s="203"/>
      <c r="AO96" s="203"/>
      <c r="AP96" s="203"/>
      <c r="AQ96" s="203"/>
      <c r="AR96" s="203"/>
    </row>
    <row r="97" spans="1:44" ht="47.25">
      <c r="A97" s="124" t="s">
        <v>2880</v>
      </c>
      <c r="B97" s="47" t="s">
        <v>68</v>
      </c>
      <c r="C97" s="47" t="s">
        <v>633</v>
      </c>
      <c r="D97" s="47"/>
      <c r="E97" s="47" t="s">
        <v>2881</v>
      </c>
      <c r="F97" s="47" t="s">
        <v>2882</v>
      </c>
      <c r="G97" s="125">
        <v>1</v>
      </c>
      <c r="H97" s="47" t="s">
        <v>72</v>
      </c>
      <c r="I97" s="47" t="s">
        <v>2878</v>
      </c>
      <c r="J97" s="124" t="s">
        <v>94</v>
      </c>
      <c r="K97" s="124" t="s">
        <v>75</v>
      </c>
      <c r="L97" s="124" t="s">
        <v>76</v>
      </c>
      <c r="M97" s="124" t="s">
        <v>2883</v>
      </c>
      <c r="N97" s="124" t="s">
        <v>2767</v>
      </c>
      <c r="O97" s="124" t="s">
        <v>2767</v>
      </c>
      <c r="P97" s="124" t="s">
        <v>2768</v>
      </c>
      <c r="S97" s="126">
        <v>0</v>
      </c>
      <c r="T97" s="126"/>
      <c r="U97" s="223"/>
      <c r="V97" s="223"/>
      <c r="W97" s="223"/>
      <c r="X97" s="223"/>
      <c r="Y97" s="223"/>
      <c r="Z97" s="223"/>
      <c r="AA97" s="223"/>
      <c r="AB97" s="223"/>
      <c r="AC97" s="223"/>
      <c r="AD97" s="223">
        <v>1</v>
      </c>
      <c r="AE97" s="223"/>
      <c r="AF97" s="223"/>
      <c r="AG97" s="178"/>
      <c r="AH97" s="203"/>
      <c r="AI97" s="203"/>
      <c r="AJ97" s="203"/>
      <c r="AK97" s="203"/>
      <c r="AL97" s="203"/>
      <c r="AM97" s="203"/>
      <c r="AN97" s="203"/>
      <c r="AO97" s="203"/>
      <c r="AP97" s="203"/>
      <c r="AQ97" s="203"/>
      <c r="AR97" s="203"/>
    </row>
    <row r="98" spans="1:44" ht="47.25">
      <c r="A98" s="124" t="s">
        <v>2884</v>
      </c>
      <c r="B98" s="47" t="s">
        <v>68</v>
      </c>
      <c r="C98" s="47" t="s">
        <v>633</v>
      </c>
      <c r="D98" s="47"/>
      <c r="E98" s="47" t="s">
        <v>2885</v>
      </c>
      <c r="F98" s="47" t="s">
        <v>2886</v>
      </c>
      <c r="G98" s="125">
        <v>1</v>
      </c>
      <c r="H98" s="47" t="s">
        <v>72</v>
      </c>
      <c r="I98" s="47" t="s">
        <v>2878</v>
      </c>
      <c r="J98" s="124" t="s">
        <v>94</v>
      </c>
      <c r="K98" s="124" t="s">
        <v>75</v>
      </c>
      <c r="L98" s="124" t="s">
        <v>76</v>
      </c>
      <c r="M98" s="124" t="s">
        <v>2879</v>
      </c>
      <c r="N98" s="124" t="s">
        <v>2767</v>
      </c>
      <c r="O98" s="124" t="s">
        <v>2767</v>
      </c>
      <c r="P98" s="124" t="s">
        <v>2768</v>
      </c>
      <c r="S98" s="126">
        <v>0</v>
      </c>
      <c r="T98" s="126"/>
      <c r="U98" s="223"/>
      <c r="V98" s="223"/>
      <c r="W98" s="223"/>
      <c r="X98" s="223"/>
      <c r="Y98" s="223"/>
      <c r="Z98" s="223"/>
      <c r="AA98" s="223"/>
      <c r="AB98" s="223"/>
      <c r="AC98" s="223"/>
      <c r="AD98" s="223"/>
      <c r="AE98" s="223">
        <v>1</v>
      </c>
      <c r="AF98" s="223"/>
      <c r="AG98" s="178"/>
      <c r="AH98" s="203"/>
      <c r="AI98" s="203"/>
      <c r="AJ98" s="203"/>
      <c r="AK98" s="203"/>
      <c r="AL98" s="203"/>
      <c r="AM98" s="203"/>
      <c r="AN98" s="203"/>
      <c r="AO98" s="203"/>
      <c r="AP98" s="203"/>
      <c r="AQ98" s="203"/>
      <c r="AR98" s="203"/>
    </row>
    <row r="99" spans="1:44" ht="31.5">
      <c r="A99" s="124" t="s">
        <v>2887</v>
      </c>
      <c r="B99" s="47" t="s">
        <v>68</v>
      </c>
      <c r="C99" s="47" t="s">
        <v>84</v>
      </c>
      <c r="D99" s="47"/>
      <c r="E99" s="229" t="s">
        <v>2888</v>
      </c>
      <c r="F99" s="229"/>
      <c r="G99" s="230"/>
      <c r="H99" s="229"/>
      <c r="I99" s="229"/>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180"/>
      <c r="AH99" s="180"/>
      <c r="AI99" s="180"/>
      <c r="AJ99" s="180"/>
      <c r="AK99" s="180"/>
      <c r="AL99" s="180"/>
      <c r="AM99" s="180"/>
      <c r="AN99" s="180"/>
      <c r="AO99" s="180"/>
      <c r="AP99" s="180"/>
      <c r="AQ99" s="180"/>
      <c r="AR99" s="180"/>
    </row>
    <row r="107" spans="1:44">
      <c r="AD107" s="232"/>
    </row>
  </sheetData>
  <dataValidations count="2">
    <dataValidation type="custom" allowBlank="1" showInputMessage="1" showErrorMessage="1" errorTitle="Sólo se permiten números" error="Introduzca sólo valores numéricos, de lo contrario si desea agregar una nota o comentario, realícelo de la forma debida." sqref="V8" xr:uid="{F9711F6B-3EF9-4C3E-9AB4-C5CF06F8EF49}">
      <formula1>ISNUMBER(V8)</formula1>
    </dataValidation>
    <dataValidation type="custom" allowBlank="1" showInputMessage="1" showErrorMessage="1" errorTitle="Sólo se permiten números" sqref="V7 W7:AR99 U7:U99" xr:uid="{B7A2F744-87EC-486E-B6AF-2A8A26983F6C}">
      <formula1>ISNUMBER(U7)</formula1>
    </dataValidation>
  </dataValidations>
  <hyperlinks>
    <hyperlink ref="A2" location="INDICE!A1" display="◄INICIO" xr:uid="{330B6A8D-D015-4947-9E90-515DC9775E65}"/>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BCBC-3898-46B2-9111-51211CF3B541}">
  <sheetPr codeName="Hoja11"/>
  <dimension ref="A2:AR59"/>
  <sheetViews>
    <sheetView showGridLines="0" zoomScaleNormal="100" workbookViewId="0">
      <selection activeCell="B3" sqref="B3"/>
    </sheetView>
  </sheetViews>
  <sheetFormatPr baseColWidth="10" defaultColWidth="195.875" defaultRowHeight="15.75"/>
  <cols>
    <col min="1" max="1" width="18.5" style="124" bestFit="1" customWidth="1"/>
    <col min="2" max="2" width="44.25" style="124" bestFit="1" customWidth="1"/>
    <col min="3" max="3" width="77.25" style="124" bestFit="1" customWidth="1"/>
    <col min="4" max="4" width="17.75" style="124" bestFit="1" customWidth="1"/>
    <col min="5" max="5" width="129.625" style="124" bestFit="1" customWidth="1"/>
    <col min="6" max="6" width="255.625" style="124" bestFit="1" customWidth="1"/>
    <col min="7" max="7" width="11.375" style="124" bestFit="1" customWidth="1"/>
    <col min="8" max="8" width="139.75" style="124" bestFit="1" customWidth="1"/>
    <col min="9" max="9" width="84.375" style="124" bestFit="1" customWidth="1"/>
    <col min="10" max="10" width="18" style="124" bestFit="1" customWidth="1"/>
    <col min="11" max="11" width="12.625" style="124" bestFit="1" customWidth="1"/>
    <col min="12" max="12" width="16.875" style="124" bestFit="1" customWidth="1"/>
    <col min="13" max="13" width="58.375" style="124" bestFit="1" customWidth="1"/>
    <col min="14" max="14" width="28" style="124" bestFit="1" customWidth="1"/>
    <col min="15" max="15" width="31" style="124" bestFit="1" customWidth="1"/>
    <col min="16" max="16" width="67.75" style="124" bestFit="1" customWidth="1"/>
    <col min="17" max="17" width="40.625" style="124" bestFit="1" customWidth="1"/>
    <col min="18" max="18" width="29.625" style="124" bestFit="1" customWidth="1"/>
    <col min="19" max="19" width="18.25" style="124" customWidth="1"/>
    <col min="20" max="20" width="8.5" style="124" bestFit="1" customWidth="1"/>
    <col min="21" max="32" width="12.75" style="124" bestFit="1" customWidth="1"/>
    <col min="33" max="44" width="18.5" style="124" customWidth="1"/>
    <col min="45" max="16384" width="195.875" style="124"/>
  </cols>
  <sheetData>
    <row r="2" spans="1:44" ht="22.5">
      <c r="A2" s="86" t="s">
        <v>20</v>
      </c>
    </row>
    <row r="3" spans="1:44" ht="20.25">
      <c r="E3" s="182" t="str">
        <f>[8]Control!$A$1&amp;" "&amp;[8]Control!$B$5</f>
        <v>PLANILLA PLAN OPERATIVO ANUAL  2024</v>
      </c>
    </row>
    <row r="4" spans="1:44" ht="23.25" thickBot="1">
      <c r="E4" s="183" t="str">
        <f>[8]Control!$B$3</f>
        <v>DIRECCIÓN COMUNICACIÓN ESTRATEGICA</v>
      </c>
    </row>
    <row r="5" spans="1:44" ht="17.25" thickTop="1" thickBot="1">
      <c r="U5" s="170" t="s">
        <v>21</v>
      </c>
      <c r="V5" s="170"/>
      <c r="W5" s="170"/>
      <c r="X5" s="170"/>
      <c r="Y5" s="170"/>
      <c r="Z5" s="170"/>
      <c r="AA5" s="170"/>
      <c r="AB5" s="170"/>
      <c r="AC5" s="170"/>
      <c r="AD5" s="170"/>
      <c r="AE5" s="170"/>
      <c r="AF5" s="170"/>
      <c r="AG5" s="170" t="s">
        <v>22</v>
      </c>
      <c r="AH5" s="170"/>
      <c r="AI5" s="170"/>
      <c r="AJ5" s="170"/>
      <c r="AK5" s="170"/>
      <c r="AL5" s="170"/>
      <c r="AM5" s="170"/>
      <c r="AN5" s="170"/>
      <c r="AO5" s="170"/>
      <c r="AP5" s="170"/>
      <c r="AQ5" s="170"/>
      <c r="AR5" s="170"/>
    </row>
    <row r="6" spans="1:44" ht="16.5" thickBot="1">
      <c r="A6" s="171" t="s">
        <v>23</v>
      </c>
      <c r="B6" s="171" t="s">
        <v>24</v>
      </c>
      <c r="C6" s="171" t="s">
        <v>25</v>
      </c>
      <c r="D6" s="171" t="s">
        <v>26</v>
      </c>
      <c r="E6" s="171" t="s">
        <v>27</v>
      </c>
      <c r="F6" s="171" t="s">
        <v>28</v>
      </c>
      <c r="G6" s="171" t="s">
        <v>29</v>
      </c>
      <c r="H6" s="171" t="s">
        <v>30</v>
      </c>
      <c r="I6" s="171" t="s">
        <v>31</v>
      </c>
      <c r="J6" s="171" t="s">
        <v>32</v>
      </c>
      <c r="K6" s="171" t="s">
        <v>33</v>
      </c>
      <c r="L6" s="171" t="s">
        <v>34</v>
      </c>
      <c r="M6" s="171" t="s">
        <v>35</v>
      </c>
      <c r="N6" s="171" t="s">
        <v>36</v>
      </c>
      <c r="O6" s="171" t="s">
        <v>37</v>
      </c>
      <c r="P6" s="171" t="s">
        <v>38</v>
      </c>
      <c r="Q6" s="171" t="s">
        <v>39</v>
      </c>
      <c r="R6" s="171" t="s">
        <v>40</v>
      </c>
      <c r="S6" s="171" t="s">
        <v>41</v>
      </c>
      <c r="T6" s="171" t="s">
        <v>42</v>
      </c>
      <c r="U6" s="174" t="s">
        <v>43</v>
      </c>
      <c r="V6" s="174" t="s">
        <v>44</v>
      </c>
      <c r="W6" s="174" t="s">
        <v>45</v>
      </c>
      <c r="X6" s="174" t="s">
        <v>46</v>
      </c>
      <c r="Y6" s="174" t="s">
        <v>47</v>
      </c>
      <c r="Z6" s="174" t="s">
        <v>48</v>
      </c>
      <c r="AA6" s="174" t="s">
        <v>49</v>
      </c>
      <c r="AB6" s="174" t="s">
        <v>50</v>
      </c>
      <c r="AC6" s="174" t="s">
        <v>51</v>
      </c>
      <c r="AD6" s="174" t="s">
        <v>52</v>
      </c>
      <c r="AE6" s="174" t="s">
        <v>53</v>
      </c>
      <c r="AF6" s="174" t="s">
        <v>54</v>
      </c>
      <c r="AG6" s="174" t="s">
        <v>55</v>
      </c>
      <c r="AH6" s="174" t="s">
        <v>56</v>
      </c>
      <c r="AI6" s="174" t="s">
        <v>57</v>
      </c>
      <c r="AJ6" s="174" t="s">
        <v>58</v>
      </c>
      <c r="AK6" s="174" t="s">
        <v>59</v>
      </c>
      <c r="AL6" s="174" t="s">
        <v>60</v>
      </c>
      <c r="AM6" s="174" t="s">
        <v>61</v>
      </c>
      <c r="AN6" s="174" t="s">
        <v>62</v>
      </c>
      <c r="AO6" s="174" t="s">
        <v>63</v>
      </c>
      <c r="AP6" s="174" t="s">
        <v>64</v>
      </c>
      <c r="AQ6" s="174" t="s">
        <v>65</v>
      </c>
      <c r="AR6" s="174" t="s">
        <v>66</v>
      </c>
    </row>
    <row r="7" spans="1:44">
      <c r="A7" s="124" t="s">
        <v>1448</v>
      </c>
      <c r="B7" s="124" t="s">
        <v>131</v>
      </c>
      <c r="C7" s="124" t="s">
        <v>741</v>
      </c>
      <c r="E7" s="124" t="s">
        <v>1449</v>
      </c>
      <c r="F7" s="124" t="s">
        <v>1450</v>
      </c>
      <c r="G7" s="124">
        <v>3</v>
      </c>
      <c r="H7" s="124" t="s">
        <v>756</v>
      </c>
      <c r="I7" s="124" t="s">
        <v>1235</v>
      </c>
      <c r="J7" s="124" t="s">
        <v>74</v>
      </c>
      <c r="K7" s="124" t="s">
        <v>75</v>
      </c>
      <c r="L7" s="124" t="s">
        <v>95</v>
      </c>
      <c r="M7" s="124" t="s">
        <v>1451</v>
      </c>
      <c r="N7" s="124" t="s">
        <v>1452</v>
      </c>
      <c r="O7" s="124" t="s">
        <v>1453</v>
      </c>
      <c r="P7" s="124" t="s">
        <v>1454</v>
      </c>
      <c r="Q7" s="124" t="s">
        <v>445</v>
      </c>
      <c r="R7" s="124" t="s">
        <v>82</v>
      </c>
      <c r="S7" s="206"/>
      <c r="T7" s="206"/>
      <c r="U7" s="207">
        <v>1</v>
      </c>
      <c r="V7" s="207"/>
      <c r="W7" s="207"/>
      <c r="X7" s="207">
        <v>1</v>
      </c>
      <c r="Y7" s="207"/>
      <c r="Z7" s="207"/>
      <c r="AA7" s="207">
        <v>1</v>
      </c>
      <c r="AB7" s="207"/>
      <c r="AC7" s="207"/>
      <c r="AD7" s="207">
        <v>1</v>
      </c>
      <c r="AE7" s="207"/>
      <c r="AF7" s="207"/>
      <c r="AG7" s="204"/>
      <c r="AH7" s="204"/>
      <c r="AI7" s="204"/>
      <c r="AJ7" s="204"/>
      <c r="AK7" s="204"/>
      <c r="AL7" s="204"/>
      <c r="AM7" s="204"/>
      <c r="AN7" s="204"/>
      <c r="AO7" s="204"/>
      <c r="AP7" s="204"/>
      <c r="AQ7" s="204"/>
      <c r="AR7" s="204"/>
    </row>
    <row r="8" spans="1:44">
      <c r="A8" s="124" t="s">
        <v>1455</v>
      </c>
      <c r="B8" s="124" t="s">
        <v>131</v>
      </c>
      <c r="C8" s="124" t="s">
        <v>741</v>
      </c>
      <c r="E8" s="124" t="s">
        <v>1456</v>
      </c>
      <c r="F8" s="124" t="s">
        <v>1457</v>
      </c>
      <c r="G8" s="124">
        <v>2</v>
      </c>
      <c r="H8" s="124" t="s">
        <v>756</v>
      </c>
      <c r="I8" s="124" t="s">
        <v>1458</v>
      </c>
      <c r="J8" s="124" t="s">
        <v>94</v>
      </c>
      <c r="K8" s="124" t="s">
        <v>75</v>
      </c>
      <c r="L8" s="124" t="s">
        <v>76</v>
      </c>
      <c r="M8" s="124" t="s">
        <v>1459</v>
      </c>
      <c r="N8" s="124" t="s">
        <v>1452</v>
      </c>
      <c r="O8" s="124" t="s">
        <v>1453</v>
      </c>
      <c r="P8" s="124" t="s">
        <v>1454</v>
      </c>
      <c r="Q8" s="124" t="s">
        <v>445</v>
      </c>
      <c r="R8" s="124" t="s">
        <v>82</v>
      </c>
      <c r="S8" s="206"/>
      <c r="T8" s="206"/>
      <c r="U8" s="181"/>
      <c r="V8" s="181"/>
      <c r="W8" s="181"/>
      <c r="X8" s="181"/>
      <c r="Y8" s="181"/>
      <c r="Z8" s="181"/>
      <c r="AA8" s="181"/>
      <c r="AB8" s="181">
        <v>0.3</v>
      </c>
      <c r="AC8" s="181">
        <v>0.4</v>
      </c>
      <c r="AD8" s="181">
        <v>0.3</v>
      </c>
      <c r="AE8" s="181"/>
      <c r="AF8" s="181"/>
      <c r="AG8" s="204"/>
      <c r="AH8" s="204"/>
      <c r="AI8" s="204"/>
      <c r="AJ8" s="204"/>
      <c r="AK8" s="204"/>
      <c r="AL8" s="204"/>
      <c r="AM8" s="204"/>
      <c r="AN8" s="204"/>
      <c r="AO8" s="204"/>
      <c r="AP8" s="204"/>
      <c r="AQ8" s="204"/>
      <c r="AR8" s="204"/>
    </row>
    <row r="9" spans="1:44">
      <c r="A9" s="124" t="s">
        <v>1460</v>
      </c>
      <c r="B9" s="124" t="s">
        <v>131</v>
      </c>
      <c r="C9" s="124" t="s">
        <v>741</v>
      </c>
      <c r="E9" s="124" t="s">
        <v>1461</v>
      </c>
      <c r="F9" s="124" t="s">
        <v>1462</v>
      </c>
      <c r="G9" s="124">
        <v>2</v>
      </c>
      <c r="H9" s="124" t="s">
        <v>756</v>
      </c>
      <c r="I9" s="124" t="s">
        <v>1458</v>
      </c>
      <c r="J9" s="124" t="s">
        <v>94</v>
      </c>
      <c r="K9" s="124" t="s">
        <v>75</v>
      </c>
      <c r="L9" s="124" t="s">
        <v>76</v>
      </c>
      <c r="M9" s="124" t="s">
        <v>1459</v>
      </c>
      <c r="N9" s="124" t="s">
        <v>1452</v>
      </c>
      <c r="O9" s="124" t="s">
        <v>1453</v>
      </c>
      <c r="P9" s="124" t="s">
        <v>1454</v>
      </c>
      <c r="Q9" s="124" t="s">
        <v>445</v>
      </c>
      <c r="R9" s="124" t="s">
        <v>82</v>
      </c>
      <c r="S9" s="206"/>
      <c r="T9" s="206"/>
      <c r="U9" s="181"/>
      <c r="V9" s="181">
        <v>0.3</v>
      </c>
      <c r="W9" s="181">
        <v>0.4</v>
      </c>
      <c r="X9" s="181">
        <v>0.3</v>
      </c>
      <c r="Y9" s="181"/>
      <c r="Z9" s="181"/>
      <c r="AA9" s="181"/>
      <c r="AB9" s="181"/>
      <c r="AC9" s="181"/>
      <c r="AD9" s="181"/>
      <c r="AE9" s="181"/>
      <c r="AF9" s="181"/>
      <c r="AG9" s="178"/>
      <c r="AH9" s="178"/>
      <c r="AI9" s="178"/>
      <c r="AJ9" s="178"/>
      <c r="AK9" s="178"/>
      <c r="AL9" s="178"/>
      <c r="AM9" s="178"/>
      <c r="AN9" s="178"/>
      <c r="AO9" s="178"/>
      <c r="AP9" s="178"/>
      <c r="AQ9" s="178"/>
      <c r="AR9" s="178"/>
    </row>
    <row r="10" spans="1:44">
      <c r="A10" s="124" t="s">
        <v>1463</v>
      </c>
      <c r="B10" s="124" t="s">
        <v>131</v>
      </c>
      <c r="C10" s="124" t="s">
        <v>741</v>
      </c>
      <c r="E10" s="124" t="s">
        <v>1464</v>
      </c>
      <c r="F10" s="124" t="s">
        <v>1465</v>
      </c>
      <c r="G10" s="124">
        <v>2</v>
      </c>
      <c r="H10" s="124" t="s">
        <v>756</v>
      </c>
      <c r="I10" s="124" t="s">
        <v>1458</v>
      </c>
      <c r="J10" s="124" t="s">
        <v>94</v>
      </c>
      <c r="K10" s="124" t="s">
        <v>75</v>
      </c>
      <c r="L10" s="124" t="s">
        <v>76</v>
      </c>
      <c r="M10" s="124" t="s">
        <v>1459</v>
      </c>
      <c r="N10" s="124" t="s">
        <v>1452</v>
      </c>
      <c r="O10" s="124" t="s">
        <v>1453</v>
      </c>
      <c r="P10" s="124" t="s">
        <v>1454</v>
      </c>
      <c r="Q10" s="124" t="s">
        <v>445</v>
      </c>
      <c r="R10" s="124" t="s">
        <v>82</v>
      </c>
      <c r="S10" s="206"/>
      <c r="T10" s="206"/>
      <c r="U10" s="181">
        <v>0.3</v>
      </c>
      <c r="V10" s="181">
        <v>0.4</v>
      </c>
      <c r="W10" s="181">
        <v>0.3</v>
      </c>
      <c r="X10" s="181"/>
      <c r="Y10" s="181"/>
      <c r="Z10" s="181"/>
      <c r="AA10" s="181"/>
      <c r="AB10" s="181"/>
      <c r="AC10" s="181"/>
      <c r="AD10" s="181"/>
      <c r="AE10" s="181"/>
      <c r="AF10" s="181"/>
      <c r="AG10" s="204"/>
      <c r="AH10" s="204"/>
      <c r="AI10" s="204"/>
      <c r="AJ10" s="204"/>
      <c r="AK10" s="204"/>
      <c r="AL10" s="204"/>
      <c r="AM10" s="204"/>
      <c r="AN10" s="204"/>
      <c r="AO10" s="204"/>
      <c r="AP10" s="204"/>
      <c r="AQ10" s="204"/>
      <c r="AR10" s="204"/>
    </row>
    <row r="11" spans="1:44">
      <c r="A11" s="124" t="s">
        <v>1466</v>
      </c>
      <c r="B11" s="124" t="s">
        <v>143</v>
      </c>
      <c r="C11" s="124" t="s">
        <v>546</v>
      </c>
      <c r="E11" s="124" t="s">
        <v>1467</v>
      </c>
      <c r="F11" s="124" t="s">
        <v>1468</v>
      </c>
      <c r="G11" s="124">
        <v>3</v>
      </c>
      <c r="H11" s="124" t="s">
        <v>162</v>
      </c>
      <c r="I11" s="124" t="s">
        <v>1469</v>
      </c>
      <c r="J11" s="124" t="s">
        <v>74</v>
      </c>
      <c r="K11" s="124" t="s">
        <v>75</v>
      </c>
      <c r="L11" s="124" t="s">
        <v>76</v>
      </c>
      <c r="M11" s="124" t="s">
        <v>1470</v>
      </c>
      <c r="N11" s="124" t="s">
        <v>1452</v>
      </c>
      <c r="O11" s="124" t="s">
        <v>1471</v>
      </c>
      <c r="P11" s="124" t="s">
        <v>1472</v>
      </c>
      <c r="Q11" s="124" t="s">
        <v>445</v>
      </c>
      <c r="R11" s="124" t="s">
        <v>82</v>
      </c>
      <c r="S11" s="206"/>
      <c r="T11" s="206"/>
      <c r="U11" s="208"/>
      <c r="V11" s="208"/>
      <c r="W11" s="208">
        <v>3</v>
      </c>
      <c r="X11" s="208"/>
      <c r="Y11" s="208"/>
      <c r="Z11" s="208">
        <v>3</v>
      </c>
      <c r="AA11" s="208"/>
      <c r="AB11" s="208"/>
      <c r="AC11" s="208">
        <v>3</v>
      </c>
      <c r="AD11" s="208"/>
      <c r="AE11" s="208"/>
      <c r="AF11" s="208">
        <v>3</v>
      </c>
      <c r="AG11" s="204"/>
      <c r="AH11" s="204"/>
      <c r="AI11" s="204"/>
      <c r="AJ11" s="204"/>
      <c r="AK11" s="204"/>
      <c r="AL11" s="204"/>
      <c r="AM11" s="204"/>
      <c r="AN11" s="204"/>
      <c r="AO11" s="204"/>
      <c r="AP11" s="204"/>
      <c r="AQ11" s="204"/>
      <c r="AR11" s="204"/>
    </row>
    <row r="12" spans="1:44">
      <c r="A12" s="124" t="s">
        <v>1473</v>
      </c>
      <c r="B12" s="124" t="s">
        <v>209</v>
      </c>
      <c r="C12" s="124" t="s">
        <v>210</v>
      </c>
      <c r="E12" s="124" t="s">
        <v>1474</v>
      </c>
      <c r="F12" s="124" t="s">
        <v>1475</v>
      </c>
      <c r="G12" s="124">
        <v>3</v>
      </c>
      <c r="H12" s="124" t="s">
        <v>403</v>
      </c>
      <c r="I12" s="124" t="s">
        <v>1476</v>
      </c>
      <c r="J12" s="124" t="s">
        <v>74</v>
      </c>
      <c r="K12" s="124" t="s">
        <v>228</v>
      </c>
      <c r="L12" s="124" t="s">
        <v>76</v>
      </c>
      <c r="M12" s="124" t="s">
        <v>1470</v>
      </c>
      <c r="N12" s="124" t="s">
        <v>1452</v>
      </c>
      <c r="O12" s="124" t="s">
        <v>1471</v>
      </c>
      <c r="P12" s="124" t="s">
        <v>1472</v>
      </c>
      <c r="Q12" s="124" t="s">
        <v>445</v>
      </c>
      <c r="R12" s="124" t="s">
        <v>200</v>
      </c>
      <c r="S12" s="126"/>
      <c r="T12" s="126"/>
      <c r="U12" s="208"/>
      <c r="V12" s="208"/>
      <c r="W12" s="208">
        <v>3</v>
      </c>
      <c r="X12" s="208"/>
      <c r="Y12" s="208"/>
      <c r="Z12" s="208">
        <v>3</v>
      </c>
      <c r="AA12" s="208"/>
      <c r="AB12" s="208"/>
      <c r="AC12" s="208">
        <v>3</v>
      </c>
      <c r="AD12" s="208"/>
      <c r="AE12" s="208"/>
      <c r="AF12" s="208">
        <v>3</v>
      </c>
      <c r="AG12" s="178"/>
      <c r="AH12" s="178"/>
      <c r="AI12" s="178"/>
      <c r="AJ12" s="178"/>
      <c r="AK12" s="178"/>
      <c r="AL12" s="178"/>
      <c r="AM12" s="178"/>
      <c r="AN12" s="178"/>
      <c r="AO12" s="178"/>
      <c r="AP12" s="178"/>
      <c r="AQ12" s="178"/>
      <c r="AR12" s="178"/>
    </row>
    <row r="13" spans="1:44">
      <c r="A13" s="124" t="s">
        <v>1477</v>
      </c>
      <c r="B13" s="124" t="s">
        <v>68</v>
      </c>
      <c r="C13" s="124" t="s">
        <v>84</v>
      </c>
      <c r="E13" s="124" t="s">
        <v>1478</v>
      </c>
      <c r="F13" s="124" t="s">
        <v>1479</v>
      </c>
      <c r="G13" s="124">
        <v>2</v>
      </c>
      <c r="H13" s="124" t="s">
        <v>217</v>
      </c>
      <c r="I13" s="124" t="s">
        <v>1458</v>
      </c>
      <c r="J13" s="124" t="s">
        <v>94</v>
      </c>
      <c r="K13" s="124" t="s">
        <v>75</v>
      </c>
      <c r="L13" s="124" t="s">
        <v>76</v>
      </c>
      <c r="M13" s="124" t="s">
        <v>1480</v>
      </c>
      <c r="N13" s="124" t="s">
        <v>1452</v>
      </c>
      <c r="O13" s="124" t="s">
        <v>1481</v>
      </c>
      <c r="P13" s="124" t="s">
        <v>1482</v>
      </c>
      <c r="Q13" s="124" t="s">
        <v>272</v>
      </c>
      <c r="R13" s="124" t="s">
        <v>200</v>
      </c>
      <c r="S13" s="126">
        <v>250000</v>
      </c>
      <c r="T13" s="126"/>
      <c r="U13" s="181"/>
      <c r="V13" s="181">
        <v>0.1</v>
      </c>
      <c r="W13" s="181">
        <v>0.4</v>
      </c>
      <c r="X13" s="181">
        <v>0.4</v>
      </c>
      <c r="Y13" s="181">
        <v>0.1</v>
      </c>
      <c r="Z13" s="181"/>
      <c r="AA13" s="181"/>
      <c r="AB13" s="181"/>
      <c r="AC13" s="181"/>
      <c r="AD13" s="181"/>
      <c r="AE13" s="181"/>
      <c r="AF13" s="181"/>
      <c r="AG13" s="204"/>
      <c r="AH13" s="204"/>
      <c r="AI13" s="204"/>
      <c r="AJ13" s="204"/>
      <c r="AK13" s="204"/>
      <c r="AL13" s="204"/>
      <c r="AM13" s="204"/>
      <c r="AN13" s="204"/>
      <c r="AO13" s="204"/>
      <c r="AP13" s="204"/>
      <c r="AQ13" s="204"/>
      <c r="AR13" s="204"/>
    </row>
    <row r="14" spans="1:44">
      <c r="A14" s="124" t="s">
        <v>1483</v>
      </c>
      <c r="B14" s="124" t="s">
        <v>385</v>
      </c>
      <c r="C14" s="124" t="s">
        <v>430</v>
      </c>
      <c r="E14" s="124" t="s">
        <v>1484</v>
      </c>
      <c r="F14" s="124" t="s">
        <v>1485</v>
      </c>
      <c r="G14" s="124">
        <v>2</v>
      </c>
      <c r="H14" s="124" t="s">
        <v>756</v>
      </c>
      <c r="I14" s="124" t="s">
        <v>1486</v>
      </c>
      <c r="J14" s="124" t="s">
        <v>74</v>
      </c>
      <c r="K14" s="124" t="s">
        <v>75</v>
      </c>
      <c r="L14" s="124" t="s">
        <v>76</v>
      </c>
      <c r="M14" s="124" t="s">
        <v>1487</v>
      </c>
      <c r="N14" s="124" t="s">
        <v>1452</v>
      </c>
      <c r="O14" s="124" t="s">
        <v>1481</v>
      </c>
      <c r="P14" s="124" t="s">
        <v>1482</v>
      </c>
      <c r="Q14" s="124" t="s">
        <v>272</v>
      </c>
      <c r="R14" s="124" t="s">
        <v>200</v>
      </c>
      <c r="S14" s="126">
        <v>6000000</v>
      </c>
      <c r="T14" s="126" t="s">
        <v>408</v>
      </c>
      <c r="U14" s="208">
        <v>10</v>
      </c>
      <c r="V14" s="208">
        <v>10</v>
      </c>
      <c r="W14" s="208">
        <v>10</v>
      </c>
      <c r="X14" s="208">
        <v>20</v>
      </c>
      <c r="Y14" s="208">
        <v>20</v>
      </c>
      <c r="Z14" s="208">
        <v>20</v>
      </c>
      <c r="AA14" s="208">
        <v>15</v>
      </c>
      <c r="AB14" s="208">
        <v>15</v>
      </c>
      <c r="AC14" s="208">
        <v>10</v>
      </c>
      <c r="AD14" s="208">
        <v>10</v>
      </c>
      <c r="AE14" s="208">
        <v>10</v>
      </c>
      <c r="AF14" s="208">
        <v>10</v>
      </c>
      <c r="AG14" s="204"/>
      <c r="AH14" s="204"/>
      <c r="AI14" s="204"/>
      <c r="AJ14" s="204"/>
      <c r="AK14" s="204"/>
      <c r="AL14" s="204"/>
      <c r="AM14" s="204"/>
      <c r="AN14" s="204"/>
      <c r="AO14" s="204"/>
      <c r="AP14" s="204"/>
      <c r="AQ14" s="204"/>
      <c r="AR14" s="204"/>
    </row>
    <row r="15" spans="1:44">
      <c r="A15" s="124" t="s">
        <v>1488</v>
      </c>
      <c r="B15" s="124" t="s">
        <v>385</v>
      </c>
      <c r="C15" s="124" t="s">
        <v>430</v>
      </c>
      <c r="E15" s="124" t="s">
        <v>1489</v>
      </c>
      <c r="F15" s="124" t="s">
        <v>1490</v>
      </c>
      <c r="G15" s="124">
        <v>3</v>
      </c>
      <c r="H15" s="124" t="s">
        <v>756</v>
      </c>
      <c r="I15" s="124" t="s">
        <v>1491</v>
      </c>
      <c r="J15" s="124" t="s">
        <v>74</v>
      </c>
      <c r="K15" s="124" t="s">
        <v>75</v>
      </c>
      <c r="L15" s="124" t="s">
        <v>76</v>
      </c>
      <c r="M15" s="124" t="s">
        <v>1492</v>
      </c>
      <c r="N15" s="124" t="s">
        <v>1452</v>
      </c>
      <c r="O15" s="124" t="s">
        <v>1481</v>
      </c>
      <c r="P15" s="124" t="s">
        <v>1482</v>
      </c>
      <c r="Q15" s="124" t="s">
        <v>445</v>
      </c>
      <c r="R15" s="124" t="s">
        <v>82</v>
      </c>
      <c r="S15" s="126"/>
      <c r="T15" s="126"/>
      <c r="U15" s="208">
        <v>75</v>
      </c>
      <c r="V15" s="208">
        <v>75</v>
      </c>
      <c r="W15" s="208">
        <v>75</v>
      </c>
      <c r="X15" s="208">
        <v>100</v>
      </c>
      <c r="Y15" s="208">
        <v>100</v>
      </c>
      <c r="Z15" s="208">
        <v>100</v>
      </c>
      <c r="AA15" s="208">
        <v>100</v>
      </c>
      <c r="AB15" s="208">
        <v>100</v>
      </c>
      <c r="AC15" s="208">
        <v>75</v>
      </c>
      <c r="AD15" s="208">
        <v>75</v>
      </c>
      <c r="AE15" s="208">
        <v>75</v>
      </c>
      <c r="AF15" s="208">
        <v>50</v>
      </c>
      <c r="AG15" s="204"/>
      <c r="AH15" s="204"/>
      <c r="AI15" s="204"/>
      <c r="AJ15" s="204"/>
      <c r="AK15" s="204"/>
      <c r="AL15" s="204"/>
      <c r="AM15" s="204"/>
      <c r="AN15" s="204"/>
      <c r="AO15" s="204"/>
      <c r="AP15" s="204"/>
      <c r="AQ15" s="204"/>
      <c r="AR15" s="204"/>
    </row>
    <row r="16" spans="1:44">
      <c r="A16" s="124" t="s">
        <v>1493</v>
      </c>
      <c r="B16" s="124" t="s">
        <v>385</v>
      </c>
      <c r="C16" s="209" t="s">
        <v>430</v>
      </c>
      <c r="E16" s="124" t="s">
        <v>1494</v>
      </c>
      <c r="F16" s="124" t="s">
        <v>1495</v>
      </c>
      <c r="G16" s="124">
        <v>2</v>
      </c>
      <c r="H16" s="124" t="s">
        <v>756</v>
      </c>
      <c r="I16" s="124" t="s">
        <v>1496</v>
      </c>
      <c r="J16" s="124" t="s">
        <v>94</v>
      </c>
      <c r="K16" s="124" t="s">
        <v>75</v>
      </c>
      <c r="L16" s="124" t="s">
        <v>76</v>
      </c>
      <c r="M16" s="124" t="s">
        <v>1487</v>
      </c>
      <c r="N16" s="124" t="s">
        <v>1452</v>
      </c>
      <c r="O16" s="124" t="s">
        <v>1481</v>
      </c>
      <c r="P16" s="124" t="s">
        <v>1497</v>
      </c>
      <c r="Q16" s="124" t="s">
        <v>272</v>
      </c>
      <c r="R16" s="124" t="s">
        <v>200</v>
      </c>
      <c r="S16" s="210">
        <v>6000000</v>
      </c>
      <c r="T16" s="126" t="s">
        <v>408</v>
      </c>
      <c r="U16" s="181"/>
      <c r="V16" s="181"/>
      <c r="W16" s="181"/>
      <c r="X16" s="181"/>
      <c r="Y16" s="181"/>
      <c r="Z16" s="181">
        <v>0.5</v>
      </c>
      <c r="AA16" s="181"/>
      <c r="AB16" s="181"/>
      <c r="AC16" s="181">
        <v>0.25</v>
      </c>
      <c r="AD16" s="181"/>
      <c r="AE16" s="181"/>
      <c r="AF16" s="181">
        <v>0.25</v>
      </c>
      <c r="AG16" s="204"/>
      <c r="AH16" s="204"/>
      <c r="AI16" s="204"/>
      <c r="AJ16" s="204"/>
      <c r="AK16" s="204"/>
      <c r="AL16" s="204"/>
      <c r="AM16" s="204"/>
      <c r="AN16" s="204"/>
      <c r="AO16" s="204"/>
      <c r="AP16" s="204"/>
      <c r="AQ16" s="204"/>
      <c r="AR16" s="204"/>
    </row>
    <row r="17" spans="1:44">
      <c r="A17" s="124" t="s">
        <v>1498</v>
      </c>
      <c r="B17" s="124" t="s">
        <v>131</v>
      </c>
      <c r="C17" s="124" t="s">
        <v>1499</v>
      </c>
      <c r="D17" s="124" t="s">
        <v>1500</v>
      </c>
      <c r="E17" s="124" t="s">
        <v>1501</v>
      </c>
      <c r="F17" s="124" t="s">
        <v>1502</v>
      </c>
      <c r="G17" s="124">
        <v>3</v>
      </c>
      <c r="H17" s="124" t="s">
        <v>527</v>
      </c>
      <c r="I17" s="124" t="s">
        <v>1496</v>
      </c>
      <c r="J17" s="124" t="s">
        <v>94</v>
      </c>
      <c r="K17" s="124" t="s">
        <v>75</v>
      </c>
      <c r="L17" s="124" t="s">
        <v>76</v>
      </c>
      <c r="M17" s="124" t="s">
        <v>1503</v>
      </c>
      <c r="N17" s="124" t="s">
        <v>1452</v>
      </c>
      <c r="O17" s="124" t="s">
        <v>1481</v>
      </c>
      <c r="P17" s="124" t="s">
        <v>1504</v>
      </c>
      <c r="Q17" s="124" t="s">
        <v>272</v>
      </c>
      <c r="R17" s="124" t="s">
        <v>200</v>
      </c>
      <c r="S17" s="210">
        <v>3500000</v>
      </c>
      <c r="T17" s="126" t="s">
        <v>408</v>
      </c>
      <c r="U17" s="181"/>
      <c r="V17" s="181"/>
      <c r="W17" s="181"/>
      <c r="X17" s="181">
        <v>0.1</v>
      </c>
      <c r="Y17" s="181">
        <v>0.3</v>
      </c>
      <c r="Z17" s="181">
        <v>0.3</v>
      </c>
      <c r="AA17" s="181">
        <v>0.15</v>
      </c>
      <c r="AB17" s="181">
        <v>0.05</v>
      </c>
      <c r="AC17" s="181"/>
      <c r="AD17" s="181"/>
      <c r="AE17" s="181"/>
      <c r="AF17" s="181"/>
      <c r="AG17" s="204"/>
      <c r="AH17" s="204"/>
      <c r="AI17" s="204"/>
      <c r="AJ17" s="204"/>
      <c r="AK17" s="204"/>
      <c r="AL17" s="204"/>
      <c r="AM17" s="204"/>
      <c r="AN17" s="204"/>
      <c r="AO17" s="204"/>
      <c r="AP17" s="204"/>
      <c r="AQ17" s="204"/>
      <c r="AR17" s="204"/>
    </row>
    <row r="18" spans="1:44">
      <c r="A18" s="124" t="s">
        <v>1505</v>
      </c>
      <c r="B18" s="124" t="s">
        <v>385</v>
      </c>
      <c r="C18" s="124" t="s">
        <v>1506</v>
      </c>
      <c r="E18" s="124" t="s">
        <v>1507</v>
      </c>
      <c r="F18" s="124" t="s">
        <v>1508</v>
      </c>
      <c r="G18" s="124">
        <v>3</v>
      </c>
      <c r="H18" s="124" t="s">
        <v>756</v>
      </c>
      <c r="I18" s="124" t="s">
        <v>1509</v>
      </c>
      <c r="J18" s="124" t="s">
        <v>74</v>
      </c>
      <c r="K18" s="124" t="s">
        <v>75</v>
      </c>
      <c r="L18" s="124" t="s">
        <v>76</v>
      </c>
      <c r="M18" s="124" t="s">
        <v>1510</v>
      </c>
      <c r="N18" s="124" t="s">
        <v>1452</v>
      </c>
      <c r="O18" s="124" t="s">
        <v>1481</v>
      </c>
      <c r="P18" s="124" t="s">
        <v>1497</v>
      </c>
      <c r="Q18" s="124" t="s">
        <v>272</v>
      </c>
      <c r="R18" s="124" t="s">
        <v>200</v>
      </c>
      <c r="S18" s="210">
        <v>4000000</v>
      </c>
      <c r="T18" s="126" t="s">
        <v>408</v>
      </c>
      <c r="U18" s="208"/>
      <c r="V18" s="208"/>
      <c r="W18" s="208"/>
      <c r="X18" s="208">
        <v>1</v>
      </c>
      <c r="Y18" s="208"/>
      <c r="Z18" s="208"/>
      <c r="AA18" s="208"/>
      <c r="AB18" s="208"/>
      <c r="AC18" s="208"/>
      <c r="AD18" s="208"/>
      <c r="AE18" s="208">
        <v>1</v>
      </c>
      <c r="AF18" s="208"/>
      <c r="AG18" s="204"/>
      <c r="AH18" s="204"/>
      <c r="AI18" s="204"/>
      <c r="AJ18" s="204"/>
      <c r="AK18" s="204"/>
      <c r="AL18" s="204"/>
      <c r="AM18" s="204"/>
      <c r="AN18" s="204"/>
      <c r="AO18" s="204"/>
      <c r="AP18" s="204"/>
      <c r="AQ18" s="204"/>
      <c r="AR18" s="204"/>
    </row>
    <row r="19" spans="1:44">
      <c r="A19" s="124" t="s">
        <v>1511</v>
      </c>
      <c r="B19" s="124" t="s">
        <v>385</v>
      </c>
      <c r="C19" s="124" t="s">
        <v>386</v>
      </c>
      <c r="E19" s="124" t="s">
        <v>1512</v>
      </c>
      <c r="F19" s="124" t="s">
        <v>1513</v>
      </c>
      <c r="G19" s="124">
        <v>3</v>
      </c>
      <c r="H19" s="124" t="s">
        <v>756</v>
      </c>
      <c r="I19" s="124" t="s">
        <v>1514</v>
      </c>
      <c r="J19" s="124" t="s">
        <v>74</v>
      </c>
      <c r="K19" s="124" t="s">
        <v>75</v>
      </c>
      <c r="L19" s="124" t="s">
        <v>76</v>
      </c>
      <c r="M19" s="124" t="s">
        <v>1487</v>
      </c>
      <c r="N19" s="124" t="s">
        <v>1515</v>
      </c>
      <c r="O19" s="124" t="s">
        <v>1516</v>
      </c>
      <c r="P19" s="124" t="s">
        <v>1517</v>
      </c>
      <c r="Q19" s="124" t="s">
        <v>1518</v>
      </c>
      <c r="R19" s="124" t="s">
        <v>200</v>
      </c>
      <c r="S19" s="211"/>
      <c r="T19" s="126" t="s">
        <v>408</v>
      </c>
      <c r="U19" s="208">
        <v>16</v>
      </c>
      <c r="V19" s="208">
        <v>9</v>
      </c>
      <c r="W19" s="208">
        <v>9</v>
      </c>
      <c r="X19" s="208">
        <v>9</v>
      </c>
      <c r="Y19" s="208">
        <v>9</v>
      </c>
      <c r="Z19" s="208">
        <v>9</v>
      </c>
      <c r="AA19" s="208">
        <v>4</v>
      </c>
      <c r="AB19" s="208">
        <v>4</v>
      </c>
      <c r="AC19" s="208">
        <v>4</v>
      </c>
      <c r="AD19" s="208">
        <v>4</v>
      </c>
      <c r="AE19" s="208">
        <v>4</v>
      </c>
      <c r="AF19" s="208">
        <v>4</v>
      </c>
      <c r="AG19" s="204"/>
      <c r="AH19" s="204"/>
      <c r="AI19" s="204"/>
      <c r="AJ19" s="204"/>
      <c r="AK19" s="204"/>
      <c r="AL19" s="204"/>
      <c r="AM19" s="204"/>
      <c r="AN19" s="204"/>
      <c r="AO19" s="204"/>
      <c r="AP19" s="204"/>
      <c r="AQ19" s="204"/>
      <c r="AR19" s="204"/>
    </row>
    <row r="20" spans="1:44">
      <c r="A20" s="124" t="s">
        <v>1519</v>
      </c>
      <c r="B20" s="124" t="s">
        <v>385</v>
      </c>
      <c r="C20" s="124" t="s">
        <v>386</v>
      </c>
      <c r="E20" s="124" t="s">
        <v>1520</v>
      </c>
      <c r="F20" s="124" t="s">
        <v>1513</v>
      </c>
      <c r="G20" s="124">
        <v>3</v>
      </c>
      <c r="H20" s="124" t="s">
        <v>756</v>
      </c>
      <c r="I20" s="124" t="s">
        <v>1521</v>
      </c>
      <c r="J20" s="124" t="s">
        <v>74</v>
      </c>
      <c r="K20" s="124" t="s">
        <v>75</v>
      </c>
      <c r="L20" s="124" t="s">
        <v>76</v>
      </c>
      <c r="M20" s="124" t="s">
        <v>1487</v>
      </c>
      <c r="N20" s="124" t="s">
        <v>1515</v>
      </c>
      <c r="O20" s="124" t="s">
        <v>1516</v>
      </c>
      <c r="P20" s="124" t="s">
        <v>1517</v>
      </c>
      <c r="Q20" s="124" t="s">
        <v>1518</v>
      </c>
      <c r="R20" s="124" t="s">
        <v>200</v>
      </c>
      <c r="S20" s="211"/>
      <c r="T20" s="126" t="s">
        <v>408</v>
      </c>
      <c r="U20" s="208">
        <v>55</v>
      </c>
      <c r="V20" s="208">
        <v>55</v>
      </c>
      <c r="W20" s="208">
        <v>55</v>
      </c>
      <c r="X20" s="208">
        <v>55</v>
      </c>
      <c r="Y20" s="208">
        <v>55</v>
      </c>
      <c r="Z20" s="208">
        <v>55</v>
      </c>
      <c r="AA20" s="208">
        <v>17</v>
      </c>
      <c r="AB20" s="208">
        <v>17</v>
      </c>
      <c r="AC20" s="208">
        <v>13</v>
      </c>
      <c r="AD20" s="208">
        <v>13</v>
      </c>
      <c r="AE20" s="208">
        <v>13</v>
      </c>
      <c r="AF20" s="208">
        <v>13</v>
      </c>
      <c r="AG20" s="204"/>
      <c r="AH20" s="204"/>
      <c r="AI20" s="204"/>
      <c r="AJ20" s="212"/>
      <c r="AK20" s="204"/>
      <c r="AL20" s="204"/>
      <c r="AM20" s="204"/>
      <c r="AN20" s="204"/>
      <c r="AO20" s="204"/>
      <c r="AP20" s="204"/>
      <c r="AQ20" s="204"/>
      <c r="AR20" s="204"/>
    </row>
    <row r="21" spans="1:44">
      <c r="A21" s="124" t="s">
        <v>1522</v>
      </c>
      <c r="B21" s="124" t="s">
        <v>385</v>
      </c>
      <c r="C21" s="124" t="s">
        <v>386</v>
      </c>
      <c r="E21" s="124" t="s">
        <v>1523</v>
      </c>
      <c r="F21" s="124" t="s">
        <v>1513</v>
      </c>
      <c r="G21" s="124">
        <v>3</v>
      </c>
      <c r="H21" s="124" t="s">
        <v>756</v>
      </c>
      <c r="I21" s="124" t="s">
        <v>1524</v>
      </c>
      <c r="J21" s="124" t="s">
        <v>74</v>
      </c>
      <c r="K21" s="124" t="s">
        <v>75</v>
      </c>
      <c r="L21" s="124" t="s">
        <v>76</v>
      </c>
      <c r="M21" s="124" t="s">
        <v>1487</v>
      </c>
      <c r="N21" s="124" t="s">
        <v>1515</v>
      </c>
      <c r="O21" s="124" t="s">
        <v>1516</v>
      </c>
      <c r="P21" s="124" t="s">
        <v>1517</v>
      </c>
      <c r="Q21" s="124" t="s">
        <v>1518</v>
      </c>
      <c r="R21" s="124" t="s">
        <v>200</v>
      </c>
      <c r="S21" s="211"/>
      <c r="T21" s="126" t="s">
        <v>408</v>
      </c>
      <c r="U21" s="208">
        <v>4</v>
      </c>
      <c r="V21" s="208">
        <v>5</v>
      </c>
      <c r="W21" s="208">
        <v>4</v>
      </c>
      <c r="X21" s="208">
        <v>4</v>
      </c>
      <c r="Y21" s="208">
        <v>6</v>
      </c>
      <c r="Z21" s="208">
        <v>5</v>
      </c>
      <c r="AA21" s="208">
        <v>4</v>
      </c>
      <c r="AB21" s="208">
        <v>8</v>
      </c>
      <c r="AC21" s="208">
        <v>7</v>
      </c>
      <c r="AD21" s="208">
        <v>6</v>
      </c>
      <c r="AE21" s="208">
        <v>6</v>
      </c>
      <c r="AF21" s="208">
        <v>3</v>
      </c>
      <c r="AG21" s="204"/>
      <c r="AH21" s="204"/>
      <c r="AI21" s="204"/>
      <c r="AJ21" s="204"/>
      <c r="AK21" s="204"/>
      <c r="AL21" s="204"/>
      <c r="AM21" s="204"/>
      <c r="AN21" s="204"/>
      <c r="AO21" s="204"/>
      <c r="AP21" s="204"/>
      <c r="AQ21" s="204"/>
      <c r="AR21" s="204"/>
    </row>
    <row r="22" spans="1:44">
      <c r="A22" s="124" t="s">
        <v>1525</v>
      </c>
      <c r="B22" s="124" t="s">
        <v>385</v>
      </c>
      <c r="C22" s="124" t="s">
        <v>386</v>
      </c>
      <c r="E22" s="124" t="s">
        <v>1526</v>
      </c>
      <c r="F22" s="124" t="s">
        <v>1513</v>
      </c>
      <c r="G22" s="124">
        <v>3</v>
      </c>
      <c r="H22" s="124" t="s">
        <v>756</v>
      </c>
      <c r="I22" s="124" t="s">
        <v>1527</v>
      </c>
      <c r="J22" s="124" t="s">
        <v>74</v>
      </c>
      <c r="K22" s="124" t="s">
        <v>75</v>
      </c>
      <c r="L22" s="124" t="s">
        <v>76</v>
      </c>
      <c r="M22" s="124" t="s">
        <v>1487</v>
      </c>
      <c r="N22" s="124" t="s">
        <v>1515</v>
      </c>
      <c r="O22" s="124" t="s">
        <v>1516</v>
      </c>
      <c r="P22" s="124" t="s">
        <v>1517</v>
      </c>
      <c r="Q22" s="124" t="s">
        <v>1518</v>
      </c>
      <c r="R22" s="124" t="s">
        <v>200</v>
      </c>
      <c r="S22" s="211"/>
      <c r="T22" s="126" t="s">
        <v>408</v>
      </c>
      <c r="U22" s="208">
        <v>8</v>
      </c>
      <c r="V22" s="208">
        <v>8</v>
      </c>
      <c r="W22" s="208">
        <v>8</v>
      </c>
      <c r="X22" s="208">
        <v>8</v>
      </c>
      <c r="Y22" s="208">
        <v>8</v>
      </c>
      <c r="Z22" s="208">
        <v>8</v>
      </c>
      <c r="AA22" s="208">
        <v>8</v>
      </c>
      <c r="AB22" s="208">
        <v>7</v>
      </c>
      <c r="AC22" s="208">
        <v>6</v>
      </c>
      <c r="AD22" s="208">
        <v>6</v>
      </c>
      <c r="AE22" s="208">
        <v>6</v>
      </c>
      <c r="AF22" s="208">
        <v>6</v>
      </c>
      <c r="AG22" s="204"/>
      <c r="AH22" s="204"/>
      <c r="AI22" s="204"/>
      <c r="AJ22" s="204"/>
      <c r="AK22" s="204"/>
      <c r="AL22" s="204"/>
      <c r="AM22" s="204"/>
      <c r="AN22" s="204"/>
      <c r="AO22" s="204"/>
      <c r="AP22" s="204"/>
      <c r="AQ22" s="204"/>
      <c r="AR22" s="204"/>
    </row>
    <row r="23" spans="1:44">
      <c r="A23" s="124" t="s">
        <v>1528</v>
      </c>
      <c r="B23" s="124" t="s">
        <v>385</v>
      </c>
      <c r="C23" s="124" t="s">
        <v>386</v>
      </c>
      <c r="E23" s="124" t="s">
        <v>1529</v>
      </c>
      <c r="F23" s="124" t="s">
        <v>1530</v>
      </c>
      <c r="G23" s="124">
        <v>3</v>
      </c>
      <c r="H23" s="124" t="s">
        <v>756</v>
      </c>
      <c r="I23" s="124" t="s">
        <v>1531</v>
      </c>
      <c r="J23" s="124" t="s">
        <v>74</v>
      </c>
      <c r="K23" s="124" t="s">
        <v>75</v>
      </c>
      <c r="L23" s="124" t="s">
        <v>76</v>
      </c>
      <c r="M23" s="124" t="s">
        <v>1532</v>
      </c>
      <c r="N23" s="124" t="s">
        <v>1515</v>
      </c>
      <c r="O23" s="124" t="s">
        <v>1516</v>
      </c>
      <c r="P23" s="124" t="s">
        <v>1517</v>
      </c>
      <c r="Q23" s="124" t="s">
        <v>1518</v>
      </c>
      <c r="R23" s="124" t="s">
        <v>200</v>
      </c>
      <c r="S23" s="211"/>
      <c r="T23" s="126" t="s">
        <v>408</v>
      </c>
      <c r="U23" s="208">
        <v>3</v>
      </c>
      <c r="V23" s="208">
        <v>4</v>
      </c>
      <c r="W23" s="208">
        <v>4</v>
      </c>
      <c r="X23" s="208">
        <v>4</v>
      </c>
      <c r="Y23" s="208">
        <v>4</v>
      </c>
      <c r="Z23" s="208">
        <v>4</v>
      </c>
      <c r="AA23" s="208">
        <v>4</v>
      </c>
      <c r="AB23" s="208">
        <v>4</v>
      </c>
      <c r="AC23" s="208">
        <v>4</v>
      </c>
      <c r="AD23" s="208">
        <v>4</v>
      </c>
      <c r="AE23" s="208">
        <v>4</v>
      </c>
      <c r="AF23" s="208">
        <v>4</v>
      </c>
      <c r="AG23" s="204"/>
      <c r="AH23" s="204"/>
      <c r="AI23" s="204"/>
      <c r="AJ23" s="204"/>
      <c r="AK23" s="204"/>
      <c r="AL23" s="204"/>
      <c r="AM23" s="204"/>
      <c r="AN23" s="204"/>
      <c r="AO23" s="204"/>
      <c r="AP23" s="204"/>
      <c r="AQ23" s="204"/>
      <c r="AR23" s="204"/>
    </row>
    <row r="24" spans="1:44">
      <c r="A24" s="124" t="s">
        <v>1533</v>
      </c>
      <c r="B24" s="124" t="s">
        <v>385</v>
      </c>
      <c r="C24" s="124" t="s">
        <v>386</v>
      </c>
      <c r="E24" s="124" t="s">
        <v>1534</v>
      </c>
      <c r="F24" s="124" t="s">
        <v>1535</v>
      </c>
      <c r="G24" s="124">
        <v>3</v>
      </c>
      <c r="H24" s="124" t="s">
        <v>756</v>
      </c>
      <c r="I24" s="124" t="s">
        <v>1536</v>
      </c>
      <c r="J24" s="124" t="s">
        <v>74</v>
      </c>
      <c r="K24" s="124" t="s">
        <v>75</v>
      </c>
      <c r="L24" s="124" t="s">
        <v>76</v>
      </c>
      <c r="M24" s="124" t="s">
        <v>1537</v>
      </c>
      <c r="N24" s="124" t="s">
        <v>1515</v>
      </c>
      <c r="O24" s="124" t="s">
        <v>1516</v>
      </c>
      <c r="P24" s="124" t="s">
        <v>1538</v>
      </c>
      <c r="Q24" s="124" t="s">
        <v>88</v>
      </c>
      <c r="R24" s="124" t="s">
        <v>82</v>
      </c>
      <c r="S24" s="210"/>
      <c r="T24" s="126"/>
      <c r="U24" s="208"/>
      <c r="V24" s="208" t="s">
        <v>1539</v>
      </c>
      <c r="W24" s="208"/>
      <c r="X24" s="208">
        <v>2</v>
      </c>
      <c r="Y24" s="208">
        <v>1</v>
      </c>
      <c r="Z24" s="208">
        <v>1</v>
      </c>
      <c r="AA24" s="208">
        <v>1</v>
      </c>
      <c r="AB24" s="208">
        <v>1</v>
      </c>
      <c r="AC24" s="208">
        <v>1</v>
      </c>
      <c r="AD24" s="208">
        <v>1</v>
      </c>
      <c r="AE24" s="208"/>
      <c r="AF24" s="208"/>
      <c r="AG24" s="204"/>
      <c r="AH24" s="204"/>
      <c r="AI24" s="204"/>
      <c r="AJ24" s="204"/>
      <c r="AK24" s="204"/>
      <c r="AL24" s="204"/>
      <c r="AM24" s="204"/>
      <c r="AN24" s="204"/>
      <c r="AO24" s="204"/>
      <c r="AP24" s="204"/>
      <c r="AQ24" s="204"/>
      <c r="AR24" s="204"/>
    </row>
    <row r="25" spans="1:44">
      <c r="A25" s="124" t="s">
        <v>1540</v>
      </c>
      <c r="B25" s="124" t="s">
        <v>385</v>
      </c>
      <c r="C25" s="124" t="s">
        <v>386</v>
      </c>
      <c r="E25" s="124" t="s">
        <v>1541</v>
      </c>
      <c r="F25" s="124" t="s">
        <v>1542</v>
      </c>
      <c r="G25" s="124">
        <v>2</v>
      </c>
      <c r="H25" s="124" t="s">
        <v>204</v>
      </c>
      <c r="I25" s="124" t="s">
        <v>1543</v>
      </c>
      <c r="J25" s="124" t="s">
        <v>74</v>
      </c>
      <c r="K25" s="124" t="s">
        <v>75</v>
      </c>
      <c r="L25" s="124" t="s">
        <v>76</v>
      </c>
      <c r="M25" s="124" t="s">
        <v>1537</v>
      </c>
      <c r="N25" s="124" t="s">
        <v>1515</v>
      </c>
      <c r="O25" s="124" t="s">
        <v>1516</v>
      </c>
      <c r="P25" s="124" t="s">
        <v>1544</v>
      </c>
      <c r="Q25" s="124" t="s">
        <v>88</v>
      </c>
      <c r="R25" s="124" t="s">
        <v>82</v>
      </c>
      <c r="S25" s="210"/>
      <c r="T25" s="126"/>
      <c r="U25" s="208">
        <v>350000</v>
      </c>
      <c r="V25" s="208">
        <v>350000</v>
      </c>
      <c r="W25" s="208">
        <v>580000</v>
      </c>
      <c r="X25" s="208">
        <v>580000</v>
      </c>
      <c r="Y25" s="208">
        <v>580000</v>
      </c>
      <c r="Z25" s="208">
        <v>650000</v>
      </c>
      <c r="AA25" s="208">
        <v>830000</v>
      </c>
      <c r="AB25" s="208">
        <v>850000</v>
      </c>
      <c r="AC25" s="208">
        <v>650000</v>
      </c>
      <c r="AD25" s="208">
        <v>650000</v>
      </c>
      <c r="AE25" s="208">
        <v>580000</v>
      </c>
      <c r="AF25" s="208">
        <v>350000</v>
      </c>
      <c r="AG25" s="204"/>
      <c r="AH25" s="204"/>
      <c r="AI25" s="204"/>
      <c r="AJ25" s="204"/>
      <c r="AK25" s="204"/>
      <c r="AL25" s="204"/>
      <c r="AM25" s="204"/>
      <c r="AN25" s="204"/>
      <c r="AO25" s="204"/>
      <c r="AP25" s="204"/>
      <c r="AQ25" s="204"/>
      <c r="AR25" s="204"/>
    </row>
    <row r="26" spans="1:44">
      <c r="A26" s="124" t="s">
        <v>1545</v>
      </c>
      <c r="B26" s="124" t="s">
        <v>385</v>
      </c>
      <c r="C26" s="124" t="s">
        <v>1506</v>
      </c>
      <c r="E26" s="124" t="s">
        <v>1546</v>
      </c>
      <c r="F26" s="124" t="s">
        <v>1547</v>
      </c>
      <c r="G26" s="124">
        <v>1</v>
      </c>
      <c r="H26" s="124" t="s">
        <v>204</v>
      </c>
      <c r="I26" s="124" t="s">
        <v>1548</v>
      </c>
      <c r="J26" s="124" t="s">
        <v>74</v>
      </c>
      <c r="K26" s="124" t="s">
        <v>75</v>
      </c>
      <c r="L26" s="124" t="s">
        <v>76</v>
      </c>
      <c r="M26" s="124" t="s">
        <v>1537</v>
      </c>
      <c r="N26" s="124" t="s">
        <v>1515</v>
      </c>
      <c r="O26" s="124" t="s">
        <v>1516</v>
      </c>
      <c r="P26" s="124" t="s">
        <v>1549</v>
      </c>
      <c r="Q26" s="124" t="s">
        <v>88</v>
      </c>
      <c r="R26" s="124" t="s">
        <v>82</v>
      </c>
      <c r="S26" s="210"/>
      <c r="T26" s="126"/>
      <c r="U26" s="208"/>
      <c r="V26" s="208" t="s">
        <v>1539</v>
      </c>
      <c r="W26" s="208">
        <v>1</v>
      </c>
      <c r="X26" s="208">
        <v>2</v>
      </c>
      <c r="Y26" s="208"/>
      <c r="Z26" s="208"/>
      <c r="AA26" s="208"/>
      <c r="AB26" s="208"/>
      <c r="AC26" s="208"/>
      <c r="AD26" s="208"/>
      <c r="AE26" s="208"/>
      <c r="AF26" s="208">
        <v>2</v>
      </c>
      <c r="AG26" s="204"/>
      <c r="AH26" s="204"/>
      <c r="AI26" s="204"/>
      <c r="AJ26" s="204"/>
      <c r="AK26" s="204"/>
      <c r="AL26" s="204"/>
      <c r="AM26" s="204"/>
      <c r="AN26" s="204"/>
      <c r="AO26" s="204"/>
      <c r="AP26" s="204"/>
      <c r="AQ26" s="204"/>
      <c r="AR26" s="204"/>
    </row>
    <row r="27" spans="1:44">
      <c r="A27" s="124" t="s">
        <v>1550</v>
      </c>
      <c r="B27" s="124" t="s">
        <v>385</v>
      </c>
      <c r="C27" s="124" t="s">
        <v>1551</v>
      </c>
      <c r="E27" s="124" t="s">
        <v>1552</v>
      </c>
      <c r="F27" s="124" t="s">
        <v>1553</v>
      </c>
      <c r="G27" s="124">
        <v>3</v>
      </c>
      <c r="H27" s="124" t="s">
        <v>204</v>
      </c>
      <c r="I27" s="124" t="s">
        <v>1554</v>
      </c>
      <c r="J27" s="124" t="s">
        <v>74</v>
      </c>
      <c r="K27" s="124" t="s">
        <v>75</v>
      </c>
      <c r="L27" s="124" t="s">
        <v>76</v>
      </c>
      <c r="M27" s="124" t="s">
        <v>1555</v>
      </c>
      <c r="N27" s="124" t="s">
        <v>1515</v>
      </c>
      <c r="O27" s="124" t="s">
        <v>1516</v>
      </c>
      <c r="P27" s="124" t="s">
        <v>1556</v>
      </c>
      <c r="Q27" s="124" t="s">
        <v>88</v>
      </c>
      <c r="R27" s="124" t="s">
        <v>82</v>
      </c>
      <c r="S27" s="210"/>
      <c r="T27" s="126"/>
      <c r="U27" s="208"/>
      <c r="V27" s="208" t="s">
        <v>1539</v>
      </c>
      <c r="W27" s="208">
        <v>1</v>
      </c>
      <c r="X27" s="208"/>
      <c r="Y27" s="208"/>
      <c r="Z27" s="208"/>
      <c r="AA27" s="208"/>
      <c r="AB27" s="208"/>
      <c r="AC27" s="208"/>
      <c r="AD27" s="208">
        <v>1</v>
      </c>
      <c r="AE27" s="208"/>
      <c r="AF27" s="208"/>
      <c r="AG27" s="204"/>
      <c r="AH27" s="204"/>
      <c r="AI27" s="204"/>
      <c r="AJ27" s="204"/>
      <c r="AK27" s="204"/>
      <c r="AL27" s="204"/>
      <c r="AM27" s="204"/>
      <c r="AN27" s="204"/>
      <c r="AO27" s="204"/>
      <c r="AP27" s="204"/>
      <c r="AQ27" s="204"/>
      <c r="AR27" s="204"/>
    </row>
    <row r="28" spans="1:44">
      <c r="A28" s="124" t="s">
        <v>1557</v>
      </c>
      <c r="B28" s="124" t="s">
        <v>385</v>
      </c>
      <c r="C28" s="124" t="s">
        <v>430</v>
      </c>
      <c r="E28" s="124" t="s">
        <v>1558</v>
      </c>
      <c r="F28" s="124" t="s">
        <v>1559</v>
      </c>
      <c r="G28" s="124">
        <v>3</v>
      </c>
      <c r="H28" s="124" t="s">
        <v>204</v>
      </c>
      <c r="I28" s="124" t="s">
        <v>1560</v>
      </c>
      <c r="J28" s="124" t="s">
        <v>74</v>
      </c>
      <c r="K28" s="124" t="s">
        <v>75</v>
      </c>
      <c r="L28" s="124" t="s">
        <v>76</v>
      </c>
      <c r="M28" s="124" t="s">
        <v>1561</v>
      </c>
      <c r="N28" s="124" t="s">
        <v>1515</v>
      </c>
      <c r="O28" s="124" t="s">
        <v>1516</v>
      </c>
      <c r="P28" s="124" t="s">
        <v>1562</v>
      </c>
      <c r="Q28" s="124" t="s">
        <v>88</v>
      </c>
      <c r="R28" s="124" t="s">
        <v>82</v>
      </c>
      <c r="S28" s="210"/>
      <c r="T28" s="126"/>
      <c r="U28" s="208">
        <v>20</v>
      </c>
      <c r="V28" s="208">
        <v>20</v>
      </c>
      <c r="W28" s="208">
        <v>20</v>
      </c>
      <c r="X28" s="208">
        <v>20</v>
      </c>
      <c r="Y28" s="208">
        <v>20</v>
      </c>
      <c r="Z28" s="208">
        <v>20</v>
      </c>
      <c r="AA28" s="208">
        <v>20</v>
      </c>
      <c r="AB28" s="208">
        <v>20</v>
      </c>
      <c r="AC28" s="208">
        <v>20</v>
      </c>
      <c r="AD28" s="208">
        <v>20</v>
      </c>
      <c r="AE28" s="208">
        <v>20</v>
      </c>
      <c r="AF28" s="208">
        <v>20</v>
      </c>
      <c r="AG28" s="204"/>
      <c r="AH28" s="204"/>
      <c r="AI28" s="204"/>
      <c r="AJ28" s="212"/>
      <c r="AK28" s="204"/>
      <c r="AL28" s="204"/>
      <c r="AM28" s="204"/>
      <c r="AN28" s="204"/>
      <c r="AO28" s="204"/>
      <c r="AP28" s="204"/>
      <c r="AQ28" s="204"/>
      <c r="AR28" s="204"/>
    </row>
    <row r="29" spans="1:44">
      <c r="A29" s="124" t="s">
        <v>1563</v>
      </c>
      <c r="B29" s="124" t="s">
        <v>385</v>
      </c>
      <c r="C29" s="124" t="s">
        <v>1506</v>
      </c>
      <c r="E29" s="124" t="s">
        <v>1564</v>
      </c>
      <c r="F29" s="124" t="s">
        <v>1565</v>
      </c>
      <c r="G29" s="124">
        <v>2</v>
      </c>
      <c r="H29" s="124" t="s">
        <v>756</v>
      </c>
      <c r="I29" s="124" t="s">
        <v>1566</v>
      </c>
      <c r="J29" s="124" t="s">
        <v>74</v>
      </c>
      <c r="K29" s="124" t="s">
        <v>75</v>
      </c>
      <c r="L29" s="124" t="s">
        <v>95</v>
      </c>
      <c r="M29" s="124" t="s">
        <v>1567</v>
      </c>
      <c r="N29" s="124" t="s">
        <v>1515</v>
      </c>
      <c r="O29" s="124" t="s">
        <v>1516</v>
      </c>
      <c r="P29" s="124" t="s">
        <v>1549</v>
      </c>
      <c r="Q29" s="124" t="s">
        <v>272</v>
      </c>
      <c r="R29" s="124" t="s">
        <v>200</v>
      </c>
      <c r="S29" s="210">
        <v>300000</v>
      </c>
      <c r="T29" s="126" t="s">
        <v>408</v>
      </c>
      <c r="U29" s="208"/>
      <c r="V29" s="208" t="s">
        <v>1539</v>
      </c>
      <c r="W29" s="208"/>
      <c r="X29" s="208">
        <v>1</v>
      </c>
      <c r="Y29" s="208">
        <v>1</v>
      </c>
      <c r="Z29" s="208"/>
      <c r="AA29" s="208"/>
      <c r="AB29" s="208">
        <v>2</v>
      </c>
      <c r="AC29" s="208">
        <v>1</v>
      </c>
      <c r="AD29" s="208"/>
      <c r="AE29" s="208">
        <v>1</v>
      </c>
      <c r="AF29" s="208"/>
      <c r="AG29" s="178"/>
      <c r="AH29" s="178"/>
      <c r="AI29" s="178"/>
      <c r="AJ29" s="178"/>
      <c r="AK29" s="178"/>
      <c r="AL29" s="178"/>
      <c r="AM29" s="178"/>
      <c r="AN29" s="178"/>
      <c r="AO29" s="178"/>
      <c r="AP29" s="178"/>
      <c r="AQ29" s="178"/>
      <c r="AR29" s="178"/>
    </row>
    <row r="30" spans="1:44">
      <c r="A30" s="124" t="s">
        <v>1568</v>
      </c>
      <c r="B30" s="124" t="s">
        <v>385</v>
      </c>
      <c r="C30" s="124" t="s">
        <v>430</v>
      </c>
      <c r="E30" s="124" t="s">
        <v>1569</v>
      </c>
      <c r="F30" s="124" t="s">
        <v>1570</v>
      </c>
      <c r="G30" s="124">
        <v>2</v>
      </c>
      <c r="H30" s="124" t="s">
        <v>756</v>
      </c>
      <c r="I30" s="124" t="s">
        <v>1571</v>
      </c>
      <c r="J30" s="124" t="s">
        <v>74</v>
      </c>
      <c r="K30" s="124" t="s">
        <v>75</v>
      </c>
      <c r="L30" s="124" t="s">
        <v>76</v>
      </c>
      <c r="M30" s="124" t="s">
        <v>1572</v>
      </c>
      <c r="N30" s="124" t="s">
        <v>1452</v>
      </c>
      <c r="O30" s="124" t="s">
        <v>1481</v>
      </c>
      <c r="P30" s="124" t="s">
        <v>1504</v>
      </c>
      <c r="Q30" s="124" t="s">
        <v>1573</v>
      </c>
      <c r="S30" s="210">
        <v>150000</v>
      </c>
      <c r="T30" s="126" t="s">
        <v>408</v>
      </c>
      <c r="U30" s="208"/>
      <c r="V30" s="208"/>
      <c r="W30" s="208"/>
      <c r="X30" s="208"/>
      <c r="Y30" s="208"/>
      <c r="Z30" s="208"/>
      <c r="AA30" s="208"/>
      <c r="AB30" s="208"/>
      <c r="AC30" s="208"/>
      <c r="AD30" s="208"/>
      <c r="AE30" s="208"/>
      <c r="AF30" s="208"/>
      <c r="AG30" s="204"/>
      <c r="AH30" s="204"/>
      <c r="AI30" s="204"/>
      <c r="AJ30" s="204"/>
      <c r="AK30" s="204"/>
      <c r="AL30" s="204"/>
      <c r="AM30" s="204"/>
      <c r="AN30" s="204"/>
      <c r="AO30" s="204"/>
      <c r="AP30" s="204"/>
      <c r="AQ30" s="204"/>
      <c r="AR30" s="204"/>
    </row>
    <row r="31" spans="1:44">
      <c r="A31" s="124" t="s">
        <v>1574</v>
      </c>
      <c r="B31" s="124" t="s">
        <v>131</v>
      </c>
      <c r="C31" s="124" t="s">
        <v>1499</v>
      </c>
      <c r="E31" s="124" t="s">
        <v>1575</v>
      </c>
      <c r="F31" s="124" t="s">
        <v>1576</v>
      </c>
      <c r="G31" s="124">
        <v>2</v>
      </c>
      <c r="H31" s="124" t="s">
        <v>756</v>
      </c>
      <c r="I31" s="124" t="s">
        <v>1577</v>
      </c>
      <c r="J31" s="124" t="s">
        <v>74</v>
      </c>
      <c r="K31" s="124" t="s">
        <v>75</v>
      </c>
      <c r="L31" s="124" t="s">
        <v>76</v>
      </c>
      <c r="M31" s="124" t="s">
        <v>1572</v>
      </c>
      <c r="N31" s="124" t="s">
        <v>1452</v>
      </c>
      <c r="O31" s="124" t="s">
        <v>1481</v>
      </c>
      <c r="P31" s="124" t="s">
        <v>1504</v>
      </c>
      <c r="Q31" s="124" t="s">
        <v>1578</v>
      </c>
      <c r="R31" s="124" t="s">
        <v>200</v>
      </c>
      <c r="S31" s="126"/>
      <c r="T31" s="126" t="s">
        <v>408</v>
      </c>
      <c r="U31" s="208"/>
      <c r="V31" s="208"/>
      <c r="W31" s="208"/>
      <c r="X31" s="208">
        <v>2</v>
      </c>
      <c r="Y31" s="208"/>
      <c r="Z31" s="208"/>
      <c r="AA31" s="208"/>
      <c r="AB31" s="208"/>
      <c r="AC31" s="208"/>
      <c r="AD31" s="208"/>
      <c r="AE31" s="208"/>
      <c r="AF31" s="208"/>
      <c r="AG31" s="204"/>
      <c r="AH31" s="204"/>
      <c r="AI31" s="204"/>
      <c r="AJ31" s="204"/>
      <c r="AK31" s="204"/>
      <c r="AL31" s="204"/>
      <c r="AM31" s="204"/>
      <c r="AN31" s="204"/>
      <c r="AO31" s="204"/>
      <c r="AP31" s="204"/>
      <c r="AQ31" s="204"/>
      <c r="AR31" s="204"/>
    </row>
    <row r="32" spans="1:44">
      <c r="A32" s="124" t="s">
        <v>1579</v>
      </c>
      <c r="B32" s="124" t="s">
        <v>385</v>
      </c>
      <c r="C32" s="124" t="s">
        <v>386</v>
      </c>
      <c r="E32" s="124" t="s">
        <v>1580</v>
      </c>
      <c r="F32" s="124" t="s">
        <v>1581</v>
      </c>
      <c r="G32" s="124">
        <v>2</v>
      </c>
      <c r="H32" s="124" t="s">
        <v>1582</v>
      </c>
      <c r="I32" s="124" t="s">
        <v>1458</v>
      </c>
      <c r="J32" s="124" t="s">
        <v>94</v>
      </c>
      <c r="K32" s="124" t="s">
        <v>75</v>
      </c>
      <c r="L32" s="124" t="s">
        <v>76</v>
      </c>
      <c r="M32" s="124" t="s">
        <v>1567</v>
      </c>
      <c r="N32" s="124" t="s">
        <v>1452</v>
      </c>
      <c r="O32" s="124" t="s">
        <v>1481</v>
      </c>
      <c r="P32" s="124" t="s">
        <v>1504</v>
      </c>
      <c r="Q32" s="124" t="s">
        <v>1583</v>
      </c>
      <c r="S32" s="126"/>
      <c r="T32" s="126"/>
      <c r="U32" s="208"/>
      <c r="V32" s="208"/>
      <c r="W32" s="208"/>
      <c r="X32" s="208"/>
      <c r="Y32" s="208"/>
      <c r="Z32" s="208"/>
      <c r="AA32" s="208"/>
      <c r="AB32" s="208"/>
      <c r="AC32" s="208"/>
      <c r="AD32" s="181">
        <v>0.2</v>
      </c>
      <c r="AE32" s="181">
        <v>0.4</v>
      </c>
      <c r="AF32" s="181">
        <v>0.4</v>
      </c>
      <c r="AG32" s="204"/>
      <c r="AH32" s="204"/>
      <c r="AI32" s="204"/>
      <c r="AJ32" s="204"/>
      <c r="AK32" s="204"/>
      <c r="AL32" s="204"/>
      <c r="AM32" s="204"/>
      <c r="AN32" s="204"/>
      <c r="AO32" s="204"/>
      <c r="AP32" s="204"/>
      <c r="AQ32" s="204"/>
      <c r="AR32" s="204"/>
    </row>
    <row r="33" spans="1:44">
      <c r="A33" s="124" t="s">
        <v>1584</v>
      </c>
      <c r="B33" s="124" t="s">
        <v>385</v>
      </c>
      <c r="C33" s="124" t="s">
        <v>1506</v>
      </c>
      <c r="E33" s="124" t="s">
        <v>1585</v>
      </c>
      <c r="F33" s="124" t="s">
        <v>1586</v>
      </c>
      <c r="G33" s="124">
        <v>3</v>
      </c>
      <c r="H33" s="124" t="s">
        <v>756</v>
      </c>
      <c r="I33" s="124" t="s">
        <v>1587</v>
      </c>
      <c r="J33" s="124" t="s">
        <v>74</v>
      </c>
      <c r="K33" s="124" t="s">
        <v>75</v>
      </c>
      <c r="L33" s="124" t="s">
        <v>76</v>
      </c>
      <c r="M33" s="124" t="s">
        <v>1588</v>
      </c>
      <c r="N33" s="124" t="s">
        <v>1515</v>
      </c>
      <c r="O33" s="124" t="s">
        <v>1516</v>
      </c>
      <c r="P33" s="124" t="s">
        <v>1589</v>
      </c>
      <c r="Q33" s="124" t="s">
        <v>81</v>
      </c>
      <c r="R33" s="124" t="s">
        <v>82</v>
      </c>
      <c r="S33" s="126"/>
      <c r="T33" s="126"/>
      <c r="U33" s="208"/>
      <c r="V33" s="208"/>
      <c r="W33" s="208"/>
      <c r="X33" s="208"/>
      <c r="Y33" s="208"/>
      <c r="Z33" s="208"/>
      <c r="AA33" s="208"/>
      <c r="AB33" s="208"/>
      <c r="AC33" s="208"/>
      <c r="AD33" s="208">
        <v>2</v>
      </c>
      <c r="AE33" s="208"/>
      <c r="AF33" s="208"/>
      <c r="AG33" s="204"/>
      <c r="AH33" s="204"/>
      <c r="AI33" s="204"/>
      <c r="AJ33" s="204"/>
      <c r="AK33" s="204"/>
      <c r="AL33" s="204"/>
      <c r="AM33" s="204"/>
      <c r="AN33" s="204"/>
      <c r="AO33" s="204"/>
      <c r="AP33" s="204"/>
      <c r="AQ33" s="204"/>
      <c r="AR33" s="204"/>
    </row>
    <row r="34" spans="1:44">
      <c r="A34" s="124" t="s">
        <v>1590</v>
      </c>
      <c r="B34" s="124" t="s">
        <v>385</v>
      </c>
      <c r="C34" s="124" t="s">
        <v>386</v>
      </c>
      <c r="E34" s="124" t="s">
        <v>1591</v>
      </c>
      <c r="F34" s="124" t="s">
        <v>1592</v>
      </c>
      <c r="G34" s="124">
        <v>3</v>
      </c>
      <c r="H34" s="124" t="s">
        <v>756</v>
      </c>
      <c r="I34" s="124" t="s">
        <v>1593</v>
      </c>
      <c r="J34" s="124" t="s">
        <v>74</v>
      </c>
      <c r="K34" s="124" t="s">
        <v>75</v>
      </c>
      <c r="L34" s="124" t="s">
        <v>76</v>
      </c>
      <c r="M34" s="124" t="s">
        <v>1594</v>
      </c>
      <c r="N34" s="124" t="s">
        <v>1515</v>
      </c>
      <c r="O34" s="124" t="s">
        <v>1595</v>
      </c>
      <c r="P34" s="124" t="s">
        <v>1596</v>
      </c>
      <c r="Q34" s="124" t="s">
        <v>88</v>
      </c>
      <c r="R34" s="124" t="s">
        <v>82</v>
      </c>
      <c r="S34" s="126"/>
      <c r="T34" s="126"/>
      <c r="U34" s="208"/>
      <c r="V34" s="208"/>
      <c r="W34" s="208">
        <v>2</v>
      </c>
      <c r="X34" s="208">
        <v>2</v>
      </c>
      <c r="Y34" s="208">
        <v>2</v>
      </c>
      <c r="Z34" s="208">
        <v>1</v>
      </c>
      <c r="AA34" s="208">
        <v>1</v>
      </c>
      <c r="AB34" s="208">
        <v>1</v>
      </c>
      <c r="AC34" s="208"/>
      <c r="AD34" s="208"/>
      <c r="AE34" s="208">
        <v>1</v>
      </c>
      <c r="AF34" s="208">
        <v>1</v>
      </c>
      <c r="AG34" s="204"/>
      <c r="AH34" s="204"/>
      <c r="AI34" s="204"/>
      <c r="AJ34" s="212"/>
      <c r="AK34" s="204"/>
      <c r="AL34" s="204"/>
      <c r="AM34" s="204"/>
      <c r="AN34" s="204"/>
      <c r="AO34" s="204"/>
      <c r="AP34" s="204"/>
      <c r="AQ34" s="204"/>
      <c r="AR34" s="204"/>
    </row>
    <row r="35" spans="1:44">
      <c r="A35" s="124" t="s">
        <v>1597</v>
      </c>
      <c r="B35" s="124" t="s">
        <v>385</v>
      </c>
      <c r="C35" s="124" t="s">
        <v>1506</v>
      </c>
      <c r="E35" s="124" t="s">
        <v>1598</v>
      </c>
      <c r="F35" s="124" t="s">
        <v>1599</v>
      </c>
      <c r="G35" s="124">
        <v>2</v>
      </c>
      <c r="H35" s="124" t="s">
        <v>756</v>
      </c>
      <c r="I35" s="124" t="s">
        <v>1600</v>
      </c>
      <c r="J35" s="124" t="s">
        <v>74</v>
      </c>
      <c r="K35" s="124" t="s">
        <v>75</v>
      </c>
      <c r="L35" s="124" t="s">
        <v>76</v>
      </c>
      <c r="M35" s="124" t="s">
        <v>1594</v>
      </c>
      <c r="N35" s="124" t="s">
        <v>1515</v>
      </c>
      <c r="O35" s="124" t="s">
        <v>1595</v>
      </c>
      <c r="P35" s="124" t="s">
        <v>1596</v>
      </c>
      <c r="Q35" s="124" t="s">
        <v>88</v>
      </c>
      <c r="R35" s="124" t="s">
        <v>82</v>
      </c>
      <c r="S35" s="126"/>
      <c r="T35" s="126"/>
      <c r="U35" s="208"/>
      <c r="V35" s="208">
        <v>1</v>
      </c>
      <c r="W35" s="208"/>
      <c r="X35" s="208"/>
      <c r="Y35" s="208">
        <v>1</v>
      </c>
      <c r="Z35" s="208"/>
      <c r="AA35" s="208"/>
      <c r="AB35" s="208">
        <v>1</v>
      </c>
      <c r="AC35" s="208"/>
      <c r="AD35" s="208"/>
      <c r="AE35" s="208"/>
      <c r="AF35" s="208">
        <v>1</v>
      </c>
      <c r="AG35" s="204"/>
      <c r="AH35" s="204"/>
      <c r="AI35" s="204"/>
      <c r="AJ35" s="204"/>
      <c r="AK35" s="204"/>
      <c r="AL35" s="204"/>
      <c r="AM35" s="204"/>
      <c r="AN35" s="204"/>
      <c r="AO35" s="204"/>
      <c r="AP35" s="204"/>
      <c r="AQ35" s="204"/>
      <c r="AR35" s="204"/>
    </row>
    <row r="36" spans="1:44">
      <c r="A36" s="124" t="s">
        <v>1601</v>
      </c>
      <c r="B36" s="124" t="s">
        <v>143</v>
      </c>
      <c r="C36" s="124" t="s">
        <v>546</v>
      </c>
      <c r="E36" s="124" t="s">
        <v>1602</v>
      </c>
      <c r="F36" s="124" t="s">
        <v>1603</v>
      </c>
      <c r="G36" s="124">
        <v>3</v>
      </c>
      <c r="H36" s="124" t="s">
        <v>756</v>
      </c>
      <c r="I36" s="124" t="s">
        <v>1604</v>
      </c>
      <c r="J36" s="124" t="s">
        <v>74</v>
      </c>
      <c r="K36" s="124" t="s">
        <v>75</v>
      </c>
      <c r="L36" s="124" t="s">
        <v>76</v>
      </c>
      <c r="M36" s="124" t="s">
        <v>1594</v>
      </c>
      <c r="N36" s="124" t="s">
        <v>1515</v>
      </c>
      <c r="O36" s="124" t="s">
        <v>1595</v>
      </c>
      <c r="P36" s="124" t="s">
        <v>1596</v>
      </c>
      <c r="Q36" s="124" t="s">
        <v>88</v>
      </c>
      <c r="R36" s="124" t="s">
        <v>82</v>
      </c>
      <c r="S36" s="126"/>
      <c r="T36" s="126"/>
      <c r="U36" s="208">
        <v>1</v>
      </c>
      <c r="V36" s="208"/>
      <c r="W36" s="208"/>
      <c r="X36" s="208">
        <v>1</v>
      </c>
      <c r="Y36" s="208"/>
      <c r="Z36" s="208">
        <v>1</v>
      </c>
      <c r="AA36" s="208">
        <v>1</v>
      </c>
      <c r="AB36" s="208"/>
      <c r="AC36" s="208"/>
      <c r="AD36" s="208">
        <v>1</v>
      </c>
      <c r="AE36" s="208"/>
      <c r="AF36" s="208"/>
      <c r="AG36" s="204"/>
      <c r="AH36" s="204"/>
      <c r="AI36" s="204"/>
      <c r="AJ36" s="204"/>
      <c r="AK36" s="204"/>
      <c r="AL36" s="204"/>
      <c r="AM36" s="204"/>
      <c r="AN36" s="204"/>
      <c r="AO36" s="204"/>
      <c r="AP36" s="204"/>
      <c r="AQ36" s="204"/>
      <c r="AR36" s="204"/>
    </row>
    <row r="37" spans="1:44">
      <c r="A37" s="124" t="s">
        <v>1605</v>
      </c>
      <c r="B37" s="124" t="s">
        <v>385</v>
      </c>
      <c r="C37" s="124" t="s">
        <v>430</v>
      </c>
      <c r="E37" s="124" t="s">
        <v>1606</v>
      </c>
      <c r="F37" s="124" t="s">
        <v>1607</v>
      </c>
      <c r="G37" s="124">
        <v>3</v>
      </c>
      <c r="H37" s="124" t="s">
        <v>756</v>
      </c>
      <c r="I37" s="124" t="s">
        <v>1593</v>
      </c>
      <c r="J37" s="124" t="s">
        <v>74</v>
      </c>
      <c r="K37" s="124" t="s">
        <v>75</v>
      </c>
      <c r="L37" s="124" t="s">
        <v>76</v>
      </c>
      <c r="M37" s="124" t="s">
        <v>1594</v>
      </c>
      <c r="N37" s="124" t="s">
        <v>1515</v>
      </c>
      <c r="O37" s="124" t="s">
        <v>1595</v>
      </c>
      <c r="P37" s="124" t="s">
        <v>1596</v>
      </c>
      <c r="Q37" s="124" t="s">
        <v>88</v>
      </c>
      <c r="R37" s="124" t="s">
        <v>82</v>
      </c>
      <c r="S37" s="126"/>
      <c r="T37" s="126"/>
      <c r="U37" s="208"/>
      <c r="V37" s="208"/>
      <c r="W37" s="208"/>
      <c r="X37" s="208">
        <v>1</v>
      </c>
      <c r="Y37" s="208"/>
      <c r="Z37" s="208"/>
      <c r="AA37" s="208"/>
      <c r="AB37" s="208"/>
      <c r="AC37" s="208">
        <v>1</v>
      </c>
      <c r="AD37" s="208"/>
      <c r="AE37" s="208"/>
      <c r="AF37" s="208"/>
      <c r="AG37" s="204"/>
      <c r="AH37" s="204"/>
      <c r="AI37" s="204"/>
      <c r="AJ37" s="204"/>
      <c r="AK37" s="204"/>
      <c r="AL37" s="204"/>
      <c r="AM37" s="204"/>
      <c r="AN37" s="204"/>
      <c r="AO37" s="204"/>
      <c r="AP37" s="204"/>
      <c r="AQ37" s="204"/>
      <c r="AR37" s="204"/>
    </row>
    <row r="38" spans="1:44">
      <c r="A38" s="124" t="s">
        <v>1608</v>
      </c>
      <c r="B38" s="124" t="s">
        <v>385</v>
      </c>
      <c r="C38" s="124" t="s">
        <v>430</v>
      </c>
      <c r="E38" s="124" t="s">
        <v>1609</v>
      </c>
      <c r="F38" s="124" t="s">
        <v>1610</v>
      </c>
      <c r="G38" s="124">
        <v>3</v>
      </c>
      <c r="H38" s="124" t="s">
        <v>756</v>
      </c>
      <c r="I38" s="124" t="s">
        <v>1611</v>
      </c>
      <c r="J38" s="124" t="s">
        <v>74</v>
      </c>
      <c r="K38" s="124" t="s">
        <v>75</v>
      </c>
      <c r="L38" s="124" t="s">
        <v>76</v>
      </c>
      <c r="M38" s="124" t="s">
        <v>1594</v>
      </c>
      <c r="N38" s="124" t="s">
        <v>1515</v>
      </c>
      <c r="O38" s="124" t="s">
        <v>1595</v>
      </c>
      <c r="P38" s="124" t="s">
        <v>1596</v>
      </c>
      <c r="Q38" s="124" t="s">
        <v>88</v>
      </c>
      <c r="R38" s="124" t="s">
        <v>82</v>
      </c>
      <c r="S38" s="126"/>
      <c r="T38" s="126"/>
      <c r="U38" s="208"/>
      <c r="V38" s="208"/>
      <c r="W38" s="208">
        <v>1</v>
      </c>
      <c r="X38" s="208"/>
      <c r="Y38" s="208"/>
      <c r="Z38" s="208"/>
      <c r="AA38" s="208"/>
      <c r="AB38" s="208"/>
      <c r="AC38" s="208"/>
      <c r="AD38" s="208">
        <v>1</v>
      </c>
      <c r="AE38" s="208"/>
      <c r="AF38" s="208"/>
      <c r="AG38" s="178"/>
      <c r="AH38" s="178"/>
      <c r="AI38" s="178"/>
      <c r="AJ38" s="178"/>
      <c r="AK38" s="178"/>
      <c r="AL38" s="178"/>
      <c r="AM38" s="178"/>
      <c r="AN38" s="178"/>
      <c r="AO38" s="178"/>
      <c r="AP38" s="178"/>
      <c r="AQ38" s="178"/>
      <c r="AR38" s="178"/>
    </row>
    <row r="39" spans="1:44">
      <c r="A39" s="124" t="s">
        <v>1612</v>
      </c>
      <c r="B39" s="124" t="s">
        <v>385</v>
      </c>
      <c r="C39" s="124" t="s">
        <v>430</v>
      </c>
      <c r="E39" s="124" t="s">
        <v>1613</v>
      </c>
      <c r="F39" s="124" t="s">
        <v>1614</v>
      </c>
      <c r="G39" s="124">
        <v>3</v>
      </c>
      <c r="H39" s="124" t="s">
        <v>756</v>
      </c>
      <c r="I39" s="124" t="s">
        <v>1593</v>
      </c>
      <c r="J39" s="124" t="s">
        <v>74</v>
      </c>
      <c r="K39" s="124" t="s">
        <v>75</v>
      </c>
      <c r="L39" s="124" t="s">
        <v>95</v>
      </c>
      <c r="M39" s="124" t="s">
        <v>1594</v>
      </c>
      <c r="N39" s="124" t="s">
        <v>1515</v>
      </c>
      <c r="O39" s="124" t="s">
        <v>1595</v>
      </c>
      <c r="P39" s="124" t="s">
        <v>1596</v>
      </c>
      <c r="Q39" s="124" t="s">
        <v>88</v>
      </c>
      <c r="R39" s="124" t="s">
        <v>82</v>
      </c>
      <c r="S39" s="126"/>
      <c r="T39" s="126"/>
      <c r="U39" s="208"/>
      <c r="V39" s="208">
        <v>1</v>
      </c>
      <c r="W39" s="208"/>
      <c r="X39" s="208"/>
      <c r="Y39" s="208"/>
      <c r="Z39" s="208"/>
      <c r="AA39" s="208"/>
      <c r="AB39" s="208"/>
      <c r="AC39" s="208"/>
      <c r="AD39" s="208"/>
      <c r="AE39" s="208"/>
      <c r="AF39" s="208"/>
      <c r="AG39" s="180"/>
      <c r="AH39" s="180"/>
      <c r="AI39" s="180"/>
      <c r="AJ39" s="180"/>
      <c r="AK39" s="180"/>
      <c r="AL39" s="180"/>
      <c r="AM39" s="180"/>
      <c r="AN39" s="180"/>
      <c r="AO39" s="180"/>
      <c r="AP39" s="180"/>
      <c r="AQ39" s="180"/>
      <c r="AR39" s="180"/>
    </row>
    <row r="40" spans="1:44">
      <c r="A40" s="124" t="s">
        <v>1615</v>
      </c>
      <c r="B40" s="124" t="s">
        <v>385</v>
      </c>
      <c r="C40" s="124" t="s">
        <v>430</v>
      </c>
      <c r="E40" s="124" t="s">
        <v>1616</v>
      </c>
      <c r="F40" s="124" t="s">
        <v>1617</v>
      </c>
      <c r="G40" s="124">
        <v>2</v>
      </c>
      <c r="H40" s="124" t="s">
        <v>756</v>
      </c>
      <c r="I40" s="124" t="s">
        <v>1593</v>
      </c>
      <c r="J40" s="124" t="s">
        <v>74</v>
      </c>
      <c r="K40" s="124" t="s">
        <v>75</v>
      </c>
      <c r="L40" s="124" t="s">
        <v>95</v>
      </c>
      <c r="M40" s="124" t="s">
        <v>1594</v>
      </c>
      <c r="N40" s="124" t="s">
        <v>1515</v>
      </c>
      <c r="O40" s="124" t="s">
        <v>1595</v>
      </c>
      <c r="P40" s="124" t="s">
        <v>1596</v>
      </c>
      <c r="Q40" s="124" t="s">
        <v>88</v>
      </c>
      <c r="R40" s="124" t="s">
        <v>82</v>
      </c>
      <c r="S40" s="126"/>
      <c r="T40" s="126"/>
      <c r="U40" s="208"/>
      <c r="V40" s="208"/>
      <c r="W40" s="208">
        <v>7</v>
      </c>
      <c r="X40" s="208"/>
      <c r="Y40" s="208"/>
      <c r="Z40" s="208"/>
      <c r="AA40" s="208"/>
      <c r="AB40" s="208"/>
      <c r="AC40" s="208"/>
      <c r="AD40" s="208"/>
      <c r="AE40" s="208"/>
      <c r="AF40" s="208"/>
      <c r="AG40" s="180"/>
      <c r="AH40" s="180"/>
      <c r="AI40" s="180"/>
      <c r="AJ40" s="180"/>
      <c r="AK40" s="180"/>
      <c r="AL40" s="180"/>
      <c r="AM40" s="180"/>
      <c r="AN40" s="180"/>
      <c r="AO40" s="180"/>
      <c r="AP40" s="180"/>
      <c r="AQ40" s="180"/>
      <c r="AR40" s="180"/>
    </row>
    <row r="41" spans="1:44">
      <c r="A41" s="124" t="s">
        <v>1618</v>
      </c>
      <c r="B41" s="124" t="s">
        <v>385</v>
      </c>
      <c r="C41" s="124" t="s">
        <v>430</v>
      </c>
      <c r="E41" s="124" t="s">
        <v>1619</v>
      </c>
      <c r="F41" s="124" t="s">
        <v>1620</v>
      </c>
      <c r="G41" s="124">
        <v>2</v>
      </c>
      <c r="H41" s="124" t="s">
        <v>756</v>
      </c>
      <c r="I41" s="124" t="s">
        <v>1593</v>
      </c>
      <c r="J41" s="124" t="s">
        <v>74</v>
      </c>
      <c r="K41" s="124" t="s">
        <v>75</v>
      </c>
      <c r="L41" s="124" t="s">
        <v>76</v>
      </c>
      <c r="M41" s="124" t="s">
        <v>1594</v>
      </c>
      <c r="N41" s="124" t="s">
        <v>1515</v>
      </c>
      <c r="O41" s="124" t="s">
        <v>1595</v>
      </c>
      <c r="P41" s="124" t="s">
        <v>1621</v>
      </c>
      <c r="Q41" s="124" t="s">
        <v>88</v>
      </c>
      <c r="R41" s="124" t="s">
        <v>82</v>
      </c>
      <c r="S41" s="126"/>
      <c r="T41" s="126"/>
      <c r="U41" s="208"/>
      <c r="V41" s="208"/>
      <c r="W41" s="208"/>
      <c r="X41" s="208"/>
      <c r="Y41" s="208"/>
      <c r="Z41" s="208">
        <v>1</v>
      </c>
      <c r="AA41" s="208">
        <v>1</v>
      </c>
      <c r="AB41" s="208">
        <v>1</v>
      </c>
      <c r="AC41" s="208"/>
      <c r="AD41" s="208"/>
      <c r="AE41" s="208"/>
      <c r="AF41" s="208"/>
      <c r="AG41" s="180"/>
      <c r="AH41" s="180"/>
      <c r="AI41" s="180"/>
      <c r="AJ41" s="180"/>
      <c r="AK41" s="180"/>
      <c r="AL41" s="180"/>
      <c r="AM41" s="180"/>
      <c r="AN41" s="180"/>
      <c r="AO41" s="180"/>
      <c r="AP41" s="180"/>
      <c r="AQ41" s="180"/>
      <c r="AR41" s="180"/>
    </row>
    <row r="42" spans="1:44">
      <c r="A42" s="124" t="s">
        <v>1622</v>
      </c>
      <c r="B42" s="124" t="s">
        <v>385</v>
      </c>
      <c r="C42" s="124" t="s">
        <v>430</v>
      </c>
      <c r="E42" s="124" t="s">
        <v>1623</v>
      </c>
      <c r="F42" s="124" t="s">
        <v>1624</v>
      </c>
      <c r="G42" s="124">
        <v>2</v>
      </c>
      <c r="H42" s="124" t="s">
        <v>756</v>
      </c>
      <c r="I42" s="124" t="s">
        <v>1593</v>
      </c>
      <c r="J42" s="124" t="s">
        <v>74</v>
      </c>
      <c r="K42" s="124" t="s">
        <v>75</v>
      </c>
      <c r="L42" s="124" t="s">
        <v>95</v>
      </c>
      <c r="M42" s="124" t="s">
        <v>1594</v>
      </c>
      <c r="N42" s="124" t="s">
        <v>1515</v>
      </c>
      <c r="O42" s="124" t="s">
        <v>1595</v>
      </c>
      <c r="P42" s="124" t="s">
        <v>1596</v>
      </c>
      <c r="Q42" s="124" t="s">
        <v>88</v>
      </c>
      <c r="R42" s="124" t="s">
        <v>82</v>
      </c>
      <c r="S42" s="126"/>
      <c r="T42" s="126"/>
      <c r="U42" s="208"/>
      <c r="V42" s="208"/>
      <c r="W42" s="208"/>
      <c r="X42" s="208"/>
      <c r="Y42" s="208">
        <v>1</v>
      </c>
      <c r="Z42" s="208"/>
      <c r="AA42" s="208"/>
      <c r="AB42" s="208"/>
      <c r="AC42" s="208"/>
      <c r="AD42" s="208"/>
      <c r="AE42" s="208"/>
      <c r="AF42" s="208"/>
      <c r="AG42" s="180"/>
      <c r="AH42" s="180"/>
      <c r="AI42" s="180"/>
      <c r="AJ42" s="180"/>
      <c r="AK42" s="180"/>
      <c r="AL42" s="180"/>
      <c r="AM42" s="180"/>
      <c r="AN42" s="180"/>
      <c r="AO42" s="180"/>
      <c r="AP42" s="180"/>
      <c r="AQ42" s="180"/>
      <c r="AR42" s="180"/>
    </row>
    <row r="43" spans="1:44">
      <c r="A43" s="124" t="s">
        <v>1625</v>
      </c>
      <c r="B43" s="124" t="s">
        <v>385</v>
      </c>
      <c r="C43" s="124" t="s">
        <v>430</v>
      </c>
      <c r="E43" s="124" t="s">
        <v>1626</v>
      </c>
      <c r="F43" s="124" t="s">
        <v>1627</v>
      </c>
      <c r="G43" s="124">
        <v>3</v>
      </c>
      <c r="H43" s="124" t="s">
        <v>1628</v>
      </c>
      <c r="I43" s="124" t="s">
        <v>1593</v>
      </c>
      <c r="J43" s="124" t="s">
        <v>74</v>
      </c>
      <c r="K43" s="124" t="s">
        <v>75</v>
      </c>
      <c r="L43" s="124" t="s">
        <v>76</v>
      </c>
      <c r="M43" s="124" t="s">
        <v>1594</v>
      </c>
      <c r="N43" s="124" t="s">
        <v>1515</v>
      </c>
      <c r="O43" s="124" t="s">
        <v>1595</v>
      </c>
      <c r="P43" s="124" t="s">
        <v>1629</v>
      </c>
      <c r="Q43" s="124" t="s">
        <v>88</v>
      </c>
      <c r="R43" s="124" t="s">
        <v>82</v>
      </c>
      <c r="S43" s="126"/>
      <c r="T43" s="126"/>
      <c r="U43" s="208"/>
      <c r="V43" s="208"/>
      <c r="W43" s="208"/>
      <c r="X43" s="208"/>
      <c r="Y43" s="208"/>
      <c r="Z43" s="208"/>
      <c r="AA43" s="208">
        <v>1</v>
      </c>
      <c r="AB43" s="208">
        <v>1</v>
      </c>
      <c r="AC43" s="208">
        <v>1</v>
      </c>
      <c r="AD43" s="208">
        <v>1</v>
      </c>
      <c r="AE43" s="208">
        <v>1</v>
      </c>
      <c r="AF43" s="208"/>
      <c r="AG43" s="180"/>
      <c r="AH43" s="180"/>
      <c r="AI43" s="180"/>
      <c r="AJ43" s="180"/>
      <c r="AK43" s="180"/>
      <c r="AL43" s="180"/>
      <c r="AM43" s="180"/>
      <c r="AN43" s="180"/>
      <c r="AO43" s="180"/>
      <c r="AP43" s="180"/>
      <c r="AQ43" s="180"/>
      <c r="AR43" s="180"/>
    </row>
    <row r="44" spans="1:44">
      <c r="A44" s="124" t="s">
        <v>1630</v>
      </c>
      <c r="B44" s="124" t="s">
        <v>385</v>
      </c>
      <c r="C44" s="124" t="s">
        <v>430</v>
      </c>
      <c r="E44" s="124" t="s">
        <v>1631</v>
      </c>
      <c r="F44" s="124" t="s">
        <v>1632</v>
      </c>
      <c r="G44" s="124">
        <v>2</v>
      </c>
      <c r="H44" s="124" t="s">
        <v>756</v>
      </c>
      <c r="I44" s="124" t="s">
        <v>1633</v>
      </c>
      <c r="J44" s="124" t="s">
        <v>74</v>
      </c>
      <c r="K44" s="124" t="s">
        <v>75</v>
      </c>
      <c r="L44" s="124" t="s">
        <v>76</v>
      </c>
      <c r="M44" s="124" t="s">
        <v>1594</v>
      </c>
      <c r="N44" s="124" t="s">
        <v>1515</v>
      </c>
      <c r="O44" s="124" t="s">
        <v>1595</v>
      </c>
      <c r="P44" s="124" t="s">
        <v>1629</v>
      </c>
      <c r="Q44" s="124" t="s">
        <v>88</v>
      </c>
      <c r="R44" s="124" t="s">
        <v>82</v>
      </c>
      <c r="S44" s="126"/>
      <c r="T44" s="126"/>
      <c r="U44" s="208"/>
      <c r="V44" s="208"/>
      <c r="W44" s="208">
        <v>1</v>
      </c>
      <c r="X44" s="208"/>
      <c r="Y44" s="208"/>
      <c r="Z44" s="208"/>
      <c r="AA44" s="208">
        <v>1</v>
      </c>
      <c r="AB44" s="208"/>
      <c r="AC44" s="208"/>
      <c r="AD44" s="208"/>
      <c r="AE44" s="208"/>
      <c r="AF44" s="208"/>
      <c r="AG44" s="180"/>
      <c r="AH44" s="180"/>
      <c r="AI44" s="180"/>
      <c r="AJ44" s="180"/>
      <c r="AK44" s="180"/>
      <c r="AL44" s="180"/>
      <c r="AM44" s="180"/>
      <c r="AN44" s="180"/>
      <c r="AO44" s="180"/>
      <c r="AP44" s="180"/>
      <c r="AQ44" s="180"/>
      <c r="AR44" s="180"/>
    </row>
    <row r="45" spans="1:44">
      <c r="A45" s="124" t="s">
        <v>1634</v>
      </c>
      <c r="B45" s="124" t="s">
        <v>385</v>
      </c>
      <c r="C45" s="124" t="s">
        <v>430</v>
      </c>
      <c r="E45" s="124" t="s">
        <v>1635</v>
      </c>
      <c r="F45" s="124" t="s">
        <v>1636</v>
      </c>
      <c r="G45" s="124">
        <v>2</v>
      </c>
      <c r="H45" s="124" t="s">
        <v>756</v>
      </c>
      <c r="I45" s="124" t="s">
        <v>1637</v>
      </c>
      <c r="J45" s="124" t="s">
        <v>74</v>
      </c>
      <c r="K45" s="124" t="s">
        <v>75</v>
      </c>
      <c r="L45" s="124" t="s">
        <v>76</v>
      </c>
      <c r="M45" s="124" t="s">
        <v>1594</v>
      </c>
      <c r="N45" s="124" t="s">
        <v>1515</v>
      </c>
      <c r="O45" s="124" t="s">
        <v>1595</v>
      </c>
      <c r="P45" s="124" t="s">
        <v>1629</v>
      </c>
      <c r="Q45" s="124" t="s">
        <v>88</v>
      </c>
      <c r="R45" s="124" t="s">
        <v>82</v>
      </c>
      <c r="S45" s="126"/>
      <c r="T45" s="126"/>
      <c r="U45" s="208"/>
      <c r="V45" s="208"/>
      <c r="W45" s="208"/>
      <c r="X45" s="208"/>
      <c r="Y45" s="208">
        <v>1</v>
      </c>
      <c r="Z45" s="208">
        <v>1</v>
      </c>
      <c r="AA45" s="208">
        <v>1</v>
      </c>
      <c r="AB45" s="208">
        <v>1</v>
      </c>
      <c r="AC45" s="208">
        <v>1</v>
      </c>
      <c r="AD45" s="208">
        <v>1</v>
      </c>
      <c r="AE45" s="208"/>
      <c r="AF45" s="208"/>
      <c r="AG45" s="180"/>
      <c r="AH45" s="180"/>
      <c r="AI45" s="180"/>
      <c r="AJ45" s="180"/>
      <c r="AK45" s="180"/>
      <c r="AL45" s="180"/>
      <c r="AM45" s="180"/>
      <c r="AN45" s="180"/>
      <c r="AO45" s="180"/>
      <c r="AP45" s="180"/>
      <c r="AQ45" s="180"/>
      <c r="AR45" s="180"/>
    </row>
    <row r="46" spans="1:44">
      <c r="A46" s="124" t="s">
        <v>1638</v>
      </c>
      <c r="B46" s="124" t="s">
        <v>385</v>
      </c>
      <c r="C46" s="124" t="s">
        <v>430</v>
      </c>
      <c r="E46" s="124" t="s">
        <v>1639</v>
      </c>
      <c r="F46" s="124" t="s">
        <v>1640</v>
      </c>
      <c r="G46" s="124">
        <v>2</v>
      </c>
      <c r="H46" s="124" t="s">
        <v>756</v>
      </c>
      <c r="I46" s="124" t="s">
        <v>1641</v>
      </c>
      <c r="J46" s="124" t="s">
        <v>74</v>
      </c>
      <c r="K46" s="124" t="s">
        <v>75</v>
      </c>
      <c r="L46" s="124" t="s">
        <v>76</v>
      </c>
      <c r="M46" s="124" t="s">
        <v>1594</v>
      </c>
      <c r="N46" s="124" t="s">
        <v>1515</v>
      </c>
      <c r="O46" s="124" t="s">
        <v>1595</v>
      </c>
      <c r="P46" s="124" t="s">
        <v>1629</v>
      </c>
      <c r="Q46" s="124" t="s">
        <v>88</v>
      </c>
      <c r="R46" s="124" t="s">
        <v>82</v>
      </c>
      <c r="S46" s="126"/>
      <c r="T46" s="126"/>
      <c r="U46" s="208"/>
      <c r="V46" s="208"/>
      <c r="W46" s="208"/>
      <c r="X46" s="208"/>
      <c r="Y46" s="208"/>
      <c r="Z46" s="208"/>
      <c r="AA46" s="208"/>
      <c r="AB46" s="208">
        <v>1</v>
      </c>
      <c r="AC46" s="208"/>
      <c r="AD46" s="208"/>
      <c r="AE46" s="208"/>
      <c r="AF46" s="208"/>
      <c r="AG46" s="180"/>
      <c r="AH46" s="180"/>
      <c r="AI46" s="180"/>
      <c r="AJ46" s="180"/>
      <c r="AK46" s="180"/>
      <c r="AL46" s="180"/>
      <c r="AM46" s="180"/>
      <c r="AN46" s="180"/>
      <c r="AO46" s="180"/>
      <c r="AP46" s="180"/>
      <c r="AQ46" s="180"/>
      <c r="AR46" s="180"/>
    </row>
    <row r="47" spans="1:44">
      <c r="A47" s="124" t="s">
        <v>1642</v>
      </c>
      <c r="B47" s="124" t="s">
        <v>158</v>
      </c>
      <c r="C47" s="124" t="s">
        <v>166</v>
      </c>
      <c r="E47" s="124" t="s">
        <v>1643</v>
      </c>
      <c r="F47" s="124" t="s">
        <v>1644</v>
      </c>
      <c r="G47" s="124">
        <v>3</v>
      </c>
      <c r="H47" s="124" t="s">
        <v>185</v>
      </c>
      <c r="I47" s="124" t="s">
        <v>1637</v>
      </c>
      <c r="J47" s="124" t="s">
        <v>74</v>
      </c>
      <c r="K47" s="124" t="s">
        <v>75</v>
      </c>
      <c r="L47" s="124" t="s">
        <v>76</v>
      </c>
      <c r="M47" s="124" t="s">
        <v>1594</v>
      </c>
      <c r="N47" s="124" t="s">
        <v>1515</v>
      </c>
      <c r="O47" s="124" t="s">
        <v>1595</v>
      </c>
      <c r="P47" s="124" t="s">
        <v>1629</v>
      </c>
      <c r="Q47" s="124" t="s">
        <v>88</v>
      </c>
      <c r="R47" s="124" t="s">
        <v>82</v>
      </c>
      <c r="S47" s="126"/>
      <c r="T47" s="126"/>
      <c r="U47" s="208"/>
      <c r="V47" s="208"/>
      <c r="W47" s="208"/>
      <c r="X47" s="208"/>
      <c r="Y47" s="208"/>
      <c r="Z47" s="208"/>
      <c r="AA47" s="208"/>
      <c r="AB47" s="208">
        <v>1</v>
      </c>
      <c r="AC47" s="208">
        <v>1</v>
      </c>
      <c r="AD47" s="208"/>
      <c r="AE47" s="208"/>
      <c r="AF47" s="208"/>
      <c r="AG47" s="180"/>
      <c r="AH47" s="180"/>
      <c r="AI47" s="180"/>
      <c r="AJ47" s="180"/>
      <c r="AK47" s="180"/>
      <c r="AL47" s="180"/>
      <c r="AM47" s="180"/>
      <c r="AN47" s="180"/>
      <c r="AO47" s="180"/>
      <c r="AP47" s="180"/>
      <c r="AQ47" s="180"/>
      <c r="AR47" s="180"/>
    </row>
    <row r="48" spans="1:44">
      <c r="A48" s="124" t="s">
        <v>1645</v>
      </c>
      <c r="B48" s="124" t="s">
        <v>385</v>
      </c>
      <c r="C48" s="124" t="s">
        <v>430</v>
      </c>
      <c r="E48" s="124" t="s">
        <v>1646</v>
      </c>
      <c r="F48" s="124" t="s">
        <v>1647</v>
      </c>
      <c r="G48" s="124">
        <v>2</v>
      </c>
      <c r="H48" s="124" t="s">
        <v>204</v>
      </c>
      <c r="I48" s="124" t="s">
        <v>1637</v>
      </c>
      <c r="J48" s="124" t="s">
        <v>74</v>
      </c>
      <c r="K48" s="124" t="s">
        <v>75</v>
      </c>
      <c r="L48" s="124" t="s">
        <v>76</v>
      </c>
      <c r="M48" s="124" t="s">
        <v>1594</v>
      </c>
      <c r="N48" s="124" t="s">
        <v>1515</v>
      </c>
      <c r="O48" s="124" t="s">
        <v>1595</v>
      </c>
      <c r="P48" s="124" t="s">
        <v>1621</v>
      </c>
      <c r="Q48" s="124" t="s">
        <v>88</v>
      </c>
      <c r="R48" s="124" t="s">
        <v>82</v>
      </c>
      <c r="S48" s="126"/>
      <c r="T48" s="126"/>
      <c r="U48" s="208"/>
      <c r="V48" s="208"/>
      <c r="W48" s="208">
        <v>1</v>
      </c>
      <c r="X48" s="208">
        <v>1</v>
      </c>
      <c r="Y48" s="208"/>
      <c r="Z48" s="208"/>
      <c r="AA48" s="208"/>
      <c r="AB48" s="208"/>
      <c r="AC48" s="208"/>
      <c r="AD48" s="208">
        <v>1</v>
      </c>
      <c r="AE48" s="208"/>
      <c r="AF48" s="208"/>
      <c r="AG48" s="180"/>
      <c r="AH48" s="180"/>
      <c r="AI48" s="180"/>
      <c r="AJ48" s="180"/>
      <c r="AK48" s="180"/>
      <c r="AL48" s="180"/>
      <c r="AM48" s="180"/>
      <c r="AN48" s="180"/>
      <c r="AO48" s="180"/>
      <c r="AP48" s="180"/>
      <c r="AQ48" s="180"/>
      <c r="AR48" s="180"/>
    </row>
    <row r="49" spans="1:44">
      <c r="A49" s="124" t="s">
        <v>1648</v>
      </c>
      <c r="B49" s="124" t="s">
        <v>385</v>
      </c>
      <c r="C49" s="124" t="s">
        <v>430</v>
      </c>
      <c r="E49" s="124" t="s">
        <v>1649</v>
      </c>
      <c r="F49" s="124" t="s">
        <v>1650</v>
      </c>
      <c r="G49" s="124">
        <v>2</v>
      </c>
      <c r="H49" s="124" t="s">
        <v>756</v>
      </c>
      <c r="I49" s="124" t="s">
        <v>1637</v>
      </c>
      <c r="J49" s="124" t="s">
        <v>74</v>
      </c>
      <c r="K49" s="124" t="s">
        <v>75</v>
      </c>
      <c r="L49" s="124" t="s">
        <v>95</v>
      </c>
      <c r="M49" s="124" t="s">
        <v>1594</v>
      </c>
      <c r="N49" s="124" t="s">
        <v>1515</v>
      </c>
      <c r="O49" s="124" t="s">
        <v>1595</v>
      </c>
      <c r="P49" s="124" t="s">
        <v>1621</v>
      </c>
      <c r="Q49" s="124" t="s">
        <v>88</v>
      </c>
      <c r="R49" s="124" t="s">
        <v>82</v>
      </c>
      <c r="S49" s="126"/>
      <c r="T49" s="126"/>
      <c r="U49" s="208"/>
      <c r="V49" s="208"/>
      <c r="W49" s="208"/>
      <c r="X49" s="208"/>
      <c r="Y49" s="208"/>
      <c r="Z49" s="208"/>
      <c r="AA49" s="208"/>
      <c r="AB49" s="208"/>
      <c r="AC49" s="208"/>
      <c r="AD49" s="208"/>
      <c r="AE49" s="208">
        <v>1</v>
      </c>
      <c r="AF49" s="208"/>
      <c r="AG49" s="180"/>
      <c r="AH49" s="180"/>
      <c r="AI49" s="180"/>
      <c r="AJ49" s="180"/>
      <c r="AK49" s="180"/>
      <c r="AL49" s="180"/>
      <c r="AM49" s="180"/>
      <c r="AN49" s="180"/>
      <c r="AO49" s="180"/>
      <c r="AP49" s="180"/>
      <c r="AQ49" s="180"/>
      <c r="AR49" s="180"/>
    </row>
    <row r="50" spans="1:44">
      <c r="A50" s="124" t="s">
        <v>1651</v>
      </c>
      <c r="B50" s="124" t="s">
        <v>385</v>
      </c>
      <c r="C50" s="124" t="s">
        <v>430</v>
      </c>
      <c r="E50" s="124" t="s">
        <v>1652</v>
      </c>
      <c r="F50" s="124" t="s">
        <v>1653</v>
      </c>
      <c r="G50" s="124">
        <v>2</v>
      </c>
      <c r="H50" s="124" t="s">
        <v>756</v>
      </c>
      <c r="I50" s="124" t="s">
        <v>1654</v>
      </c>
      <c r="J50" s="124" t="s">
        <v>74</v>
      </c>
      <c r="K50" s="124" t="s">
        <v>75</v>
      </c>
      <c r="L50" s="124" t="s">
        <v>76</v>
      </c>
      <c r="M50" s="124" t="s">
        <v>1594</v>
      </c>
      <c r="N50" s="124" t="s">
        <v>1515</v>
      </c>
      <c r="O50" s="124" t="s">
        <v>1595</v>
      </c>
      <c r="P50" s="124" t="s">
        <v>1629</v>
      </c>
      <c r="Q50" s="124" t="s">
        <v>88</v>
      </c>
      <c r="R50" s="124" t="s">
        <v>82</v>
      </c>
      <c r="S50" s="126"/>
      <c r="T50" s="126"/>
      <c r="U50" s="208"/>
      <c r="V50" s="208"/>
      <c r="W50" s="208"/>
      <c r="X50" s="208"/>
      <c r="Y50" s="208"/>
      <c r="Z50" s="208"/>
      <c r="AA50" s="208"/>
      <c r="AB50" s="208"/>
      <c r="AC50" s="208"/>
      <c r="AD50" s="208"/>
      <c r="AE50" s="208">
        <v>1</v>
      </c>
      <c r="AF50" s="208">
        <v>1</v>
      </c>
      <c r="AG50" s="180"/>
      <c r="AH50" s="180"/>
      <c r="AI50" s="180"/>
      <c r="AJ50" s="180"/>
      <c r="AK50" s="180"/>
      <c r="AL50" s="180"/>
      <c r="AM50" s="180"/>
      <c r="AN50" s="180"/>
      <c r="AO50" s="180"/>
      <c r="AP50" s="180"/>
      <c r="AQ50" s="180"/>
      <c r="AR50" s="180"/>
    </row>
    <row r="51" spans="1:44">
      <c r="A51" s="124" t="s">
        <v>1655</v>
      </c>
      <c r="B51" s="124" t="s">
        <v>385</v>
      </c>
      <c r="C51" s="124" t="s">
        <v>430</v>
      </c>
      <c r="E51" s="124" t="s">
        <v>1656</v>
      </c>
      <c r="F51" s="124" t="s">
        <v>1657</v>
      </c>
      <c r="G51" s="124">
        <v>2</v>
      </c>
      <c r="H51" s="124" t="s">
        <v>756</v>
      </c>
      <c r="I51" s="124" t="s">
        <v>1658</v>
      </c>
      <c r="J51" s="124" t="s">
        <v>94</v>
      </c>
      <c r="K51" s="124" t="s">
        <v>75</v>
      </c>
      <c r="L51" s="124" t="s">
        <v>76</v>
      </c>
      <c r="M51" s="124" t="s">
        <v>1659</v>
      </c>
      <c r="N51" s="124" t="s">
        <v>1515</v>
      </c>
      <c r="O51" s="124" t="s">
        <v>1660</v>
      </c>
      <c r="P51" s="124" t="s">
        <v>1661</v>
      </c>
      <c r="Q51" s="124" t="s">
        <v>1515</v>
      </c>
      <c r="R51" s="124" t="s">
        <v>82</v>
      </c>
      <c r="S51" s="126"/>
      <c r="T51" s="126"/>
      <c r="U51" s="181">
        <v>1</v>
      </c>
      <c r="V51" s="181">
        <v>1</v>
      </c>
      <c r="W51" s="181">
        <v>1</v>
      </c>
      <c r="X51" s="181">
        <v>1</v>
      </c>
      <c r="Y51" s="181">
        <v>1</v>
      </c>
      <c r="Z51" s="181">
        <v>1</v>
      </c>
      <c r="AA51" s="181">
        <v>1</v>
      </c>
      <c r="AB51" s="181">
        <v>1</v>
      </c>
      <c r="AC51" s="181">
        <v>1</v>
      </c>
      <c r="AD51" s="181">
        <v>1</v>
      </c>
      <c r="AE51" s="181">
        <v>1</v>
      </c>
      <c r="AF51" s="181">
        <v>1</v>
      </c>
      <c r="AG51" s="180"/>
      <c r="AH51" s="180"/>
      <c r="AI51" s="180"/>
      <c r="AJ51" s="180"/>
      <c r="AK51" s="180"/>
      <c r="AL51" s="180"/>
      <c r="AM51" s="180"/>
      <c r="AN51" s="180"/>
      <c r="AO51" s="180"/>
      <c r="AP51" s="180"/>
      <c r="AQ51" s="180"/>
      <c r="AR51" s="180"/>
    </row>
    <row r="52" spans="1:44">
      <c r="A52" s="124" t="s">
        <v>1662</v>
      </c>
      <c r="B52" s="124" t="s">
        <v>385</v>
      </c>
      <c r="C52" s="124" t="s">
        <v>430</v>
      </c>
      <c r="E52" s="124" t="s">
        <v>1663</v>
      </c>
      <c r="F52" s="124" t="s">
        <v>1664</v>
      </c>
      <c r="G52" s="124">
        <v>2</v>
      </c>
      <c r="H52" s="124" t="s">
        <v>756</v>
      </c>
      <c r="I52" s="124" t="s">
        <v>1665</v>
      </c>
      <c r="J52" s="124" t="s">
        <v>74</v>
      </c>
      <c r="K52" s="124" t="s">
        <v>75</v>
      </c>
      <c r="L52" s="124" t="s">
        <v>76</v>
      </c>
      <c r="M52" s="124" t="s">
        <v>1666</v>
      </c>
      <c r="N52" s="124" t="s">
        <v>1515</v>
      </c>
      <c r="O52" s="124" t="s">
        <v>1660</v>
      </c>
      <c r="P52" s="124" t="s">
        <v>1661</v>
      </c>
      <c r="Q52" s="124" t="s">
        <v>1452</v>
      </c>
      <c r="R52" s="124" t="s">
        <v>82</v>
      </c>
      <c r="S52" s="126"/>
      <c r="T52" s="126"/>
      <c r="U52" s="208">
        <v>1</v>
      </c>
      <c r="V52" s="208">
        <v>1</v>
      </c>
      <c r="W52" s="208">
        <v>1</v>
      </c>
      <c r="X52" s="208">
        <v>1</v>
      </c>
      <c r="Y52" s="208">
        <v>1</v>
      </c>
      <c r="Z52" s="208">
        <v>1</v>
      </c>
      <c r="AA52" s="208">
        <v>1</v>
      </c>
      <c r="AB52" s="208">
        <v>1</v>
      </c>
      <c r="AC52" s="208">
        <v>1</v>
      </c>
      <c r="AD52" s="208">
        <v>1</v>
      </c>
      <c r="AE52" s="208">
        <v>1</v>
      </c>
      <c r="AF52" s="208">
        <v>1</v>
      </c>
      <c r="AG52" s="180"/>
      <c r="AH52" s="180"/>
      <c r="AI52" s="180"/>
      <c r="AJ52" s="180"/>
      <c r="AK52" s="180"/>
      <c r="AL52" s="180"/>
      <c r="AM52" s="180"/>
      <c r="AN52" s="180"/>
      <c r="AO52" s="180"/>
      <c r="AP52" s="180"/>
      <c r="AQ52" s="180"/>
      <c r="AR52" s="180"/>
    </row>
    <row r="53" spans="1:44">
      <c r="A53" s="124" t="s">
        <v>1667</v>
      </c>
      <c r="B53" s="124" t="s">
        <v>385</v>
      </c>
      <c r="C53" s="124" t="s">
        <v>430</v>
      </c>
      <c r="E53" s="124" t="s">
        <v>1668</v>
      </c>
      <c r="F53" s="124" t="s">
        <v>1669</v>
      </c>
      <c r="G53" s="124">
        <v>2</v>
      </c>
      <c r="H53" s="124" t="s">
        <v>756</v>
      </c>
      <c r="I53" s="124" t="s">
        <v>1670</v>
      </c>
      <c r="J53" s="124" t="s">
        <v>74</v>
      </c>
      <c r="K53" s="124" t="s">
        <v>75</v>
      </c>
      <c r="L53" s="124" t="s">
        <v>76</v>
      </c>
      <c r="M53" s="124" t="s">
        <v>1671</v>
      </c>
      <c r="N53" s="124" t="s">
        <v>1515</v>
      </c>
      <c r="O53" s="124" t="s">
        <v>1660</v>
      </c>
      <c r="P53" s="124" t="s">
        <v>1661</v>
      </c>
      <c r="Q53" s="124" t="s">
        <v>1176</v>
      </c>
      <c r="R53" s="124" t="s">
        <v>82</v>
      </c>
      <c r="S53" s="126"/>
      <c r="T53" s="126"/>
      <c r="U53" s="208">
        <v>3</v>
      </c>
      <c r="V53" s="208">
        <v>3</v>
      </c>
      <c r="W53" s="208">
        <v>3</v>
      </c>
      <c r="X53" s="208">
        <v>3</v>
      </c>
      <c r="Y53" s="208">
        <v>3</v>
      </c>
      <c r="Z53" s="208">
        <v>3</v>
      </c>
      <c r="AA53" s="208">
        <v>3</v>
      </c>
      <c r="AB53" s="208">
        <v>3</v>
      </c>
      <c r="AC53" s="208">
        <v>3</v>
      </c>
      <c r="AD53" s="208">
        <v>3</v>
      </c>
      <c r="AE53" s="208">
        <v>3</v>
      </c>
      <c r="AF53" s="208">
        <v>3</v>
      </c>
      <c r="AG53" s="180"/>
      <c r="AH53" s="180"/>
      <c r="AI53" s="180"/>
      <c r="AJ53" s="180"/>
      <c r="AK53" s="180"/>
      <c r="AL53" s="180"/>
      <c r="AM53" s="180"/>
      <c r="AN53" s="180"/>
      <c r="AO53" s="180"/>
      <c r="AP53" s="180"/>
      <c r="AQ53" s="180"/>
      <c r="AR53" s="180"/>
    </row>
    <row r="54" spans="1:44">
      <c r="A54" s="124" t="s">
        <v>1672</v>
      </c>
      <c r="B54" s="124" t="s">
        <v>385</v>
      </c>
      <c r="C54" s="124" t="s">
        <v>1551</v>
      </c>
      <c r="E54" s="124" t="s">
        <v>1673</v>
      </c>
      <c r="F54" s="124" t="s">
        <v>1674</v>
      </c>
      <c r="G54" s="124">
        <v>2</v>
      </c>
      <c r="H54" s="124" t="s">
        <v>756</v>
      </c>
      <c r="I54" s="124" t="s">
        <v>1675</v>
      </c>
      <c r="J54" s="124" t="s">
        <v>74</v>
      </c>
      <c r="K54" s="124" t="s">
        <v>75</v>
      </c>
      <c r="L54" s="124" t="s">
        <v>76</v>
      </c>
      <c r="M54" s="124" t="s">
        <v>1671</v>
      </c>
      <c r="N54" s="124" t="s">
        <v>1515</v>
      </c>
      <c r="O54" s="124" t="s">
        <v>1660</v>
      </c>
      <c r="P54" s="124" t="s">
        <v>1661</v>
      </c>
      <c r="Q54" s="124" t="s">
        <v>1515</v>
      </c>
      <c r="R54" s="124" t="s">
        <v>82</v>
      </c>
      <c r="S54" s="126"/>
      <c r="T54" s="126"/>
      <c r="U54" s="208">
        <v>10</v>
      </c>
      <c r="V54" s="208">
        <v>10</v>
      </c>
      <c r="W54" s="208">
        <v>10</v>
      </c>
      <c r="X54" s="208">
        <v>10</v>
      </c>
      <c r="Y54" s="208">
        <v>10</v>
      </c>
      <c r="Z54" s="208">
        <v>10</v>
      </c>
      <c r="AA54" s="208">
        <v>10</v>
      </c>
      <c r="AB54" s="208">
        <v>10</v>
      </c>
      <c r="AC54" s="208">
        <v>10</v>
      </c>
      <c r="AD54" s="208">
        <v>10</v>
      </c>
      <c r="AE54" s="208">
        <v>10</v>
      </c>
      <c r="AF54" s="208">
        <v>10</v>
      </c>
      <c r="AG54" s="180"/>
      <c r="AH54" s="180"/>
      <c r="AI54" s="180"/>
      <c r="AJ54" s="180"/>
      <c r="AK54" s="180"/>
      <c r="AL54" s="180"/>
      <c r="AM54" s="180"/>
      <c r="AN54" s="180"/>
      <c r="AO54" s="180"/>
      <c r="AP54" s="180"/>
      <c r="AQ54" s="180"/>
      <c r="AR54" s="180"/>
    </row>
    <row r="55" spans="1:44">
      <c r="A55" s="124" t="s">
        <v>1676</v>
      </c>
      <c r="B55" s="124" t="s">
        <v>158</v>
      </c>
      <c r="C55" s="124" t="s">
        <v>175</v>
      </c>
      <c r="E55" s="124" t="s">
        <v>1677</v>
      </c>
      <c r="F55" s="124" t="s">
        <v>1678</v>
      </c>
      <c r="G55" s="124">
        <v>2</v>
      </c>
      <c r="H55" s="124" t="s">
        <v>756</v>
      </c>
      <c r="I55" s="124" t="s">
        <v>1679</v>
      </c>
      <c r="J55" s="124" t="s">
        <v>74</v>
      </c>
      <c r="K55" s="124" t="s">
        <v>75</v>
      </c>
      <c r="L55" s="124" t="s">
        <v>76</v>
      </c>
      <c r="M55" s="124" t="s">
        <v>1666</v>
      </c>
      <c r="N55" s="124" t="s">
        <v>1515</v>
      </c>
      <c r="O55" s="124" t="s">
        <v>1660</v>
      </c>
      <c r="P55" s="124" t="s">
        <v>1661</v>
      </c>
      <c r="Q55" s="124" t="s">
        <v>1515</v>
      </c>
      <c r="R55" s="124" t="s">
        <v>82</v>
      </c>
      <c r="S55" s="126"/>
      <c r="T55" s="126"/>
      <c r="U55" s="208">
        <v>18</v>
      </c>
      <c r="V55" s="208">
        <v>18</v>
      </c>
      <c r="W55" s="208">
        <v>18</v>
      </c>
      <c r="X55" s="208">
        <v>18</v>
      </c>
      <c r="Y55" s="208">
        <v>18</v>
      </c>
      <c r="Z55" s="208">
        <v>18</v>
      </c>
      <c r="AA55" s="208">
        <v>18</v>
      </c>
      <c r="AB55" s="208">
        <v>18</v>
      </c>
      <c r="AC55" s="208">
        <v>18</v>
      </c>
      <c r="AD55" s="208">
        <v>18</v>
      </c>
      <c r="AE55" s="208">
        <v>18</v>
      </c>
      <c r="AF55" s="208">
        <v>18</v>
      </c>
      <c r="AG55" s="180"/>
      <c r="AH55" s="180"/>
      <c r="AI55" s="180"/>
      <c r="AJ55" s="180"/>
      <c r="AK55" s="180"/>
      <c r="AL55" s="180"/>
      <c r="AM55" s="180"/>
      <c r="AN55" s="180"/>
      <c r="AO55" s="180"/>
      <c r="AP55" s="180"/>
      <c r="AQ55" s="180"/>
      <c r="AR55" s="180"/>
    </row>
    <row r="56" spans="1:44">
      <c r="A56" s="124" t="s">
        <v>1680</v>
      </c>
      <c r="B56" s="124" t="s">
        <v>385</v>
      </c>
      <c r="C56" s="124" t="s">
        <v>430</v>
      </c>
      <c r="E56" s="124" t="s">
        <v>1681</v>
      </c>
      <c r="F56" s="124" t="s">
        <v>1682</v>
      </c>
      <c r="G56" s="124">
        <v>2</v>
      </c>
      <c r="H56" s="124" t="s">
        <v>756</v>
      </c>
      <c r="I56" s="124" t="s">
        <v>1683</v>
      </c>
      <c r="J56" s="124" t="s">
        <v>74</v>
      </c>
      <c r="K56" s="124" t="s">
        <v>75</v>
      </c>
      <c r="L56" s="124" t="s">
        <v>76</v>
      </c>
      <c r="M56" s="124" t="s">
        <v>1684</v>
      </c>
      <c r="N56" s="124" t="s">
        <v>1515</v>
      </c>
      <c r="O56" s="124" t="s">
        <v>1685</v>
      </c>
      <c r="P56" s="124" t="s">
        <v>1686</v>
      </c>
      <c r="Q56" s="124" t="s">
        <v>1452</v>
      </c>
      <c r="R56" s="124" t="s">
        <v>82</v>
      </c>
      <c r="S56" s="126"/>
      <c r="T56" s="126"/>
      <c r="U56" s="208"/>
      <c r="V56" s="208"/>
      <c r="W56" s="208"/>
      <c r="X56" s="208"/>
      <c r="Y56" s="208"/>
      <c r="Z56" s="208"/>
      <c r="AA56" s="208"/>
      <c r="AB56" s="208"/>
      <c r="AC56" s="208"/>
      <c r="AD56" s="208"/>
      <c r="AE56" s="208"/>
      <c r="AF56" s="208">
        <v>3</v>
      </c>
      <c r="AG56" s="180"/>
      <c r="AH56" s="180"/>
      <c r="AI56" s="180"/>
      <c r="AJ56" s="180"/>
      <c r="AK56" s="180"/>
      <c r="AL56" s="180"/>
      <c r="AM56" s="180"/>
      <c r="AN56" s="180"/>
      <c r="AO56" s="180"/>
      <c r="AP56" s="180"/>
      <c r="AQ56" s="180"/>
      <c r="AR56" s="180"/>
    </row>
    <row r="57" spans="1:44">
      <c r="A57" s="124" t="s">
        <v>1687</v>
      </c>
      <c r="B57" s="124" t="s">
        <v>385</v>
      </c>
      <c r="C57" s="124" t="s">
        <v>430</v>
      </c>
      <c r="E57" s="124" t="s">
        <v>1688</v>
      </c>
      <c r="F57" s="124" t="s">
        <v>1689</v>
      </c>
      <c r="G57" s="124">
        <v>3</v>
      </c>
      <c r="H57" s="124" t="s">
        <v>756</v>
      </c>
      <c r="I57" s="124" t="s">
        <v>1683</v>
      </c>
      <c r="J57" s="124" t="s">
        <v>74</v>
      </c>
      <c r="K57" s="124" t="s">
        <v>75</v>
      </c>
      <c r="L57" s="124" t="s">
        <v>76</v>
      </c>
      <c r="M57" s="124" t="s">
        <v>1684</v>
      </c>
      <c r="N57" s="124" t="s">
        <v>1515</v>
      </c>
      <c r="O57" s="124" t="s">
        <v>1685</v>
      </c>
      <c r="P57" s="124" t="s">
        <v>1686</v>
      </c>
      <c r="Q57" s="124" t="s">
        <v>272</v>
      </c>
      <c r="R57" s="124" t="s">
        <v>200</v>
      </c>
      <c r="S57" s="126">
        <v>300000</v>
      </c>
      <c r="T57" s="126" t="s">
        <v>408</v>
      </c>
      <c r="U57" s="208"/>
      <c r="V57" s="208"/>
      <c r="W57" s="208"/>
      <c r="X57" s="208"/>
      <c r="Y57" s="208"/>
      <c r="Z57" s="208">
        <v>1</v>
      </c>
      <c r="AA57" s="208"/>
      <c r="AB57" s="208"/>
      <c r="AC57" s="208"/>
      <c r="AD57" s="208"/>
      <c r="AE57" s="208"/>
      <c r="AF57" s="208"/>
      <c r="AG57" s="180"/>
      <c r="AH57" s="180"/>
      <c r="AI57" s="180"/>
      <c r="AJ57" s="180"/>
      <c r="AK57" s="180"/>
      <c r="AL57" s="180"/>
      <c r="AM57" s="180"/>
      <c r="AN57" s="180"/>
      <c r="AO57" s="180"/>
      <c r="AP57" s="180"/>
      <c r="AQ57" s="180"/>
      <c r="AR57" s="180"/>
    </row>
    <row r="58" spans="1:44">
      <c r="A58" s="124" t="s">
        <v>1690</v>
      </c>
      <c r="B58" s="124" t="s">
        <v>385</v>
      </c>
      <c r="C58" s="124" t="s">
        <v>430</v>
      </c>
      <c r="E58" s="124" t="s">
        <v>1691</v>
      </c>
      <c r="F58" s="124" t="s">
        <v>1692</v>
      </c>
      <c r="G58" s="124">
        <v>3</v>
      </c>
      <c r="H58" s="124" t="s">
        <v>756</v>
      </c>
      <c r="I58" s="124" t="s">
        <v>1683</v>
      </c>
      <c r="J58" s="124" t="s">
        <v>74</v>
      </c>
      <c r="K58" s="124" t="s">
        <v>75</v>
      </c>
      <c r="L58" s="124" t="s">
        <v>76</v>
      </c>
      <c r="M58" s="124" t="s">
        <v>1684</v>
      </c>
      <c r="N58" s="124" t="s">
        <v>1515</v>
      </c>
      <c r="O58" s="124" t="s">
        <v>1685</v>
      </c>
      <c r="P58" s="124" t="s">
        <v>1686</v>
      </c>
      <c r="Q58" s="124" t="s">
        <v>272</v>
      </c>
      <c r="R58" s="124" t="s">
        <v>200</v>
      </c>
      <c r="S58" s="126">
        <v>650000</v>
      </c>
      <c r="T58" s="126" t="s">
        <v>408</v>
      </c>
      <c r="U58" s="208"/>
      <c r="V58" s="208"/>
      <c r="W58" s="208"/>
      <c r="X58" s="208"/>
      <c r="Y58" s="208">
        <v>5</v>
      </c>
      <c r="Z58" s="208"/>
      <c r="AA58" s="208"/>
      <c r="AB58" s="208"/>
      <c r="AC58" s="208"/>
      <c r="AD58" s="208"/>
      <c r="AE58" s="208"/>
      <c r="AF58" s="208"/>
      <c r="AG58" s="180"/>
      <c r="AH58" s="180"/>
      <c r="AI58" s="180"/>
      <c r="AJ58" s="180"/>
      <c r="AK58" s="180"/>
      <c r="AL58" s="180"/>
      <c r="AM58" s="180"/>
      <c r="AN58" s="180"/>
      <c r="AO58" s="180"/>
      <c r="AP58" s="180"/>
      <c r="AQ58" s="180"/>
      <c r="AR58" s="180"/>
    </row>
    <row r="59" spans="1:44">
      <c r="A59" s="124" t="s">
        <v>1693</v>
      </c>
      <c r="B59" s="124" t="s">
        <v>385</v>
      </c>
      <c r="C59" s="124" t="s">
        <v>430</v>
      </c>
      <c r="E59" s="124" t="s">
        <v>1694</v>
      </c>
      <c r="F59" s="124" t="s">
        <v>1695</v>
      </c>
      <c r="G59" s="124">
        <v>3</v>
      </c>
      <c r="H59" s="124" t="s">
        <v>756</v>
      </c>
      <c r="I59" s="124" t="s">
        <v>1683</v>
      </c>
      <c r="J59" s="124" t="s">
        <v>74</v>
      </c>
      <c r="K59" s="124" t="s">
        <v>75</v>
      </c>
      <c r="L59" s="124" t="s">
        <v>76</v>
      </c>
      <c r="M59" s="124" t="s">
        <v>1684</v>
      </c>
      <c r="N59" s="124" t="s">
        <v>1515</v>
      </c>
      <c r="O59" s="124" t="s">
        <v>1685</v>
      </c>
      <c r="P59" s="124" t="s">
        <v>1686</v>
      </c>
      <c r="Q59" s="124" t="s">
        <v>272</v>
      </c>
      <c r="R59" s="124" t="s">
        <v>200</v>
      </c>
      <c r="S59" s="126">
        <v>300000</v>
      </c>
      <c r="T59" s="126" t="s">
        <v>408</v>
      </c>
      <c r="U59" s="208"/>
      <c r="V59" s="208"/>
      <c r="W59" s="208"/>
      <c r="X59" s="208"/>
      <c r="Y59" s="208"/>
      <c r="Z59" s="208"/>
      <c r="AA59" s="208"/>
      <c r="AB59" s="208"/>
      <c r="AC59" s="208"/>
      <c r="AD59" s="208">
        <v>1</v>
      </c>
      <c r="AE59" s="208"/>
      <c r="AF59" s="208"/>
      <c r="AG59" s="180"/>
      <c r="AH59" s="180"/>
      <c r="AI59" s="180"/>
      <c r="AJ59" s="180"/>
      <c r="AK59" s="180"/>
      <c r="AL59" s="180"/>
      <c r="AM59" s="180"/>
      <c r="AN59" s="180"/>
      <c r="AO59" s="180"/>
      <c r="AP59" s="180"/>
      <c r="AQ59" s="180"/>
      <c r="AR59" s="180"/>
    </row>
  </sheetData>
  <dataValidations count="2">
    <dataValidation type="custom" allowBlank="1" showInputMessage="1" showErrorMessage="1" errorTitle="Sólo se permiten números" error="Introduzca sólo valores numéricos, de lo contrario si desea agregar una nota o comentario, realícelo de la forma debida." sqref="V8" xr:uid="{819A78C4-F291-4E26-BCD2-FD3DEB02401C}">
      <formula1>ISNUMBER(V8)</formula1>
    </dataValidation>
    <dataValidation type="custom" allowBlank="1" showInputMessage="1" showErrorMessage="1" errorTitle="Sólo se permiten números" sqref="V7 V9 AL7:AL21 AL23:AL38 U7:U59 W7:AK59 AM7:AR59" xr:uid="{44936713-5E34-446D-BAB0-ADB0E51DB007}">
      <formula1>ISNUMBER(U7)</formula1>
    </dataValidation>
  </dataValidations>
  <hyperlinks>
    <hyperlink ref="A2" location="INDICE!A1" display="◄INICIO" xr:uid="{31B93363-A72E-4C8C-A116-AF748DD083A8}"/>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FB6F-6E8E-42B2-9A75-9E34059A58E6}">
  <sheetPr codeName="Hoja3"/>
  <dimension ref="A4:AR20"/>
  <sheetViews>
    <sheetView showGridLines="0" topLeftCell="A4" zoomScale="87" zoomScaleNormal="87" workbookViewId="0">
      <selection activeCell="C5" sqref="C5"/>
    </sheetView>
  </sheetViews>
  <sheetFormatPr baseColWidth="10" defaultColWidth="230.375" defaultRowHeight="15.75"/>
  <cols>
    <col min="1" max="1" width="19.75" style="124" bestFit="1" customWidth="1"/>
    <col min="2" max="2" width="36.25" style="124" bestFit="1" customWidth="1"/>
    <col min="3" max="3" width="64" style="124" customWidth="1"/>
    <col min="4" max="4" width="9.25" style="124" customWidth="1"/>
    <col min="5" max="5" width="84.75" style="124" customWidth="1"/>
    <col min="6" max="6" width="70.5" style="124" customWidth="1"/>
    <col min="7" max="7" width="17.125" style="123" bestFit="1" customWidth="1"/>
    <col min="8" max="8" width="72.25" style="124" customWidth="1"/>
    <col min="9" max="9" width="60.5" style="124" bestFit="1" customWidth="1"/>
    <col min="10" max="10" width="18" style="124" bestFit="1" customWidth="1"/>
    <col min="11" max="11" width="11.5" style="124" bestFit="1" customWidth="1"/>
    <col min="12" max="12" width="16.875" style="124" bestFit="1" customWidth="1"/>
    <col min="13" max="13" width="48" style="124" bestFit="1" customWidth="1"/>
    <col min="14" max="14" width="50.25" style="124" bestFit="1" customWidth="1"/>
    <col min="15" max="15" width="37.25" style="124" bestFit="1" customWidth="1"/>
    <col min="16" max="16" width="24.25" style="124" bestFit="1" customWidth="1"/>
    <col min="17" max="17" width="31.375" style="124" customWidth="1"/>
    <col min="18" max="18" width="10" style="124" customWidth="1"/>
    <col min="19" max="19" width="12.625" style="124" bestFit="1" customWidth="1"/>
    <col min="20" max="20" width="8.5" style="124" bestFit="1" customWidth="1"/>
    <col min="21" max="32" width="12.75" style="124" bestFit="1" customWidth="1"/>
    <col min="33" max="44" width="18.5" style="124" customWidth="1"/>
    <col min="45" max="16384" width="230.375" style="124"/>
  </cols>
  <sheetData>
    <row r="4" spans="1:44" ht="22.5">
      <c r="A4" s="86" t="s">
        <v>20</v>
      </c>
      <c r="E4" s="182" t="str">
        <f>[9]Control!$A$1&amp;" "&amp;[9]Control!$B$5</f>
        <v>PLANILLA PLAN OPERATIVO ANUAL  2024</v>
      </c>
    </row>
    <row r="5" spans="1:44" ht="23.25" thickBot="1">
      <c r="E5" s="183" t="str">
        <f>[9]Control!$B$3</f>
        <v>DIRECCIÓN COMPRA DE ENERGÍA Y REGULACIÓN</v>
      </c>
    </row>
    <row r="6" spans="1:44" ht="17.25" thickTop="1" thickBot="1">
      <c r="U6" s="170" t="s">
        <v>21</v>
      </c>
      <c r="V6" s="170"/>
      <c r="W6" s="170"/>
      <c r="X6" s="170"/>
      <c r="Y6" s="170"/>
      <c r="Z6" s="170"/>
      <c r="AA6" s="170"/>
      <c r="AB6" s="170"/>
      <c r="AC6" s="170"/>
      <c r="AD6" s="170"/>
      <c r="AE6" s="170"/>
      <c r="AF6" s="170"/>
      <c r="AG6" s="170" t="s">
        <v>22</v>
      </c>
      <c r="AH6" s="170"/>
      <c r="AI6" s="170"/>
      <c r="AJ6" s="170"/>
      <c r="AK6" s="170"/>
      <c r="AL6" s="170"/>
      <c r="AM6" s="170"/>
      <c r="AN6" s="170"/>
      <c r="AO6" s="170"/>
      <c r="AP6" s="170"/>
      <c r="AQ6" s="170"/>
      <c r="AR6" s="170"/>
    </row>
    <row r="7" spans="1:44" ht="48" thickBot="1">
      <c r="A7" s="171" t="s">
        <v>23</v>
      </c>
      <c r="B7" s="171" t="s">
        <v>24</v>
      </c>
      <c r="C7" s="171" t="s">
        <v>25</v>
      </c>
      <c r="D7" s="171" t="s">
        <v>26</v>
      </c>
      <c r="E7" s="171" t="s">
        <v>27</v>
      </c>
      <c r="F7" s="171" t="s">
        <v>28</v>
      </c>
      <c r="G7" s="173" t="s">
        <v>29</v>
      </c>
      <c r="H7" s="171" t="s">
        <v>30</v>
      </c>
      <c r="I7" s="171" t="s">
        <v>31</v>
      </c>
      <c r="J7" s="171" t="s">
        <v>32</v>
      </c>
      <c r="K7" s="171" t="s">
        <v>33</v>
      </c>
      <c r="L7" s="171" t="s">
        <v>34</v>
      </c>
      <c r="M7" s="171" t="s">
        <v>35</v>
      </c>
      <c r="N7" s="171" t="s">
        <v>36</v>
      </c>
      <c r="O7" s="171" t="s">
        <v>37</v>
      </c>
      <c r="P7" s="171" t="s">
        <v>38</v>
      </c>
      <c r="Q7" s="171" t="s">
        <v>39</v>
      </c>
      <c r="R7" s="184" t="s">
        <v>40</v>
      </c>
      <c r="S7" s="171" t="s">
        <v>41</v>
      </c>
      <c r="T7" s="171" t="s">
        <v>42</v>
      </c>
      <c r="U7" s="174" t="s">
        <v>43</v>
      </c>
      <c r="V7" s="174" t="s">
        <v>44</v>
      </c>
      <c r="W7" s="174" t="s">
        <v>45</v>
      </c>
      <c r="X7" s="174" t="s">
        <v>46</v>
      </c>
      <c r="Y7" s="174" t="s">
        <v>47</v>
      </c>
      <c r="Z7" s="174" t="s">
        <v>48</v>
      </c>
      <c r="AA7" s="174" t="s">
        <v>49</v>
      </c>
      <c r="AB7" s="174" t="s">
        <v>50</v>
      </c>
      <c r="AC7" s="174" t="s">
        <v>51</v>
      </c>
      <c r="AD7" s="174" t="s">
        <v>52</v>
      </c>
      <c r="AE7" s="174" t="s">
        <v>53</v>
      </c>
      <c r="AF7" s="174" t="s">
        <v>54</v>
      </c>
      <c r="AG7" s="174" t="s">
        <v>55</v>
      </c>
      <c r="AH7" s="174" t="s">
        <v>56</v>
      </c>
      <c r="AI7" s="174" t="s">
        <v>57</v>
      </c>
      <c r="AJ7" s="174" t="s">
        <v>58</v>
      </c>
      <c r="AK7" s="174" t="s">
        <v>59</v>
      </c>
      <c r="AL7" s="174" t="s">
        <v>60</v>
      </c>
      <c r="AM7" s="174" t="s">
        <v>61</v>
      </c>
      <c r="AN7" s="174" t="s">
        <v>62</v>
      </c>
      <c r="AO7" s="174" t="s">
        <v>63</v>
      </c>
      <c r="AP7" s="174" t="s">
        <v>64</v>
      </c>
      <c r="AQ7" s="174" t="s">
        <v>65</v>
      </c>
      <c r="AR7" s="174" t="s">
        <v>66</v>
      </c>
    </row>
    <row r="8" spans="1:44" ht="47.25">
      <c r="A8" s="216" t="s">
        <v>67</v>
      </c>
      <c r="B8" s="124" t="s">
        <v>68</v>
      </c>
      <c r="C8" s="47" t="s">
        <v>69</v>
      </c>
      <c r="E8" s="47" t="s">
        <v>70</v>
      </c>
      <c r="F8" s="47" t="s">
        <v>71</v>
      </c>
      <c r="G8" s="123">
        <v>2</v>
      </c>
      <c r="H8" s="47" t="s">
        <v>72</v>
      </c>
      <c r="I8" s="124" t="s">
        <v>73</v>
      </c>
      <c r="J8" s="124" t="s">
        <v>74</v>
      </c>
      <c r="K8" s="124" t="s">
        <v>75</v>
      </c>
      <c r="L8" s="124" t="s">
        <v>76</v>
      </c>
      <c r="M8" s="124" t="s">
        <v>77</v>
      </c>
      <c r="N8" s="124" t="s">
        <v>78</v>
      </c>
      <c r="O8" s="124" t="s">
        <v>79</v>
      </c>
      <c r="P8" s="124" t="s">
        <v>80</v>
      </c>
      <c r="Q8" s="47" t="s">
        <v>81</v>
      </c>
      <c r="R8" s="124" t="s">
        <v>82</v>
      </c>
      <c r="S8" s="126"/>
      <c r="T8" s="126"/>
      <c r="U8" s="215"/>
      <c r="V8" s="215"/>
      <c r="W8" s="215">
        <v>1</v>
      </c>
      <c r="X8" s="215"/>
      <c r="Y8" s="215"/>
      <c r="Z8" s="215">
        <v>1</v>
      </c>
      <c r="AA8" s="215"/>
      <c r="AB8" s="215"/>
      <c r="AC8" s="215">
        <v>1</v>
      </c>
      <c r="AD8" s="215"/>
      <c r="AE8" s="215"/>
      <c r="AF8" s="215">
        <v>1</v>
      </c>
      <c r="AG8" s="180"/>
      <c r="AH8" s="180"/>
      <c r="AI8" s="180"/>
      <c r="AJ8" s="180"/>
      <c r="AK8" s="180"/>
      <c r="AL8" s="180"/>
      <c r="AM8" s="180"/>
      <c r="AN8" s="180"/>
      <c r="AO8" s="180"/>
      <c r="AP8" s="180"/>
      <c r="AQ8" s="180"/>
      <c r="AR8" s="180"/>
    </row>
    <row r="9" spans="1:44" ht="47.25">
      <c r="A9" s="216" t="s">
        <v>83</v>
      </c>
      <c r="B9" s="124" t="s">
        <v>68</v>
      </c>
      <c r="C9" s="47" t="s">
        <v>84</v>
      </c>
      <c r="E9" s="47" t="s">
        <v>85</v>
      </c>
      <c r="F9" s="47" t="s">
        <v>86</v>
      </c>
      <c r="G9" s="123">
        <v>2</v>
      </c>
      <c r="H9" s="47" t="s">
        <v>72</v>
      </c>
      <c r="I9" s="124" t="s">
        <v>87</v>
      </c>
      <c r="J9" s="124" t="s">
        <v>74</v>
      </c>
      <c r="K9" s="124" t="s">
        <v>75</v>
      </c>
      <c r="L9" s="124" t="s">
        <v>76</v>
      </c>
      <c r="M9" s="124" t="s">
        <v>77</v>
      </c>
      <c r="N9" s="124" t="s">
        <v>78</v>
      </c>
      <c r="O9" s="124" t="s">
        <v>79</v>
      </c>
      <c r="P9" s="124" t="s">
        <v>80</v>
      </c>
      <c r="Q9" s="47" t="s">
        <v>88</v>
      </c>
      <c r="R9" s="124" t="s">
        <v>82</v>
      </c>
      <c r="S9" s="126"/>
      <c r="T9" s="126"/>
      <c r="U9" s="215"/>
      <c r="V9" s="215"/>
      <c r="W9" s="215">
        <v>1</v>
      </c>
      <c r="X9" s="215"/>
      <c r="Y9" s="215"/>
      <c r="Z9" s="215">
        <v>1</v>
      </c>
      <c r="AA9" s="215"/>
      <c r="AB9" s="215"/>
      <c r="AC9" s="215">
        <v>1</v>
      </c>
      <c r="AD9" s="215"/>
      <c r="AE9" s="215"/>
      <c r="AF9" s="215">
        <v>1</v>
      </c>
      <c r="AG9" s="180"/>
      <c r="AH9" s="180"/>
      <c r="AI9" s="180"/>
      <c r="AJ9" s="180"/>
      <c r="AK9" s="180"/>
      <c r="AL9" s="180"/>
      <c r="AM9" s="180"/>
      <c r="AN9" s="180"/>
      <c r="AO9" s="180"/>
      <c r="AP9" s="180"/>
      <c r="AQ9" s="180"/>
      <c r="AR9" s="180"/>
    </row>
    <row r="10" spans="1:44" ht="47.25">
      <c r="A10" s="216" t="s">
        <v>89</v>
      </c>
      <c r="B10" s="124" t="s">
        <v>68</v>
      </c>
      <c r="C10" s="47" t="s">
        <v>90</v>
      </c>
      <c r="E10" s="47" t="s">
        <v>91</v>
      </c>
      <c r="F10" s="47" t="s">
        <v>92</v>
      </c>
      <c r="G10" s="123">
        <v>2</v>
      </c>
      <c r="H10" s="47" t="s">
        <v>72</v>
      </c>
      <c r="I10" s="124" t="s">
        <v>93</v>
      </c>
      <c r="J10" s="124" t="s">
        <v>94</v>
      </c>
      <c r="K10" s="124" t="s">
        <v>75</v>
      </c>
      <c r="L10" s="124" t="s">
        <v>95</v>
      </c>
      <c r="M10" s="124" t="s">
        <v>96</v>
      </c>
      <c r="N10" s="124" t="s">
        <v>78</v>
      </c>
      <c r="O10" s="124" t="s">
        <v>79</v>
      </c>
      <c r="P10" s="124" t="s">
        <v>80</v>
      </c>
      <c r="Q10" s="47" t="s">
        <v>88</v>
      </c>
      <c r="R10" s="124" t="s">
        <v>82</v>
      </c>
      <c r="S10" s="126"/>
      <c r="T10" s="126"/>
      <c r="U10" s="129">
        <v>1</v>
      </c>
      <c r="V10" s="129">
        <v>1</v>
      </c>
      <c r="W10" s="129">
        <v>1</v>
      </c>
      <c r="X10" s="129">
        <v>1</v>
      </c>
      <c r="Y10" s="129">
        <v>1</v>
      </c>
      <c r="Z10" s="129">
        <v>1</v>
      </c>
      <c r="AA10" s="129">
        <v>1</v>
      </c>
      <c r="AB10" s="129">
        <v>1</v>
      </c>
      <c r="AC10" s="129">
        <v>1</v>
      </c>
      <c r="AD10" s="129">
        <v>1</v>
      </c>
      <c r="AE10" s="129">
        <v>1</v>
      </c>
      <c r="AF10" s="129">
        <v>1</v>
      </c>
      <c r="AG10" s="178"/>
      <c r="AH10" s="203"/>
      <c r="AI10" s="203"/>
      <c r="AJ10" s="203"/>
      <c r="AK10" s="203"/>
      <c r="AL10" s="203"/>
      <c r="AM10" s="203"/>
      <c r="AN10" s="203"/>
      <c r="AO10" s="203"/>
      <c r="AP10" s="203"/>
      <c r="AQ10" s="203"/>
      <c r="AR10" s="203"/>
    </row>
    <row r="11" spans="1:44" ht="31.5">
      <c r="A11" s="216" t="s">
        <v>97</v>
      </c>
      <c r="B11" s="124" t="s">
        <v>68</v>
      </c>
      <c r="C11" s="47" t="s">
        <v>90</v>
      </c>
      <c r="E11" s="47" t="s">
        <v>98</v>
      </c>
      <c r="F11" s="47" t="s">
        <v>99</v>
      </c>
      <c r="G11" s="123">
        <v>2</v>
      </c>
      <c r="H11" s="47" t="s">
        <v>100</v>
      </c>
      <c r="I11" s="124" t="s">
        <v>101</v>
      </c>
      <c r="J11" s="124" t="s">
        <v>94</v>
      </c>
      <c r="K11" s="124" t="s">
        <v>75</v>
      </c>
      <c r="L11" s="124" t="s">
        <v>95</v>
      </c>
      <c r="M11" s="124" t="s">
        <v>102</v>
      </c>
      <c r="N11" s="124" t="s">
        <v>103</v>
      </c>
      <c r="O11" s="124" t="s">
        <v>104</v>
      </c>
      <c r="P11" s="47" t="s">
        <v>105</v>
      </c>
      <c r="Q11" s="47" t="s">
        <v>81</v>
      </c>
      <c r="R11" s="124" t="s">
        <v>82</v>
      </c>
      <c r="S11" s="126"/>
      <c r="T11" s="126"/>
      <c r="U11" s="129">
        <v>1</v>
      </c>
      <c r="V11" s="129">
        <v>1</v>
      </c>
      <c r="W11" s="129">
        <v>1</v>
      </c>
      <c r="X11" s="129">
        <v>1</v>
      </c>
      <c r="Y11" s="129">
        <v>1</v>
      </c>
      <c r="Z11" s="129">
        <v>1</v>
      </c>
      <c r="AA11" s="129">
        <v>1</v>
      </c>
      <c r="AB11" s="129">
        <v>1</v>
      </c>
      <c r="AC11" s="129">
        <v>1</v>
      </c>
      <c r="AD11" s="129">
        <v>1</v>
      </c>
      <c r="AE11" s="129">
        <v>1</v>
      </c>
      <c r="AF11" s="129">
        <v>1</v>
      </c>
      <c r="AG11" s="178"/>
      <c r="AH11" s="203"/>
      <c r="AI11" s="203"/>
      <c r="AJ11" s="203"/>
      <c r="AK11" s="203"/>
      <c r="AL11" s="203"/>
      <c r="AM11" s="203"/>
      <c r="AN11" s="203"/>
      <c r="AO11" s="203"/>
      <c r="AP11" s="203"/>
      <c r="AQ11" s="203"/>
      <c r="AR11" s="203"/>
    </row>
    <row r="12" spans="1:44" ht="47.25">
      <c r="A12" s="216" t="s">
        <v>106</v>
      </c>
      <c r="B12" s="124" t="s">
        <v>68</v>
      </c>
      <c r="C12" s="47" t="s">
        <v>90</v>
      </c>
      <c r="E12" s="47" t="s">
        <v>107</v>
      </c>
      <c r="F12" s="47" t="s">
        <v>108</v>
      </c>
      <c r="G12" s="123">
        <v>2</v>
      </c>
      <c r="H12" s="47" t="s">
        <v>100</v>
      </c>
      <c r="I12" s="124" t="s">
        <v>109</v>
      </c>
      <c r="J12" s="124" t="s">
        <v>74</v>
      </c>
      <c r="K12" s="124" t="s">
        <v>75</v>
      </c>
      <c r="L12" s="124" t="s">
        <v>76</v>
      </c>
      <c r="M12" s="124" t="s">
        <v>110</v>
      </c>
      <c r="N12" s="124" t="s">
        <v>103</v>
      </c>
      <c r="O12" s="124" t="s">
        <v>104</v>
      </c>
      <c r="P12" s="47" t="s">
        <v>105</v>
      </c>
      <c r="Q12" s="47" t="s">
        <v>111</v>
      </c>
      <c r="R12" s="124" t="s">
        <v>82</v>
      </c>
      <c r="S12" s="126"/>
      <c r="T12" s="126"/>
      <c r="U12" s="215"/>
      <c r="V12" s="215">
        <v>1</v>
      </c>
      <c r="W12" s="215"/>
      <c r="X12" s="215">
        <v>1</v>
      </c>
      <c r="Y12" s="215"/>
      <c r="Z12" s="215">
        <v>1</v>
      </c>
      <c r="AA12" s="215"/>
      <c r="AB12" s="215">
        <v>1</v>
      </c>
      <c r="AC12" s="215"/>
      <c r="AD12" s="215">
        <v>1</v>
      </c>
      <c r="AE12" s="215"/>
      <c r="AF12" s="215"/>
      <c r="AG12" s="180"/>
      <c r="AH12" s="180"/>
      <c r="AI12" s="180"/>
      <c r="AJ12" s="180"/>
      <c r="AK12" s="180"/>
      <c r="AL12" s="180"/>
      <c r="AM12" s="180"/>
      <c r="AN12" s="180"/>
      <c r="AO12" s="180"/>
      <c r="AP12" s="180"/>
      <c r="AQ12" s="180"/>
      <c r="AR12" s="180"/>
    </row>
    <row r="13" spans="1:44" ht="63">
      <c r="A13" s="216" t="s">
        <v>112</v>
      </c>
      <c r="B13" s="124" t="s">
        <v>68</v>
      </c>
      <c r="C13" s="47" t="s">
        <v>90</v>
      </c>
      <c r="E13" s="47" t="s">
        <v>113</v>
      </c>
      <c r="F13" s="47" t="s">
        <v>114</v>
      </c>
      <c r="G13" s="123">
        <v>2</v>
      </c>
      <c r="H13" s="47" t="s">
        <v>100</v>
      </c>
      <c r="I13" s="124" t="s">
        <v>115</v>
      </c>
      <c r="J13" s="124" t="s">
        <v>74</v>
      </c>
      <c r="K13" s="124" t="s">
        <v>75</v>
      </c>
      <c r="L13" s="124" t="s">
        <v>76</v>
      </c>
      <c r="M13" s="124" t="s">
        <v>116</v>
      </c>
      <c r="N13" s="124" t="s">
        <v>103</v>
      </c>
      <c r="O13" s="124" t="s">
        <v>104</v>
      </c>
      <c r="P13" s="47" t="s">
        <v>105</v>
      </c>
      <c r="Q13" s="47" t="s">
        <v>117</v>
      </c>
      <c r="R13" s="124" t="s">
        <v>82</v>
      </c>
      <c r="S13" s="126"/>
      <c r="T13" s="126"/>
      <c r="U13" s="215">
        <v>14</v>
      </c>
      <c r="V13" s="215">
        <v>14</v>
      </c>
      <c r="W13" s="215">
        <v>14</v>
      </c>
      <c r="X13" s="215">
        <v>14</v>
      </c>
      <c r="Y13" s="215">
        <v>14</v>
      </c>
      <c r="Z13" s="215">
        <v>14</v>
      </c>
      <c r="AA13" s="215">
        <v>14</v>
      </c>
      <c r="AB13" s="215">
        <v>14</v>
      </c>
      <c r="AC13" s="215">
        <v>14</v>
      </c>
      <c r="AD13" s="215">
        <v>14</v>
      </c>
      <c r="AE13" s="215">
        <v>14</v>
      </c>
      <c r="AF13" s="215">
        <v>14</v>
      </c>
      <c r="AG13" s="180"/>
      <c r="AH13" s="180"/>
      <c r="AI13" s="180"/>
      <c r="AJ13" s="180"/>
      <c r="AK13" s="180"/>
      <c r="AL13" s="180"/>
      <c r="AM13" s="180"/>
      <c r="AN13" s="180"/>
      <c r="AO13" s="180"/>
      <c r="AP13" s="180"/>
      <c r="AQ13" s="180"/>
      <c r="AR13" s="180"/>
    </row>
    <row r="14" spans="1:44" ht="31.5">
      <c r="A14" s="216" t="s">
        <v>118</v>
      </c>
      <c r="B14" s="124" t="s">
        <v>68</v>
      </c>
      <c r="C14" s="47" t="s">
        <v>90</v>
      </c>
      <c r="E14" s="47" t="s">
        <v>119</v>
      </c>
      <c r="F14" s="47" t="s">
        <v>120</v>
      </c>
      <c r="G14" s="123">
        <v>2</v>
      </c>
      <c r="H14" s="47" t="s">
        <v>121</v>
      </c>
      <c r="I14" s="124" t="s">
        <v>122</v>
      </c>
      <c r="J14" s="124" t="s">
        <v>74</v>
      </c>
      <c r="K14" s="124" t="s">
        <v>75</v>
      </c>
      <c r="L14" s="124" t="s">
        <v>76</v>
      </c>
      <c r="M14" s="124" t="s">
        <v>123</v>
      </c>
      <c r="N14" s="124" t="s">
        <v>103</v>
      </c>
      <c r="O14" s="124" t="s">
        <v>104</v>
      </c>
      <c r="P14" s="47" t="s">
        <v>105</v>
      </c>
      <c r="Q14" s="47" t="s">
        <v>88</v>
      </c>
      <c r="R14" s="124" t="s">
        <v>82</v>
      </c>
      <c r="S14" s="126"/>
      <c r="T14" s="126"/>
      <c r="U14" s="215"/>
      <c r="V14" s="215"/>
      <c r="W14" s="215">
        <v>1</v>
      </c>
      <c r="X14" s="215"/>
      <c r="Y14" s="215"/>
      <c r="Z14" s="215">
        <v>1</v>
      </c>
      <c r="AA14" s="215"/>
      <c r="AB14" s="215"/>
      <c r="AC14" s="215">
        <v>1</v>
      </c>
      <c r="AD14" s="215"/>
      <c r="AE14" s="215"/>
      <c r="AF14" s="215">
        <v>1</v>
      </c>
      <c r="AG14" s="180"/>
      <c r="AH14" s="180"/>
      <c r="AI14" s="180"/>
      <c r="AJ14" s="180"/>
      <c r="AK14" s="180"/>
      <c r="AL14" s="180"/>
      <c r="AM14" s="180"/>
      <c r="AN14" s="180"/>
      <c r="AO14" s="180"/>
      <c r="AP14" s="180"/>
      <c r="AQ14" s="180"/>
      <c r="AR14" s="180"/>
    </row>
    <row r="15" spans="1:44" ht="126">
      <c r="A15" s="216" t="s">
        <v>124</v>
      </c>
      <c r="B15" s="124" t="s">
        <v>68</v>
      </c>
      <c r="C15" s="47" t="s">
        <v>90</v>
      </c>
      <c r="E15" s="47" t="s">
        <v>125</v>
      </c>
      <c r="F15" s="47" t="s">
        <v>126</v>
      </c>
      <c r="G15" s="123">
        <v>2</v>
      </c>
      <c r="H15" s="47" t="s">
        <v>121</v>
      </c>
      <c r="I15" s="124" t="s">
        <v>127</v>
      </c>
      <c r="J15" s="124" t="s">
        <v>74</v>
      </c>
      <c r="K15" s="124" t="s">
        <v>75</v>
      </c>
      <c r="L15" s="124" t="s">
        <v>76</v>
      </c>
      <c r="M15" s="124" t="s">
        <v>128</v>
      </c>
      <c r="N15" s="124" t="s">
        <v>103</v>
      </c>
      <c r="O15" s="124" t="s">
        <v>104</v>
      </c>
      <c r="P15" s="47" t="s">
        <v>105</v>
      </c>
      <c r="Q15" s="47" t="s">
        <v>129</v>
      </c>
      <c r="R15" s="124" t="s">
        <v>82</v>
      </c>
      <c r="S15" s="126"/>
      <c r="T15" s="126"/>
      <c r="U15" s="215"/>
      <c r="V15" s="215"/>
      <c r="W15" s="215">
        <v>1</v>
      </c>
      <c r="X15" s="215"/>
      <c r="Y15" s="215"/>
      <c r="Z15" s="215">
        <v>1</v>
      </c>
      <c r="AA15" s="215"/>
      <c r="AB15" s="215"/>
      <c r="AC15" s="215">
        <v>1</v>
      </c>
      <c r="AD15" s="215"/>
      <c r="AE15" s="215"/>
      <c r="AF15" s="215">
        <v>1</v>
      </c>
      <c r="AG15" s="180"/>
      <c r="AH15" s="180"/>
      <c r="AI15" s="180"/>
      <c r="AJ15" s="180"/>
      <c r="AK15" s="180"/>
      <c r="AL15" s="180"/>
      <c r="AM15" s="180"/>
      <c r="AN15" s="180"/>
      <c r="AO15" s="180"/>
      <c r="AP15" s="180"/>
      <c r="AQ15" s="180"/>
      <c r="AR15" s="180"/>
    </row>
    <row r="16" spans="1:44" ht="31.5">
      <c r="A16" s="216" t="s">
        <v>130</v>
      </c>
      <c r="B16" s="124" t="s">
        <v>131</v>
      </c>
      <c r="C16" s="47" t="s">
        <v>132</v>
      </c>
      <c r="E16" s="47" t="s">
        <v>133</v>
      </c>
      <c r="F16" s="47" t="s">
        <v>134</v>
      </c>
      <c r="G16" s="123">
        <v>2</v>
      </c>
      <c r="H16" s="47" t="s">
        <v>121</v>
      </c>
      <c r="I16" s="124" t="s">
        <v>135</v>
      </c>
      <c r="J16" s="124" t="s">
        <v>74</v>
      </c>
      <c r="K16" s="124" t="s">
        <v>75</v>
      </c>
      <c r="L16" s="124" t="s">
        <v>95</v>
      </c>
      <c r="M16" s="124" t="s">
        <v>136</v>
      </c>
      <c r="N16" s="124" t="s">
        <v>103</v>
      </c>
      <c r="O16" s="124" t="s">
        <v>104</v>
      </c>
      <c r="P16" s="47" t="s">
        <v>105</v>
      </c>
      <c r="Q16" s="47" t="s">
        <v>88</v>
      </c>
      <c r="R16" s="124" t="s">
        <v>82</v>
      </c>
      <c r="S16" s="126"/>
      <c r="T16" s="126"/>
      <c r="U16" s="215">
        <v>1</v>
      </c>
      <c r="V16" s="215">
        <v>1</v>
      </c>
      <c r="W16" s="215">
        <v>1</v>
      </c>
      <c r="X16" s="215">
        <v>1</v>
      </c>
      <c r="Y16" s="215">
        <v>1</v>
      </c>
      <c r="Z16" s="215">
        <v>1</v>
      </c>
      <c r="AA16" s="215">
        <v>1</v>
      </c>
      <c r="AB16" s="215">
        <v>1</v>
      </c>
      <c r="AC16" s="215">
        <v>1</v>
      </c>
      <c r="AD16" s="215">
        <v>1</v>
      </c>
      <c r="AE16" s="215">
        <v>1</v>
      </c>
      <c r="AF16" s="215">
        <v>1</v>
      </c>
      <c r="AG16" s="180"/>
      <c r="AH16" s="180"/>
      <c r="AI16" s="180"/>
      <c r="AJ16" s="180"/>
      <c r="AK16" s="180"/>
      <c r="AL16" s="180"/>
      <c r="AM16" s="180"/>
      <c r="AN16" s="180"/>
      <c r="AO16" s="180"/>
      <c r="AP16" s="180"/>
      <c r="AQ16" s="180"/>
      <c r="AR16" s="180"/>
    </row>
    <row r="17" spans="1:44" ht="47.25">
      <c r="A17" s="216" t="s">
        <v>137</v>
      </c>
      <c r="B17" s="124" t="s">
        <v>131</v>
      </c>
      <c r="C17" s="47" t="s">
        <v>138</v>
      </c>
      <c r="E17" s="47" t="s">
        <v>139</v>
      </c>
      <c r="F17" s="47" t="s">
        <v>140</v>
      </c>
      <c r="G17" s="123">
        <v>2</v>
      </c>
      <c r="H17" s="47" t="s">
        <v>72</v>
      </c>
      <c r="I17" s="124" t="s">
        <v>141</v>
      </c>
      <c r="J17" s="124" t="s">
        <v>94</v>
      </c>
      <c r="K17" s="124" t="s">
        <v>75</v>
      </c>
      <c r="L17" s="124" t="s">
        <v>95</v>
      </c>
      <c r="M17" s="124" t="s">
        <v>128</v>
      </c>
      <c r="N17" s="124" t="s">
        <v>103</v>
      </c>
      <c r="O17" s="124" t="s">
        <v>104</v>
      </c>
      <c r="P17" s="47" t="s">
        <v>105</v>
      </c>
      <c r="Q17" s="47" t="s">
        <v>88</v>
      </c>
      <c r="R17" s="124" t="s">
        <v>82</v>
      </c>
      <c r="S17" s="126"/>
      <c r="T17" s="126"/>
      <c r="U17" s="129">
        <v>1</v>
      </c>
      <c r="V17" s="129">
        <v>1</v>
      </c>
      <c r="W17" s="129">
        <v>1</v>
      </c>
      <c r="X17" s="129">
        <v>1</v>
      </c>
      <c r="Y17" s="129">
        <v>1</v>
      </c>
      <c r="Z17" s="129">
        <v>1</v>
      </c>
      <c r="AA17" s="129">
        <v>1</v>
      </c>
      <c r="AB17" s="129">
        <v>1</v>
      </c>
      <c r="AC17" s="129">
        <v>1</v>
      </c>
      <c r="AD17" s="129">
        <v>1</v>
      </c>
      <c r="AE17" s="129">
        <v>1</v>
      </c>
      <c r="AF17" s="129">
        <v>1</v>
      </c>
      <c r="AG17" s="199"/>
      <c r="AH17" s="203"/>
      <c r="AI17" s="203"/>
      <c r="AJ17" s="203"/>
      <c r="AK17" s="203"/>
      <c r="AL17" s="203"/>
      <c r="AM17" s="203"/>
      <c r="AN17" s="203"/>
      <c r="AO17" s="203"/>
      <c r="AP17" s="203"/>
      <c r="AQ17" s="203"/>
      <c r="AR17" s="203"/>
    </row>
    <row r="18" spans="1:44" ht="31.5">
      <c r="A18" s="216" t="s">
        <v>142</v>
      </c>
      <c r="B18" s="124" t="s">
        <v>143</v>
      </c>
      <c r="C18" s="47" t="s">
        <v>144</v>
      </c>
      <c r="E18" s="47" t="s">
        <v>145</v>
      </c>
      <c r="F18" s="47" t="s">
        <v>146</v>
      </c>
      <c r="G18" s="123">
        <v>2</v>
      </c>
      <c r="H18" s="47" t="s">
        <v>72</v>
      </c>
      <c r="I18" s="124" t="s">
        <v>147</v>
      </c>
      <c r="J18" s="124" t="s">
        <v>94</v>
      </c>
      <c r="K18" s="124" t="s">
        <v>75</v>
      </c>
      <c r="L18" s="124" t="s">
        <v>95</v>
      </c>
      <c r="M18" s="124" t="s">
        <v>148</v>
      </c>
      <c r="N18" s="124" t="s">
        <v>149</v>
      </c>
      <c r="O18" s="124" t="s">
        <v>150</v>
      </c>
      <c r="P18" s="124" t="s">
        <v>151</v>
      </c>
      <c r="Q18" s="47" t="s">
        <v>81</v>
      </c>
      <c r="R18" s="124" t="s">
        <v>82</v>
      </c>
      <c r="S18" s="126"/>
      <c r="T18" s="126"/>
      <c r="U18" s="129">
        <v>1</v>
      </c>
      <c r="V18" s="129">
        <v>1</v>
      </c>
      <c r="W18" s="129">
        <v>1</v>
      </c>
      <c r="X18" s="129">
        <v>1</v>
      </c>
      <c r="Y18" s="129">
        <v>1</v>
      </c>
      <c r="Z18" s="129">
        <v>1</v>
      </c>
      <c r="AA18" s="129">
        <v>1</v>
      </c>
      <c r="AB18" s="129">
        <v>1</v>
      </c>
      <c r="AC18" s="129">
        <v>1</v>
      </c>
      <c r="AD18" s="129">
        <v>1</v>
      </c>
      <c r="AE18" s="129">
        <v>1</v>
      </c>
      <c r="AF18" s="129">
        <v>1</v>
      </c>
      <c r="AG18" s="199"/>
      <c r="AH18" s="203"/>
      <c r="AI18" s="203"/>
      <c r="AJ18" s="203"/>
      <c r="AK18" s="203"/>
      <c r="AL18" s="203"/>
      <c r="AM18" s="203"/>
      <c r="AN18" s="203"/>
      <c r="AO18" s="203"/>
      <c r="AP18" s="203"/>
      <c r="AQ18" s="203"/>
      <c r="AR18" s="203"/>
    </row>
    <row r="19" spans="1:44" ht="31.5">
      <c r="A19" s="216" t="s">
        <v>152</v>
      </c>
      <c r="B19" s="124" t="s">
        <v>68</v>
      </c>
      <c r="C19" s="47" t="s">
        <v>90</v>
      </c>
      <c r="E19" s="47" t="s">
        <v>153</v>
      </c>
      <c r="F19" s="47" t="s">
        <v>154</v>
      </c>
      <c r="G19" s="123">
        <v>2</v>
      </c>
      <c r="H19" s="47" t="s">
        <v>121</v>
      </c>
      <c r="I19" s="124" t="s">
        <v>155</v>
      </c>
      <c r="J19" s="124" t="s">
        <v>94</v>
      </c>
      <c r="K19" s="124" t="s">
        <v>75</v>
      </c>
      <c r="L19" s="124" t="s">
        <v>95</v>
      </c>
      <c r="M19" s="124" t="s">
        <v>156</v>
      </c>
      <c r="N19" s="124" t="s">
        <v>149</v>
      </c>
      <c r="O19" s="124" t="s">
        <v>150</v>
      </c>
      <c r="P19" s="124" t="s">
        <v>151</v>
      </c>
      <c r="Q19" s="47" t="s">
        <v>88</v>
      </c>
      <c r="R19" s="124" t="s">
        <v>82</v>
      </c>
      <c r="S19" s="126"/>
      <c r="T19" s="126"/>
      <c r="U19" s="129">
        <v>1</v>
      </c>
      <c r="V19" s="129">
        <v>1</v>
      </c>
      <c r="W19" s="129">
        <v>1</v>
      </c>
      <c r="X19" s="129">
        <v>1</v>
      </c>
      <c r="Y19" s="129">
        <v>1</v>
      </c>
      <c r="Z19" s="129">
        <v>1</v>
      </c>
      <c r="AA19" s="129">
        <v>1</v>
      </c>
      <c r="AB19" s="129">
        <v>1</v>
      </c>
      <c r="AC19" s="129">
        <v>1</v>
      </c>
      <c r="AD19" s="129">
        <v>1</v>
      </c>
      <c r="AE19" s="129">
        <v>1</v>
      </c>
      <c r="AF19" s="129">
        <v>1</v>
      </c>
      <c r="AG19" s="199"/>
      <c r="AH19" s="203"/>
      <c r="AI19" s="203"/>
      <c r="AJ19" s="203"/>
      <c r="AK19" s="203"/>
      <c r="AL19" s="203"/>
      <c r="AM19" s="203"/>
      <c r="AN19" s="203"/>
      <c r="AO19" s="203"/>
      <c r="AP19" s="203"/>
      <c r="AQ19" s="203"/>
      <c r="AR19" s="203"/>
    </row>
    <row r="20" spans="1:44" ht="31.5">
      <c r="A20" s="216" t="s">
        <v>157</v>
      </c>
      <c r="B20" s="124" t="s">
        <v>158</v>
      </c>
      <c r="C20" s="47" t="s">
        <v>159</v>
      </c>
      <c r="E20" s="47" t="s">
        <v>160</v>
      </c>
      <c r="F20" s="47" t="s">
        <v>161</v>
      </c>
      <c r="G20" s="123">
        <v>1</v>
      </c>
      <c r="H20" s="47" t="s">
        <v>162</v>
      </c>
      <c r="I20" s="124" t="s">
        <v>163</v>
      </c>
      <c r="J20" s="124" t="s">
        <v>94</v>
      </c>
      <c r="K20" s="124" t="s">
        <v>75</v>
      </c>
      <c r="L20" s="124" t="s">
        <v>95</v>
      </c>
      <c r="M20" s="124" t="s">
        <v>164</v>
      </c>
      <c r="N20" s="124" t="s">
        <v>149</v>
      </c>
      <c r="O20" s="124" t="s">
        <v>150</v>
      </c>
      <c r="P20" s="124" t="s">
        <v>151</v>
      </c>
      <c r="Q20" s="47" t="s">
        <v>81</v>
      </c>
      <c r="R20" s="124" t="s">
        <v>82</v>
      </c>
      <c r="S20" s="126"/>
      <c r="T20" s="126"/>
      <c r="U20" s="129">
        <v>1</v>
      </c>
      <c r="V20" s="129">
        <v>1</v>
      </c>
      <c r="W20" s="129">
        <v>1</v>
      </c>
      <c r="X20" s="129">
        <v>1</v>
      </c>
      <c r="Y20" s="129">
        <v>1</v>
      </c>
      <c r="Z20" s="129">
        <v>1</v>
      </c>
      <c r="AA20" s="129">
        <v>1</v>
      </c>
      <c r="AB20" s="129">
        <v>1</v>
      </c>
      <c r="AC20" s="129">
        <v>1</v>
      </c>
      <c r="AD20" s="129">
        <v>1</v>
      </c>
      <c r="AE20" s="129">
        <v>1</v>
      </c>
      <c r="AF20" s="129">
        <v>1</v>
      </c>
      <c r="AG20" s="199"/>
      <c r="AH20" s="203"/>
      <c r="AI20" s="203"/>
      <c r="AJ20" s="203"/>
      <c r="AK20" s="203"/>
      <c r="AL20" s="203"/>
      <c r="AM20" s="203"/>
      <c r="AN20" s="203"/>
      <c r="AO20" s="203"/>
      <c r="AP20" s="203"/>
      <c r="AQ20" s="203"/>
      <c r="AR20" s="203"/>
    </row>
  </sheetData>
  <dataValidations count="2">
    <dataValidation type="custom" allowBlank="1" showInputMessage="1" showErrorMessage="1" errorTitle="Sólo se permiten números" error="Introduzca sólo valores numéricos, de lo contrario si desea agregar una nota o comentario, realícelo de la forma debida." sqref="V9" xr:uid="{9C74925C-1F77-42DD-9D3B-11642FEC9594}">
      <formula1>ISNUMBER(V9)</formula1>
    </dataValidation>
    <dataValidation type="custom" allowBlank="1" showInputMessage="1" showErrorMessage="1" errorTitle="Sólo se permiten números" sqref="V8 W8:AR20 U8:U20" xr:uid="{04C26B12-6BA0-40F1-A423-97592FDB08A4}">
      <formula1>ISNUMBER(U8)</formula1>
    </dataValidation>
  </dataValidations>
  <hyperlinks>
    <hyperlink ref="A4" location="INDICE!A1" display="◄INICIO" xr:uid="{A842A8DE-EED0-47D6-BD8F-0562A6595014}"/>
  </hyperlinks>
  <pageMargins left="0.7" right="0.7" top="0.75" bottom="0.75" header="0.3" footer="0.3"/>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337e8e-9940-495c-8661-5c607501c54a" xsi:nil="true"/>
    <lcf76f155ced4ddcb4097134ff3c332f xmlns="9b7d80e3-0088-4da8-bf78-1c83ef20c8f8">
      <Terms xmlns="http://schemas.microsoft.com/office/infopath/2007/PartnerControls"/>
    </lcf76f155ced4ddcb4097134ff3c332f>
    <_Flow_SignoffStatus xmlns="9b7d80e3-0088-4da8-bf78-1c83ef20c8f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3AAF096512E2B4B9F37DEA4F0844685" ma:contentTypeVersion="20" ma:contentTypeDescription="Crear nuevo documento." ma:contentTypeScope="" ma:versionID="e2282d54e024897e5e6d6f78e33a4828">
  <xsd:schema xmlns:xsd="http://www.w3.org/2001/XMLSchema" xmlns:xs="http://www.w3.org/2001/XMLSchema" xmlns:p="http://schemas.microsoft.com/office/2006/metadata/properties" xmlns:ns2="9b7d80e3-0088-4da8-bf78-1c83ef20c8f8" xmlns:ns3="c0337e8e-9940-495c-8661-5c607501c54a" targetNamespace="http://schemas.microsoft.com/office/2006/metadata/properties" ma:root="true" ma:fieldsID="e5595eeb5e972fc2b1112cefdbc84cc4" ns2:_="" ns3:_="">
    <xsd:import namespace="9b7d80e3-0088-4da8-bf78-1c83ef20c8f8"/>
    <xsd:import namespace="c0337e8e-9940-495c-8661-5c607501c5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d80e3-0088-4da8-bf78-1c83ef20c8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2a9a89f-6a02-4c4d-8060-90220261128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337e8e-9940-495c-8661-5c607501c5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cdf2635-0e99-4c27-a320-19aaff6916c5}" ma:internalName="TaxCatchAll" ma:showField="CatchAllData" ma:web="c0337e8e-9940-495c-8661-5c607501c54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24934A-127B-41C3-B731-100157CA7579}">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c0337e8e-9940-495c-8661-5c607501c54a"/>
    <ds:schemaRef ds:uri="9b7d80e3-0088-4da8-bf78-1c83ef20c8f8"/>
    <ds:schemaRef ds:uri="http://schemas.microsoft.com/office/2006/metadata/properties"/>
  </ds:schemaRefs>
</ds:datastoreItem>
</file>

<file path=customXml/itemProps2.xml><?xml version="1.0" encoding="utf-8"?>
<ds:datastoreItem xmlns:ds="http://schemas.openxmlformats.org/officeDocument/2006/customXml" ds:itemID="{C66BBAD7-75A9-4A4C-ABE2-19E7F4B2FC7F}">
  <ds:schemaRefs>
    <ds:schemaRef ds:uri="http://schemas.microsoft.com/sharepoint/v3/contenttype/forms"/>
  </ds:schemaRefs>
</ds:datastoreItem>
</file>

<file path=customXml/itemProps3.xml><?xml version="1.0" encoding="utf-8"?>
<ds:datastoreItem xmlns:ds="http://schemas.openxmlformats.org/officeDocument/2006/customXml" ds:itemID="{DBF8D27A-1EEF-4E66-89D3-EA6E638270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d80e3-0088-4da8-bf78-1c83ef20c8f8"/>
    <ds:schemaRef ds:uri="c0337e8e-9940-495c-8661-5c607501c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INDICE</vt:lpstr>
      <vt:lpstr>POA DD</vt:lpstr>
      <vt:lpstr>POA DC</vt:lpstr>
      <vt:lpstr>POA DRP</vt:lpstr>
      <vt:lpstr>POA DGCA</vt:lpstr>
      <vt:lpstr>POA DPF</vt:lpstr>
      <vt:lpstr>POA DGH</vt:lpstr>
      <vt:lpstr>POA DCE</vt:lpstr>
      <vt:lpstr>POA DCER</vt:lpstr>
      <vt:lpstr>POA DLOG</vt:lpstr>
      <vt:lpstr>POA DSJ</vt:lpstr>
      <vt:lpstr>POA OAI</vt:lpstr>
      <vt:lpstr>POA DTI</vt:lpstr>
      <vt:lpstr>POA DSG</vt:lpstr>
      <vt:lpstr>POA DF</vt:lpstr>
      <vt:lpstr>POA DGS</vt:lpstr>
      <vt:lpstr>POA DPCG</vt:lpstr>
      <vt:lpstr>POA DSF</vt:lpstr>
      <vt:lpstr>Estrategias</vt:lpstr>
      <vt:lpstr>Estrategias 2</vt:lpstr>
      <vt:lpstr>Hoja1</vt:lpstr>
      <vt:lpstr>Leyenda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Yudelkis Estéfany Santos Muñoz</dc:creator>
  <cp:keywords/>
  <dc:description/>
  <cp:lastModifiedBy>Saul Azcona</cp:lastModifiedBy>
  <cp:revision/>
  <dcterms:created xsi:type="dcterms:W3CDTF">2022-06-21T19:01:26Z</dcterms:created>
  <dcterms:modified xsi:type="dcterms:W3CDTF">2024-02-14T20:05:56Z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0x01010053AAF096512E2B4B9F37DEA4F0844685</vt:lpwstr>
  </property>
  <property fmtid="{D5CDD505-2E9C-101B-9397-08002B2CF9AE}" pid="3" name="MediaServiceImageTags">
    <vt:lpwstr/>
  </property>
</Properties>
</file>