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3.xml" ContentType="application/vnd.openxmlformats-officedocument.spreadsheetml.table+xml"/>
  <Override PartName="/xl/slicers/slicer3.xml" ContentType="application/vnd.ms-excel.slicer+xml"/>
  <Override PartName="/xl/comments1.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slicers/slicer4.xml" ContentType="application/vnd.ms-excel.slicer+xml"/>
  <Override PartName="/xl/drawings/drawing6.xml" ContentType="application/vnd.openxmlformats-officedocument.drawing+xml"/>
  <Override PartName="/xl/tables/table5.xml" ContentType="application/vnd.openxmlformats-officedocument.spreadsheetml.table+xml"/>
  <Override PartName="/xl/slicers/slicer5.xml" ContentType="application/vnd.ms-excel.slicer+xml"/>
  <Override PartName="/xl/drawings/drawing7.xml" ContentType="application/vnd.openxmlformats-officedocument.drawing+xml"/>
  <Override PartName="/xl/tables/table6.xml" ContentType="application/vnd.openxmlformats-officedocument.spreadsheetml.table+xml"/>
  <Override PartName="/xl/slicers/slicer6.xml" ContentType="application/vnd.ms-excel.slicer+xml"/>
  <Override PartName="/xl/comments2.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tables/table7.xml" ContentType="application/vnd.openxmlformats-officedocument.spreadsheetml.table+xml"/>
  <Override PartName="/xl/slicers/slicer7.xml" ContentType="application/vnd.ms-excel.slicer+xml"/>
  <Override PartName="/xl/comments3.xml" ContentType="application/vnd.openxmlformats-officedocument.spreadsheetml.comments+xml"/>
  <Override PartName="/xl/threadedComments/threadedComment2.xml" ContentType="application/vnd.ms-excel.threadedcomments+xml"/>
  <Override PartName="/xl/drawings/drawing9.xml" ContentType="application/vnd.openxmlformats-officedocument.drawing+xml"/>
  <Override PartName="/xl/tables/table8.xml" ContentType="application/vnd.openxmlformats-officedocument.spreadsheetml.table+xml"/>
  <Override PartName="/xl/slicers/slicer8.xml" ContentType="application/vnd.ms-excel.slicer+xml"/>
  <Override PartName="/xl/comments4.xml" ContentType="application/vnd.openxmlformats-officedocument.spreadsheetml.comments+xml"/>
  <Override PartName="/xl/drawings/drawing10.xml" ContentType="application/vnd.openxmlformats-officedocument.drawing+xml"/>
  <Override PartName="/xl/tables/table9.xml" ContentType="application/vnd.openxmlformats-officedocument.spreadsheetml.table+xml"/>
  <Override PartName="/xl/slicers/slicer9.xml" ContentType="application/vnd.ms-excel.slicer+xml"/>
  <Override PartName="/xl/drawings/drawing11.xml" ContentType="application/vnd.openxmlformats-officedocument.drawing+xml"/>
  <Override PartName="/xl/tables/table10.xml" ContentType="application/vnd.openxmlformats-officedocument.spreadsheetml.table+xml"/>
  <Override PartName="/xl/slicers/slicer10.xml" ContentType="application/vnd.ms-excel.slicer+xml"/>
  <Override PartName="/xl/comments5.xml" ContentType="application/vnd.openxmlformats-officedocument.spreadsheetml.comments+xml"/>
  <Override PartName="/xl/drawings/drawing12.xml" ContentType="application/vnd.openxmlformats-officedocument.drawing+xml"/>
  <Override PartName="/xl/tables/table11.xml" ContentType="application/vnd.openxmlformats-officedocument.spreadsheetml.table+xml"/>
  <Override PartName="/xl/comments6.xml" ContentType="application/vnd.openxmlformats-officedocument.spreadsheetml.comments+xml"/>
  <Override PartName="/xl/drawings/drawing13.xml" ContentType="application/vnd.openxmlformats-officedocument.drawing+xml"/>
  <Override PartName="/xl/tables/table12.xml" ContentType="application/vnd.openxmlformats-officedocument.spreadsheetml.table+xml"/>
  <Override PartName="/xl/slicers/slicer11.xml" ContentType="application/vnd.ms-excel.slicer+xml"/>
  <Override PartName="/xl/comments7.xml" ContentType="application/vnd.openxmlformats-officedocument.spreadsheetml.comments+xml"/>
  <Override PartName="/xl/drawings/drawing14.xml" ContentType="application/vnd.openxmlformats-officedocument.drawing+xml"/>
  <Override PartName="/xl/tables/table13.xml" ContentType="application/vnd.openxmlformats-officedocument.spreadsheetml.table+xml"/>
  <Override PartName="/xl/slicers/slicer12.xml" ContentType="application/vnd.ms-excel.slicer+xml"/>
  <Override PartName="/xl/comments8.xml" ContentType="application/vnd.openxmlformats-officedocument.spreadsheetml.comments+xml"/>
  <Override PartName="/xl/drawings/drawing15.xml" ContentType="application/vnd.openxmlformats-officedocument.drawing+xml"/>
  <Override PartName="/xl/tables/table14.xml" ContentType="application/vnd.openxmlformats-officedocument.spreadsheetml.table+xml"/>
  <Override PartName="/xl/slicers/slicer13.xml" ContentType="application/vnd.ms-excel.slicer+xml"/>
  <Override PartName="/xl/comments9.xml" ContentType="application/vnd.openxmlformats-officedocument.spreadsheetml.comments+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slicers/slicer14.xml" ContentType="application/vnd.ms-excel.slicer+xml"/>
  <Override PartName="/xl/comments10.xml" ContentType="application/vnd.openxmlformats-officedocument.spreadsheetml.comments+xml"/>
  <Override PartName="/xl/threadedComments/threadedComment3.xml" ContentType="application/vnd.ms-excel.threadedcomments+xml"/>
  <Override PartName="/xl/drawings/drawing18.xml" ContentType="application/vnd.openxmlformats-officedocument.drawing+xml"/>
  <Override PartName="/xl/tables/table17.xml" ContentType="application/vnd.openxmlformats-officedocument.spreadsheetml.table+xml"/>
  <Override PartName="/xl/slicers/slicer15.xml" ContentType="application/vnd.ms-excel.slicer+xml"/>
  <Override PartName="/xl/comments11.xml" ContentType="application/vnd.openxmlformats-officedocument.spreadsheetml.comments+xml"/>
  <Override PartName="/xl/comments12.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C:\Users\SaAzcona\Downloads\"/>
    </mc:Choice>
  </mc:AlternateContent>
  <xr:revisionPtr revIDLastSave="0" documentId="13_ncr:1_{2DA05DBB-472F-45C9-A238-91279CFA57CE}" xr6:coauthVersionLast="47" xr6:coauthVersionMax="47" xr10:uidLastSave="{00000000-0000-0000-0000-000000000000}"/>
  <bookViews>
    <workbookView showHorizontalScroll="0" showVerticalScroll="0" showSheetTabs="0" xWindow="-120" yWindow="-120" windowWidth="20730" windowHeight="11160" tabRatio="767" xr2:uid="{502C7C5F-16EB-464A-B34A-5192A384D2CD}"/>
  </bookViews>
  <sheets>
    <sheet name="INDICE" sheetId="24" r:id="rId1"/>
    <sheet name="POA DD" sheetId="28" r:id="rId2"/>
    <sheet name="POA DC" sheetId="11" r:id="rId3"/>
    <sheet name="POA DRP" sheetId="18" r:id="rId4"/>
    <sheet name="POA DGCA" sheetId="23" r:id="rId5"/>
    <sheet name="POA DPF" sheetId="20" r:id="rId6"/>
    <sheet name="POA DGH" sheetId="22" r:id="rId7"/>
    <sheet name="POA DCE" sheetId="15" r:id="rId8"/>
    <sheet name="POA DCER" sheetId="7" r:id="rId9"/>
    <sheet name="POA DLOG" sheetId="9" r:id="rId10"/>
    <sheet name="POA DSJ" sheetId="14" r:id="rId11"/>
    <sheet name="POA OAI" sheetId="10" r:id="rId12"/>
    <sheet name="POA DTI" sheetId="13" r:id="rId13"/>
    <sheet name="POA DSG" sheetId="17" r:id="rId14"/>
    <sheet name="POA DF" sheetId="19" r:id="rId15"/>
    <sheet name="POA DGS" sheetId="21" r:id="rId16"/>
    <sheet name="POA DPCG" sheetId="26" r:id="rId17"/>
    <sheet name="POA DSF" sheetId="8" r:id="rId18"/>
    <sheet name="Estrategias" sheetId="3" state="hidden" r:id="rId19"/>
    <sheet name="Estrategias 2" sheetId="6" state="hidden" r:id="rId20"/>
    <sheet name="Hoja1" sheetId="5" state="hidden" r:id="rId21"/>
    <sheet name="Leyenda" sheetId="4"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xlnm._FilterDatabase" localSheetId="19" hidden="1">'Estrategias 2'!$B$2:$D$37</definedName>
    <definedName name="AVANCE.POA">_xlfn.LAMBDA(_xlpm.meta,_xlpm.resultado,_xlpm.linea_base, _xlfn.LET( _xlpm._mas_es_mas, IFERROR(MIN(_xlpm.resultado/_xlpm.meta, 1),0), _xlpm._menos_es_mas, IFERROR(MIN(_xlpm.meta/_xlpm.resultado,1),0), IF( _xlpm.linea_base = "Más es más", _xlpm._mas_es_mas, _xlpm._menos_es_mas) ))</definedName>
    <definedName name="fechas_objetivos">#REF!</definedName>
    <definedName name="fechas_resultados">#REF!</definedName>
    <definedName name="listaAreaSoporte">[1]!tblAreaSoporte[Área Soporte]</definedName>
    <definedName name="listaEstrategias">[1]!tblEstrategias[Estrategias]</definedName>
    <definedName name="listaLineaBase">[1]!tblLineaBase[Línea Base]</definedName>
    <definedName name="listaObjetivosEstrategicos">[1]!tblObjetivosEstrategicos[Objetivo Estratégico]</definedName>
    <definedName name="listaProcesoCompra">[1]!tblProcesoCompra[Proceso de Compras]</definedName>
    <definedName name="listaRiesgos">[1]!tblRiesgos[Riesgos]</definedName>
    <definedName name="listaTipoActividad">[1]!tblTipoActividad[Tipo de Actividad]</definedName>
    <definedName name="listaUnidadMedidas">[1]!tblUnidadMedidas[Unidad de Medida]</definedName>
    <definedName name="listaValoracion">[1]!tblValoraciones[Valoración]</definedName>
    <definedName name="mes_actual">#REF!</definedName>
    <definedName name="SegmentaciónDeDatos_Gerencia">#N/A</definedName>
    <definedName name="SegmentaciónDeDatos_Gerencia1">#N/A</definedName>
    <definedName name="SegmentaciónDeDatos_Gerencia10">#N/A</definedName>
    <definedName name="SegmentaciónDeDatos_Gerencia11">#N/A</definedName>
    <definedName name="SegmentaciónDeDatos_Gerencia12">#N/A</definedName>
    <definedName name="SegmentaciónDeDatos_Gerencia13">#N/A</definedName>
    <definedName name="SegmentaciónDeDatos_Gerencia14">#N/A</definedName>
    <definedName name="SegmentaciónDeDatos_Gerencia15">#N/A</definedName>
    <definedName name="SegmentaciónDeDatos_Gerencia2">#N/A</definedName>
    <definedName name="SegmentaciónDeDatos_Gerencia3">#N/A</definedName>
    <definedName name="SegmentaciónDeDatos_Gerencia4">#N/A</definedName>
    <definedName name="SegmentaciónDeDatos_Gerencia5">#N/A</definedName>
    <definedName name="SegmentaciónDeDatos_Gerencia6">#N/A</definedName>
    <definedName name="SegmentaciónDeDatos_Gerencia7">#N/A</definedName>
    <definedName name="SegmentaciónDeDatos_Gerencia8">#N/A</definedName>
    <definedName name="SegmentaciónDeDatos_Gerencia9">#N/A</definedName>
  </definedNames>
  <calcPr calcId="191028"/>
  <extLst>
    <ext xmlns:x14="http://schemas.microsoft.com/office/spreadsheetml/2009/9/main" uri="{79F54976-1DA5-4618-B147-4CDE4B953A38}">
      <x14:workbookPr defaultImageDpi="32767"/>
    </ext>
    <ext xmlns:x15="http://schemas.microsoft.com/office/spreadsheetml/2010/11/main" uri="{46BE6895-7355-4a93-B00E-2C351335B9C9}">
      <x15:slicerCaches xmlns:x14="http://schemas.microsoft.com/office/spreadsheetml/2009/9/main">
        <x14:slicerCache r:id="rId41"/>
        <x14:slicerCache r:id="rId42"/>
        <x14:slicerCache r:id="rId43"/>
        <x14:slicerCache r:id="rId44"/>
        <x14:slicerCache r:id="rId45"/>
        <x14:slicerCache r:id="rId46"/>
        <x14:slicerCache r:id="rId47"/>
        <x14:slicerCache r:id="rId48"/>
        <x14:slicerCache r:id="rId49"/>
        <x14:slicerCache r:id="rId50"/>
        <x14:slicerCache r:id="rId51"/>
        <x14:slicerCache r:id="rId52"/>
        <x14:slicerCache r:id="rId53"/>
        <x14:slicerCache r:id="rId54"/>
        <x14:slicerCache r:id="rId55"/>
        <x14:slicerCache r:id="rId5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28" l="1"/>
  <c r="E2" i="28" l="1"/>
  <c r="D2" i="26" l="1"/>
  <c r="D1" i="26"/>
  <c r="E4" i="17"/>
  <c r="E3" i="17"/>
  <c r="E2" i="13" l="1"/>
  <c r="E1" i="13"/>
  <c r="E2" i="18" l="1"/>
  <c r="E1" i="18"/>
  <c r="E2" i="11" l="1"/>
  <c r="E1" i="11"/>
  <c r="E2" i="10" l="1"/>
  <c r="E1" i="10"/>
  <c r="E4" i="8" l="1"/>
  <c r="E3" i="8"/>
  <c r="D6" i="14" l="1"/>
  <c r="D5" i="14"/>
  <c r="E2" i="23" l="1"/>
  <c r="E1" i="23"/>
  <c r="E2" i="9" l="1"/>
  <c r="E1" i="9"/>
  <c r="E4" i="20" l="1"/>
  <c r="E3" i="20"/>
  <c r="E4" i="22" l="1"/>
  <c r="E3" i="22"/>
  <c r="E5" i="19" l="1"/>
  <c r="E4" i="19"/>
  <c r="E5" i="7" l="1"/>
  <c r="E4" i="7"/>
  <c r="E2" i="21" l="1"/>
  <c r="E1" i="21"/>
  <c r="E4" i="15" l="1"/>
  <c r="E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7" authorId="0" shapeId="0" xr:uid="{191E16E7-FCFC-43DC-86A7-ACF3467C31C3}">
      <text>
        <r>
          <rPr>
            <b/>
            <sz val="9"/>
            <color indexed="81"/>
            <rFont val="Tahoma"/>
            <family val="2"/>
          </rPr>
          <t>Saul Azcona:</t>
        </r>
        <r>
          <rPr>
            <sz val="9"/>
            <color indexed="81"/>
            <rFont val="Tahoma"/>
            <family val="2"/>
          </rPr>
          <t xml:space="preserve">
DIR.POA.XXXX.XXX</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Saul Azcona</author>
    <author>tc={C11A89A5-E4D1-442A-AA99-23B52059C4CC}</author>
  </authors>
  <commentList>
    <comment ref="A5" authorId="0" shapeId="0" xr:uid="{E793EFC2-40A2-4FFA-9F86-1F6B94B69E86}">
      <text>
        <r>
          <rPr>
            <b/>
            <sz val="9"/>
            <color indexed="81"/>
            <rFont val="Tahoma"/>
            <family val="2"/>
          </rPr>
          <t>Saul Azcona:</t>
        </r>
        <r>
          <rPr>
            <sz val="9"/>
            <color indexed="81"/>
            <rFont val="Tahoma"/>
            <family val="2"/>
          </rPr>
          <t xml:space="preserve">
DIR.POA.XXXX.XXX</t>
        </r>
      </text>
    </comment>
    <comment ref="F9" authorId="1" shapeId="0" xr:uid="{C11A89A5-E4D1-442A-AA99-23B52059C4C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le applio una mejora a la descripcion de esta actividad</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6" authorId="0" shapeId="0" xr:uid="{4AFB9952-7F17-4080-997F-1809BA11A31F}">
      <text>
        <r>
          <rPr>
            <b/>
            <sz val="9"/>
            <color indexed="81"/>
            <rFont val="Tahoma"/>
            <family val="2"/>
          </rPr>
          <t>Saul Azcona:</t>
        </r>
        <r>
          <rPr>
            <sz val="9"/>
            <color indexed="81"/>
            <rFont val="Tahoma"/>
            <family val="2"/>
          </rPr>
          <t xml:space="preserve">
DIR.POA.XXXX.XXX</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tc={B6A59328-31ED-48DB-AA51-5F4348EB79B4}</author>
  </authors>
  <commentList>
    <comment ref="C1" authorId="0" shapeId="0" xr:uid="{B6A59328-31ED-48DB-AA51-5F4348EB79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Autor:
Debemos revisar los riesgos.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tc={14D8E88F-1034-4B93-8F75-26390A3C3E2F}</author>
  </authors>
  <commentList>
    <comment ref="E99" authorId="0" shapeId="0" xr:uid="{14D8E88F-1034-4B93-8F75-26390A3C3E2F}">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definir actividades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Saul Azcona</author>
    <author>tc={DD823194-F04C-41BE-B51F-22AA36F7D8D7}</author>
  </authors>
  <commentList>
    <comment ref="A6" authorId="0" shapeId="0" xr:uid="{E634C5B2-9969-4584-AC5D-930F2C0D3D81}">
      <text>
        <r>
          <rPr>
            <b/>
            <sz val="9"/>
            <color indexed="81"/>
            <rFont val="Tahoma"/>
            <family val="2"/>
          </rPr>
          <t>Saul Azcona:</t>
        </r>
        <r>
          <rPr>
            <sz val="9"/>
            <color indexed="81"/>
            <rFont val="Tahoma"/>
            <family val="2"/>
          </rPr>
          <t xml:space="preserve">
DIR.POA.XXXX.XXX</t>
        </r>
      </text>
    </comment>
    <comment ref="X31" authorId="1" shapeId="0" xr:uid="{DD823194-F04C-41BE-B51F-22AA36F7D8D7}">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con el área si realmente son 2</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7" authorId="0" shapeId="0" xr:uid="{436B3950-022D-45A2-8087-9BDE95E62E89}">
      <text>
        <r>
          <rPr>
            <b/>
            <sz val="9"/>
            <color indexed="81"/>
            <rFont val="Tahoma"/>
            <family val="2"/>
          </rPr>
          <t>Saul Azcona:</t>
        </r>
        <r>
          <rPr>
            <sz val="9"/>
            <color indexed="81"/>
            <rFont val="Tahoma"/>
            <family val="2"/>
          </rPr>
          <t xml:space="preserve">
DIR.POA.XXXX.XXX</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8" authorId="0" shapeId="0" xr:uid="{1A3A4BD2-0220-4D9E-A9FD-6EF2D3E43088}">
      <text>
        <r>
          <rPr>
            <b/>
            <sz val="9"/>
            <color indexed="81"/>
            <rFont val="Tahoma"/>
            <family val="2"/>
          </rPr>
          <t>Saul Azcona:</t>
        </r>
        <r>
          <rPr>
            <sz val="9"/>
            <color indexed="81"/>
            <rFont val="Tahoma"/>
            <family val="2"/>
          </rPr>
          <t xml:space="preserve">
DIR.POA.XXXX.XXX</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6" authorId="0" shapeId="0" xr:uid="{14F58CE4-DE6D-4DBB-8BC3-6D26EE6F080E}">
      <text>
        <r>
          <rPr>
            <b/>
            <sz val="9"/>
            <color indexed="81"/>
            <rFont val="Tahoma"/>
            <family val="2"/>
          </rPr>
          <t>Saul Azcona:</t>
        </r>
        <r>
          <rPr>
            <sz val="9"/>
            <color indexed="81"/>
            <rFont val="Tahoma"/>
            <family val="2"/>
          </rPr>
          <t xml:space="preserve">
DIR.POA.XXXX.XXX</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6" authorId="0" shapeId="0" xr:uid="{B5DF24FF-C107-4657-B96C-29A23A3ABA95}">
      <text>
        <r>
          <rPr>
            <b/>
            <sz val="9"/>
            <color indexed="81"/>
            <rFont val="Tahoma"/>
            <family val="2"/>
          </rPr>
          <t>Saul Azcona:</t>
        </r>
        <r>
          <rPr>
            <sz val="9"/>
            <color indexed="81"/>
            <rFont val="Tahoma"/>
            <family val="2"/>
          </rPr>
          <t xml:space="preserve">
DIR.POA.XXXX.XXX</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6" authorId="0" shapeId="0" xr:uid="{12340F66-6ED0-4759-A28C-8443FE9C36B5}">
      <text>
        <r>
          <rPr>
            <b/>
            <sz val="9"/>
            <color indexed="81"/>
            <rFont val="Tahoma"/>
            <family val="2"/>
          </rPr>
          <t>Saul Azcona:</t>
        </r>
        <r>
          <rPr>
            <sz val="9"/>
            <color indexed="81"/>
            <rFont val="Tahoma"/>
            <family val="2"/>
          </rPr>
          <t xml:space="preserve">
DIR.POA.XXXX.XXX</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Saul Azcona</author>
  </authors>
  <commentList>
    <comment ref="A7" authorId="0" shapeId="0" xr:uid="{DB43F60A-30DE-4C73-A473-96B2AD522958}">
      <text>
        <r>
          <rPr>
            <b/>
            <sz val="9"/>
            <color indexed="81"/>
            <rFont val="Tahoma"/>
            <family val="2"/>
          </rPr>
          <t>Saul Azcona:</t>
        </r>
        <r>
          <rPr>
            <sz val="9"/>
            <color indexed="81"/>
            <rFont val="Tahoma"/>
            <family val="2"/>
          </rPr>
          <t xml:space="preserve">
DIR.POA.XXXX.XXX</t>
        </r>
      </text>
    </comment>
  </commentList>
</comments>
</file>

<file path=xl/sharedStrings.xml><?xml version="1.0" encoding="utf-8"?>
<sst xmlns="http://schemas.openxmlformats.org/spreadsheetml/2006/main" count="15593" uniqueCount="3833">
  <si>
    <t xml:space="preserve"> PLANES OPERATIVOS ANUAL 2024</t>
  </si>
  <si>
    <t>Resumen 2024.docx</t>
  </si>
  <si>
    <t>►DD - Dirección de Distribución</t>
  </si>
  <si>
    <t>►DSJ - Dirección Servicios Jurídicos</t>
  </si>
  <si>
    <t>►DC - Dirección Comercial</t>
  </si>
  <si>
    <t>►OAI - Oficina Acceso Informacion</t>
  </si>
  <si>
    <t>►DRP - Dirección Reducción de Perdida</t>
  </si>
  <si>
    <t>►DF - Dirección Finanzas</t>
  </si>
  <si>
    <t>►DGCA - Dirección Grandes Clientes Ayuntamiento</t>
  </si>
  <si>
    <t>►DTI - Dirección Tecnología de la información</t>
  </si>
  <si>
    <t>►DPF - Dirección Proyectos Financiados</t>
  </si>
  <si>
    <t>►DGS - Dirección Gestión social</t>
  </si>
  <si>
    <t>►DGH - Dirección Gestión Humana</t>
  </si>
  <si>
    <t>►DAI - Dirección Auditoria Interna</t>
  </si>
  <si>
    <t>►DCE - Dirección Comunicación Estratégica</t>
  </si>
  <si>
    <t>►DSF - Dirección Seguridad Física</t>
  </si>
  <si>
    <t>►DCER - Dirección Compra de Energía Regulación</t>
  </si>
  <si>
    <t>►DPYCG - Dirección Planificación y Control de Gestión</t>
  </si>
  <si>
    <t>►DSG - Dirección Servicios Generales</t>
  </si>
  <si>
    <t>►DLOG - Dirección Logística</t>
  </si>
  <si>
    <t>◄INICIO</t>
  </si>
  <si>
    <t>Metas Planificadas</t>
  </si>
  <si>
    <t>Resultados Obtenidos</t>
  </si>
  <si>
    <t>ID POA</t>
  </si>
  <si>
    <t>Objetivo Estratégico</t>
  </si>
  <si>
    <t>Estrategia</t>
  </si>
  <si>
    <t xml:space="preserve">Proyecto </t>
  </si>
  <si>
    <t>Actividad</t>
  </si>
  <si>
    <t>Descripción</t>
  </si>
  <si>
    <t>Valoración</t>
  </si>
  <si>
    <t>Riesgo que Mitiga</t>
  </si>
  <si>
    <t>Indicador de Desempeño</t>
  </si>
  <si>
    <t>Unidad de Medida</t>
  </si>
  <si>
    <t>Línea Base</t>
  </si>
  <si>
    <t>Tipo de Actividad</t>
  </si>
  <si>
    <t>Medios de Verificación</t>
  </si>
  <si>
    <t>Gerencia</t>
  </si>
  <si>
    <t>Departamento / Unidad</t>
  </si>
  <si>
    <t>Responsable</t>
  </si>
  <si>
    <t>Área Soporte</t>
  </si>
  <si>
    <t>Requiere Proceso de Compras</t>
  </si>
  <si>
    <t xml:space="preserve">Presupuesto </t>
  </si>
  <si>
    <t>Moneda</t>
  </si>
  <si>
    <t>Meta Mes 01</t>
  </si>
  <si>
    <t>Meta Mes 02</t>
  </si>
  <si>
    <t>Meta Mes 03</t>
  </si>
  <si>
    <t>Meta Mes 04</t>
  </si>
  <si>
    <t>Meta Mes 05</t>
  </si>
  <si>
    <t>Meta Mes 06</t>
  </si>
  <si>
    <t>Meta Mes 07</t>
  </si>
  <si>
    <t>Meta Mes 08</t>
  </si>
  <si>
    <t>Meta Mes 09</t>
  </si>
  <si>
    <t>Meta Mes 10</t>
  </si>
  <si>
    <t>Meta Mes 11</t>
  </si>
  <si>
    <t>Meta Mes 12</t>
  </si>
  <si>
    <t>Resultados Mes 01</t>
  </si>
  <si>
    <t>Resultados Mes 02</t>
  </si>
  <si>
    <t>Resultados Mes 03</t>
  </si>
  <si>
    <t>Resultados Mes 04</t>
  </si>
  <si>
    <t>Resultados Mes 05</t>
  </si>
  <si>
    <t>Resultados Mes 06</t>
  </si>
  <si>
    <t>Resultados Mes 07</t>
  </si>
  <si>
    <t>Resultados Mes 08</t>
  </si>
  <si>
    <t>Resultados Mes 09</t>
  </si>
  <si>
    <t>Resultados Mes 10</t>
  </si>
  <si>
    <t>Resultados Mes 11</t>
  </si>
  <si>
    <t>Resultados Mes 12</t>
  </si>
  <si>
    <t>DCER.POA.2024.001</t>
  </si>
  <si>
    <t>Eficientizar las operaciones de la empresa</t>
  </si>
  <si>
    <t>Optimizar la gestión del servicio a grandes clientes</t>
  </si>
  <si>
    <t>Realizar informes para garantizar la correcta aplicación de los Contratos de Venta de Energía a Clientes No Regulados (UNR)</t>
  </si>
  <si>
    <t xml:space="preserve">Verificar que durante el período en cuestión se haya dado cumplimiento a las condiciones comerciales estipuladas en los Contratos de Venta de Energía a Clientes No Regulados (UNR) en un plazo de 15 días. </t>
  </si>
  <si>
    <t>Reducción de los niveles de eficiencia y efectividad operativa</t>
  </si>
  <si>
    <t>Cantidad de Informes de solicitudes respondidas en plazo</t>
  </si>
  <si>
    <t>Cantidad</t>
  </si>
  <si>
    <t>Más es más</t>
  </si>
  <si>
    <t>Acumulada</t>
  </si>
  <si>
    <t>Correos OC y CDEEE Vs nuestro informe</t>
  </si>
  <si>
    <t>Dirreción Compras De Energia Y Regulación</t>
  </si>
  <si>
    <t>Dirección Compra de Energía y Regulación</t>
  </si>
  <si>
    <t>Ramón Martínez</t>
  </si>
  <si>
    <t>Gerencia De Grandes Clientes Y Ayuntamiento</t>
  </si>
  <si>
    <t>No</t>
  </si>
  <si>
    <t>DCER.POA.2024.002</t>
  </si>
  <si>
    <t xml:space="preserve">Garantizar la calidad de la información para análisis y toma de decisiones. </t>
  </si>
  <si>
    <t>Realizar informes trimestral para garantizar la correcta aplicación de los Contratos de Compra de Energía</t>
  </si>
  <si>
    <t xml:space="preserve">Verificar que durante el período en cuestión se haya dado cumplimiento a las condiciones comerciales estipuladas en los Contratos de Compra de Energía firmados con las Empresas Generadoras u otros Agentes del MEM. </t>
  </si>
  <si>
    <t>Informes revisados del OC referente al comportamiento de los agentes</t>
  </si>
  <si>
    <t/>
  </si>
  <si>
    <t>DCER.POA.2024.003</t>
  </si>
  <si>
    <t>Asegurar el cumplimiento del 100% de las prerrogativas contenidas en el marco regulatorio</t>
  </si>
  <si>
    <t>Representación de Edenorte en temas Regulatorios y de Mercado Eléctrico</t>
  </si>
  <si>
    <t>Participar activamente en los diversos escenarios, foros, reuniones, etc. (a nivel nacional e internacional), en los que sea convocada Edenorte, relacionados con temas de carácter Regulatorio o de Mercado Eléctrico, procurando defender los intereses de la empresa.</t>
  </si>
  <si>
    <t xml:space="preserve">% de asistencia a reuniones y capacitaciones </t>
  </si>
  <si>
    <t>Porcentaje</t>
  </si>
  <si>
    <t>Puntual</t>
  </si>
  <si>
    <t>Agendas, convocatorias y minutas de participación</t>
  </si>
  <si>
    <t>DCER.POA.2024.004</t>
  </si>
  <si>
    <t>Remitir oportunamente las informaciones requeridas por los organismos externos (SIE, CNE, CDEEE, CUED)</t>
  </si>
  <si>
    <t>Remitir dentro de los plazos correspondientes las informaciones relativas a disposiciones regulatorias y/o solicitudes de organismos externos (MEM, SIE, CNE).</t>
  </si>
  <si>
    <t>Penalizaciones por incumplimiento y deterioro de la reputación de la empresa frente a sus diferentes grupos de opinión.</t>
  </si>
  <si>
    <t>Porciento de cumplimiento en plazo.</t>
  </si>
  <si>
    <t>Informe mensual, correos con las informaciones solicitadas.</t>
  </si>
  <si>
    <t>Gerencia De Regulacion</t>
  </si>
  <si>
    <t>Gerencia de Regulación</t>
  </si>
  <si>
    <t>Raquel Estrella</t>
  </si>
  <si>
    <t>DCER.POA.2024.005</t>
  </si>
  <si>
    <t>Capacitar en temas del marco regulatorio a las áreas de la Dirección Comercial de la organización</t>
  </si>
  <si>
    <t>Formar al personal operativo de la Empresa en los fundamentos básicos regulatorios que rigen el sector Eléctrico Dominicano. Desarrollar una capacitación por sector cada dos meses y al final una reunión con los directores sumado a conceptos de compra de energía.</t>
  </si>
  <si>
    <t>Cantidad Formaciones impartidas</t>
  </si>
  <si>
    <t>Listados de asistencias, correo y convocatoria, fotos.</t>
  </si>
  <si>
    <t>Gerencia De Capacitacion Y Desarrollo</t>
  </si>
  <si>
    <t>DCER.POA.2024.006</t>
  </si>
  <si>
    <t>Realizar auditorías regulatorias a los procesos clave de la organización</t>
  </si>
  <si>
    <t xml:space="preserve">Auditar los procesos realizados en las áreas operativas de las 117 Oficinas Comerciales de los 5 sectores durante el año y retroalimentar sobre las oportunidades de mejora encontradas a todo el personal comercial referentes a los tópicos regulatorios y la calidad del servicio. </t>
  </si>
  <si>
    <t>Cantidad de auditorías realizadas</t>
  </si>
  <si>
    <t>Planilla de las auditorías.</t>
  </si>
  <si>
    <t>Gerencia De Transportacion</t>
  </si>
  <si>
    <t>DCER.POA.2024.007</t>
  </si>
  <si>
    <t>Realizar análisis crítico de leyes, decretos, resoluciones y normas</t>
  </si>
  <si>
    <t>Garantizar que la creación o modificación de leyes, decretos, resoluciones y normas estén acorde a la Constitución y al ordenamiento regulatorio.</t>
  </si>
  <si>
    <t>Penalizaciones por incumplimiento a las nuevas regulaciones.</t>
  </si>
  <si>
    <t>Cantidad de leyes, decretos, resoluciones y normas analizadas.</t>
  </si>
  <si>
    <t xml:space="preserve">Informe trimestral / Correos </t>
  </si>
  <si>
    <t>DCER.POA.2024.008</t>
  </si>
  <si>
    <t>Realizar verificaciones en  el cumplimiento de la normativa vigente para el sector eléctrico dominicano en los procesos de la Empresa</t>
  </si>
  <si>
    <t>Auditoría trimestral a una muestra del 30% de las decisiones PROTECOM y Recurso Jerárquico. 
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t>
  </si>
  <si>
    <t>Cantidad de Auditoría realizada</t>
  </si>
  <si>
    <t>Correos Electrónicos</t>
  </si>
  <si>
    <t>Gerencia De Servicios Comerciales Centralizados</t>
  </si>
  <si>
    <t>DCER.POA.2024.009</t>
  </si>
  <si>
    <t>Incrementar la calidad del servicio</t>
  </si>
  <si>
    <t>Asegurar el cumplimiento de los estándares establecidos en las normas de calidad vigentes</t>
  </si>
  <si>
    <t>Dar seguimiento al cumplimiento de la Norma de Calidad de Servicio Comercial (NCSC) mediante informe mensual</t>
  </si>
  <si>
    <t>Verificar el cumplimiento de todos los indicadores (individuales y globales) de la NCSC y emitir los informes y recomendaciones a las áreas operativas correspondientes.</t>
  </si>
  <si>
    <t>Cantidad Informes de la NCSC emitido</t>
  </si>
  <si>
    <t>Informe NCSC</t>
  </si>
  <si>
    <t>DCER.POA.2024.010</t>
  </si>
  <si>
    <t>Garantizar la satisfacción del servicio externo e interno</t>
  </si>
  <si>
    <t>Responder oportunamente las consultas regulatorias remitidas desde lo interno de la organización</t>
  </si>
  <si>
    <t>Dar respuesta a las consultas regulatorias recibidas por la DCER a través del grupo de correo "Consultas Regulatorias" en un plazo máximo de dos días hábiles a partir de la recepción.</t>
  </si>
  <si>
    <t>Porcentaje de consultas atendidas en plazo</t>
  </si>
  <si>
    <t>DCER.POA.2024.011</t>
  </si>
  <si>
    <t>Incrementar y eficientizar el cobro</t>
  </si>
  <si>
    <t>Asegurar la calidad de la facturación</t>
  </si>
  <si>
    <t>Comparar en el sistema Analytica el proceso de facturación de Clientes UNR para verificar que esté correcta</t>
  </si>
  <si>
    <t>Garantizar la calidad del proceso de facturación a los clientes tipo UNR, mediante una correcta aplicación de los contratos de venta de energía, variables y datos comerciales.</t>
  </si>
  <si>
    <t>% Facturas Correctas</t>
  </si>
  <si>
    <t>Correo a la Gerencia Grandes Clientes y Ayuntamientos</t>
  </si>
  <si>
    <t>Gerencia De Compra De Energia</t>
  </si>
  <si>
    <t>Gerencia de Compra de Energía</t>
  </si>
  <si>
    <t>Ramón Corniel</t>
  </si>
  <si>
    <t>DCER.POA.2024.012</t>
  </si>
  <si>
    <t>Remitir las facturas digitales de compra de energía por Contratos a la SIE dentro del plazo</t>
  </si>
  <si>
    <t>Remisión de las facturas digitales de compra de energía por Contratos a la SIE a más tardar el día 10 de cada mes.</t>
  </si>
  <si>
    <t>% Cumplimiento de entrega en plazo</t>
  </si>
  <si>
    <t>con reporte de calidad de facturación UNR.</t>
  </si>
  <si>
    <t>DCER.POA.2024.013</t>
  </si>
  <si>
    <t>Reducir las pérdidas de energía</t>
  </si>
  <si>
    <t>Incrementar la cartera de clientes de manera rentable y sostenible en el tiempo.</t>
  </si>
  <si>
    <t>Responder oportunamente las solicitudes de Oferta de Venta de Energía para clientes UNR solicitadas por la DGCA o la Gerencia General</t>
  </si>
  <si>
    <t>Remición de las Ofertas de Venta de Energía solicitadas en un plazo máximo de 10 días hábiles a partir de la recepción de la solicitud.</t>
  </si>
  <si>
    <t>Reducción de los niveles de generación de flujos de efectivo y deterioro de la imagen de la empresa como proveedor de un servicio de calidad</t>
  </si>
  <si>
    <t>% solicitudes respondidas en plazo</t>
  </si>
  <si>
    <t>Correos electrónicos</t>
  </si>
  <si>
    <t>DSF.POA.2024.001</t>
  </si>
  <si>
    <t>Asegurar la disminución del fraude eléctrico a través del marco regulatorio.</t>
  </si>
  <si>
    <t>Realizar labores de inteligencias para dectectar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</si>
  <si>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
Servicio de inteligencia diurno y nocturno en las comunidades sensitivas donde existen mayor perdidas de energía.</t>
  </si>
  <si>
    <t>Aumento de pérdidas por hurto de energía.</t>
  </si>
  <si>
    <t>Porciento de resolución de casos</t>
  </si>
  <si>
    <t>Informe</t>
  </si>
  <si>
    <t>Coordinacion de Investigaciones</t>
  </si>
  <si>
    <t xml:space="preserve">Pedro Pablo Rondon Diplan </t>
  </si>
  <si>
    <t>DSF.POA.2024.002</t>
  </si>
  <si>
    <t xml:space="preserve">Garantizar la cobertura y blindaje de las redes. </t>
  </si>
  <si>
    <t>Apoyar a todos los sectores a los operativos diurnos y nocturnos conjuntamente con la Dirección de Reducción de Pérdidas.</t>
  </si>
  <si>
    <t>Apoyo en todos los sectores a los operativos diurnos y nocturnos conjuntamente con la Dirección de Reducción de Pérdidas.</t>
  </si>
  <si>
    <t>% Apoyo de seguridad a operativos</t>
  </si>
  <si>
    <t xml:space="preserve">Coordinador de Operaciones </t>
  </si>
  <si>
    <t>Anthony P. Acevedo Muñoz</t>
  </si>
  <si>
    <t>DSF.POA.2024.003</t>
  </si>
  <si>
    <t>Optimizar los sistemas de control y seguimiento a la gestión.</t>
  </si>
  <si>
    <t>Ejecutar recorridos de seguridad para realizar el levantamiento de la vulnerabilidad de las oficinas comerciales.</t>
  </si>
  <si>
    <t>Levantamiento de la vulnerabilidad de las oficinas comerciales. 
Apoyo militar y vigilancias a todas las gerencias y direcciones en las actividades realizadas.</t>
  </si>
  <si>
    <t>Reducción de ingresos y aumento de fraude por parte de clientes no dispuestos a pagar el monto de su factura eléctrica debido a la nueva tarifa aplicada.</t>
  </si>
  <si>
    <t>Porciento de atención</t>
  </si>
  <si>
    <t>Informes de recorrido y supervisión de seguridad</t>
  </si>
  <si>
    <t>DSF.POA.2024.004</t>
  </si>
  <si>
    <t>Realizar investigaciones para contrarrestar las desviaciones de recursos o mal uso de los mismos, derivadas de  las acciones violatorias de normativas de carácter ético.</t>
  </si>
  <si>
    <t>Realizar entrevistas a los empleados y contratistas cuando es necesario, a fin de recabar las informaciones complementarias de las investigaciones, con la profesionalidad debida.</t>
  </si>
  <si>
    <t>Impacto negativo en el clima y moral laboral, reduciendo la capacidad de respuesta oportuna de la empresa frente a los requerimientos de servicio de los clientes.</t>
  </si>
  <si>
    <t>DSF.POA.2024.005</t>
  </si>
  <si>
    <t xml:space="preserve">Realización de Trabajos y operativos con los departamentos de Inteligencia del  Ministerio de Defensa, la P.N., D.N.I. y la Procuraduría General Adjunta para el Sistema Eléctrico (PGASE), para evitar fraude eléctrico. </t>
  </si>
  <si>
    <t>Coordinar con las diferentes autoridades apoyo en caso de fraude eléctrico para agilizar el proceso legal.</t>
  </si>
  <si>
    <t>Porciento apoyo de seguridad</t>
  </si>
  <si>
    <t>DSF.POA.2024.006</t>
  </si>
  <si>
    <t xml:space="preserve">Gestionar la instalación de la 5ta etapa de las cámaras de seguridad y video vigilancia en las instalaciones de Edenorte. </t>
  </si>
  <si>
    <t>La instalación de las cámaras permitirá tener control en tiempo real de cualquier eventualidad en nuestra instalaciones.</t>
  </si>
  <si>
    <t>Porciento de porcentaje de avance de proyecto</t>
  </si>
  <si>
    <t>Sí</t>
  </si>
  <si>
    <t>DSF.POA.2024.007</t>
  </si>
  <si>
    <t>Apoyar en materia de seguridad a las Gerencias de Gestión Social y Comunicación Estratégica en las reuniones de mediación para resolver conflictos.</t>
  </si>
  <si>
    <t>Apoyo militar en las reuniones con juntas de vecinos y grupo populares.</t>
  </si>
  <si>
    <t>Revueltas sociales debido al fortalecimiento de los grupos comunitarios.</t>
  </si>
  <si>
    <t>% apoyo de seguridad</t>
  </si>
  <si>
    <t xml:space="preserve">Coodinador de Asuntos Internos </t>
  </si>
  <si>
    <t>Huascar De La Rosa</t>
  </si>
  <si>
    <t>DSF.POA.2024.008</t>
  </si>
  <si>
    <t>Optimizar el sistema de gestión del talento humano</t>
  </si>
  <si>
    <t xml:space="preserve">Garantizar la integridad física de los colaboradores.  </t>
  </si>
  <si>
    <t>Interactuar Comunidades Sensitivas</t>
  </si>
  <si>
    <t>Apoyo Militar del Cor. De Gestión Social de esta Dirección de Seguridad</t>
  </si>
  <si>
    <t xml:space="preserve">Imagenes e Informe </t>
  </si>
  <si>
    <t>DLOG.POA.2024.001</t>
  </si>
  <si>
    <t>Realizar toma física periódica de inventario en los almacenes.</t>
  </si>
  <si>
    <t>Conteos regulares de confirmación de existencias en almacén, esta busca reducir las diferencias entre las existencias físicas y el sistema.</t>
  </si>
  <si>
    <t>Reducción de los niveles de eficiencia y efectividad operativa.</t>
  </si>
  <si>
    <t>Cantidad de muestra mensual inventariada</t>
  </si>
  <si>
    <t>Correo electrónico con el inventario realizado y sus hallazgos</t>
  </si>
  <si>
    <t>Gerencia De Almacen</t>
  </si>
  <si>
    <t>Gerencia de Almacén</t>
  </si>
  <si>
    <t>Gerente de Almacén</t>
  </si>
  <si>
    <t>DLOG.POA.2024.002</t>
  </si>
  <si>
    <t xml:space="preserve">Mejorar la capacidad de respuesta de los procesos claves por medio de herramientas y metodologías que garanticen su eficiencia y efectividad. </t>
  </si>
  <si>
    <t>Medir tiempo de despacho de las áreas que participan en el programa de tiempo de espera cero.</t>
  </si>
  <si>
    <t>Ejecución de despachos en tiempo menor a una hora.</t>
  </si>
  <si>
    <t>Tiempo promedio de los despachos realizados en el mes</t>
  </si>
  <si>
    <t>Menos es más</t>
  </si>
  <si>
    <t>Relación con los despachos realizados y su tiempo de ejecución</t>
  </si>
  <si>
    <t>DLOG.POA.2024.003</t>
  </si>
  <si>
    <t>Realizar y remitir relación de materiales de baja rotación anual.</t>
  </si>
  <si>
    <t>Notificar a las áreas los materiales  obsoletos para que gestionen su utilización o descarte.</t>
  </si>
  <si>
    <t>Falta de alineación e integración de las áreas funcionales y procesos de la empresa, incrementándose con esto los costos operativos y disminuyéndose la velocidad de respuesta.</t>
  </si>
  <si>
    <t>Cantidad de reporte</t>
  </si>
  <si>
    <t>Relación anual con los materiales de baja rotación</t>
  </si>
  <si>
    <t>DLOG.POA.2024.004</t>
  </si>
  <si>
    <t>Generar reporte mensual de materiales de baja rotación despachados.</t>
  </si>
  <si>
    <t>Llevar un control de los materiales de baja rotación despachados durante el mes</t>
  </si>
  <si>
    <t>Relación mensual con los materiales de baja rotación despachados</t>
  </si>
  <si>
    <t>DLOG.POA.2024.005</t>
  </si>
  <si>
    <t>Realizar y remitir relación de materiales obsoletos Anual.</t>
  </si>
  <si>
    <t>Relación anual con los materiales obsoletos</t>
  </si>
  <si>
    <t>DLOG.POA.2024.006</t>
  </si>
  <si>
    <t>Generar reporte mensual de materiales obsoletos despachados.</t>
  </si>
  <si>
    <t>Llevar un control de los materiales obsoletos despachados durante el mes</t>
  </si>
  <si>
    <t>Relación mensual con los materiales obsoletos</t>
  </si>
  <si>
    <t>DLOG.POA.2024.007</t>
  </si>
  <si>
    <t>Gestionar la venta de chatarra localizada en los almacenes</t>
  </si>
  <si>
    <t>Notificar mensualmente el estado del proceso de venta de chatarra y las acciones ejecutadas para esta.</t>
  </si>
  <si>
    <t xml:space="preserve">Penalizaciones por incumlomiento y deteriorio de la reputación de la empresa frente a sus diferentes grupos de opinión </t>
  </si>
  <si>
    <t>Cantidad de reporte generado</t>
  </si>
  <si>
    <t>Correos notificación con detalle del proceso realizado durante el mes (si se ejecutó venta incluir reporte)</t>
  </si>
  <si>
    <t>DLOG.POA.2024.008</t>
  </si>
  <si>
    <t xml:space="preserve">Asegurar el abastecimiento oportuno y de calidad de materiales y servicios. </t>
  </si>
  <si>
    <t>Recuperar materiales del terreno para su reutilización</t>
  </si>
  <si>
    <t>Llevar un control de la cantidad y montos de los materiales recuperados que se registran en almacén.</t>
  </si>
  <si>
    <t>Monto Recuperado</t>
  </si>
  <si>
    <t>Reporte mensual con materiales recuperados</t>
  </si>
  <si>
    <t>DLOG.POA.2024.009</t>
  </si>
  <si>
    <t>Generar reporte mensual de materiales recibidos vs rechazados por suplidor</t>
  </si>
  <si>
    <t>Llevar un control de la cantidad de materiales que se reciben por suplidor y son rechazados.</t>
  </si>
  <si>
    <t>Reporte mensual con la cantidad de materiales recibidos y rechazados por suplidor</t>
  </si>
  <si>
    <t>DLOG.POA.2024.010</t>
  </si>
  <si>
    <t>Remitir Informe de stock de materiales a Planificación</t>
  </si>
  <si>
    <t>Enviar el stock en almacén quincenalmente a Planificación para la gestión de seguimiento a las entregas de materiales eléctricos</t>
  </si>
  <si>
    <t>Reporte quincenal del stock en SAP</t>
  </si>
  <si>
    <t>DLOG.POA.2024.011</t>
  </si>
  <si>
    <t>Publicar el Plan Anual de Compras 2024</t>
  </si>
  <si>
    <t>Verificar y gestionar con las áreas involucradas cualquier información que haga falta para luego ajustarlo al formato establecido previa publicación del mismo</t>
  </si>
  <si>
    <t>Publicación Ejecutada</t>
  </si>
  <si>
    <t>Correo electrónico de publicación</t>
  </si>
  <si>
    <t>Gerencia De Compras</t>
  </si>
  <si>
    <t>Gerencia de Compras</t>
  </si>
  <si>
    <t>Gerente de Compras / Coordinador de Compras</t>
  </si>
  <si>
    <t>GERENCIA DE PLANIFICACION Y PRESUPUESTO</t>
  </si>
  <si>
    <t>DLOG.POA.2024.012</t>
  </si>
  <si>
    <t>Notificar rechazos de materiales a suplidores dentro del plazo estipulado (2 días laborables)</t>
  </si>
  <si>
    <t>Indicar al suplidor  rechazos, gestionar retiro de la mercancía y reposición de la misma. Solo Aplica Siempre que se presenten rechazos.</t>
  </si>
  <si>
    <t>Porcentaje de rechazos notificados</t>
  </si>
  <si>
    <t>Correos de Notificación al Suplidor</t>
  </si>
  <si>
    <t>Coordinador de Compras / Encargados de Compra</t>
  </si>
  <si>
    <t>GERENCIA DE ALMACEN</t>
  </si>
  <si>
    <t>DLOG.POA.2024.013</t>
  </si>
  <si>
    <t>Entregar facturas a contabilidad dentro del mes en curso de la fecha de facturación</t>
  </si>
  <si>
    <t>Recibir facturas, documentarlas, gestionar entradas de pedidos en el sistema y entregar a Contabilidad a más tardar el día 25 de cada mes</t>
  </si>
  <si>
    <t>Porcentaje de facturas entregadas</t>
  </si>
  <si>
    <t>Relación en Excel, scanners de las facturas</t>
  </si>
  <si>
    <t>Analistas de Compra</t>
  </si>
  <si>
    <t>DLOG.POA.2024.014</t>
  </si>
  <si>
    <t>Gestionar con los suplidores las entregas de los materiales adjudicados</t>
  </si>
  <si>
    <t>Notificaciones mensuales por suplidor sobre  las entregas de materiales adjudicados pendientes</t>
  </si>
  <si>
    <t>Porcentaje de gestionados</t>
  </si>
  <si>
    <t>Correos a suplidores</t>
  </si>
  <si>
    <t>DLOG.POA.2024.015</t>
  </si>
  <si>
    <t>Realizar Carga información en el Portal de Transparencia</t>
  </si>
  <si>
    <t>Cargar las diferentes listas de compras y contrataciones realizadas y aprobadas el día 8 de cada mes en el Portal de Transparencia.</t>
  </si>
  <si>
    <t>Porcentaje de listas cargadas</t>
  </si>
  <si>
    <t>Correo de publicación en el Portal con listas de compras</t>
  </si>
  <si>
    <t>DLOG.POA.2024.016</t>
  </si>
  <si>
    <t>Ejecutar  Compras Directas</t>
  </si>
  <si>
    <t>Análisis de la información y ejecución del procedimiento de compras</t>
  </si>
  <si>
    <t>Retrasos en el abastecimiento de materiales por recudecimiento y burocratización de la ley de compras</t>
  </si>
  <si>
    <t>Cantidad de Compras Ejecutadas</t>
  </si>
  <si>
    <t>Orden de Compra</t>
  </si>
  <si>
    <t>Coordinador de Compras / Encargados de Compra / Analistas de Compra</t>
  </si>
  <si>
    <t>DLOG.POA.2024.017</t>
  </si>
  <si>
    <t>Publicar Compras Menores</t>
  </si>
  <si>
    <t>Cantidad de publicaciones realizadas</t>
  </si>
  <si>
    <t>Invitación o Convocatoria</t>
  </si>
  <si>
    <t>GERENCIA DE CONTRATOS, REGULACION Y OPINION</t>
  </si>
  <si>
    <t>DLOG.POA.2024.018</t>
  </si>
  <si>
    <t>Adjudicar Compras Menores</t>
  </si>
  <si>
    <t>Cantidad de adjudicaciones realizadas</t>
  </si>
  <si>
    <t>Actos Administrativos</t>
  </si>
  <si>
    <t>DLOG.POA.2024.019</t>
  </si>
  <si>
    <t>Publicar Comparaciones de Precios</t>
  </si>
  <si>
    <t>DLOG.POA.2024.020</t>
  </si>
  <si>
    <t>Adjudicar Comparaciones de Precios</t>
  </si>
  <si>
    <t>DLOG.POA.2024.021</t>
  </si>
  <si>
    <t>Ejecutar compras de excepción a proveedores Únicos</t>
  </si>
  <si>
    <t>Carta adjudicación u orden de compra</t>
  </si>
  <si>
    <t>DLOG.POA.2024.022</t>
  </si>
  <si>
    <t>Publicar Licitaciones Públicas Nacionales</t>
  </si>
  <si>
    <t>DLOG.POA.2024.023</t>
  </si>
  <si>
    <t>Adjudicar Licitaciones Públicas Nacionales</t>
  </si>
  <si>
    <t>DLOG.POA.2024.024</t>
  </si>
  <si>
    <t>Enviar pliego de condiciones a la Gerencia de Contratos</t>
  </si>
  <si>
    <t>Enviar el pliego de condiciones a la Gerencia de Contratos para obtener su aprobación y validación antes de publicarlo, para asegurar que el documento cumple con las normas vigentes y los criterios de calidad establecidos. Así se evitan posibles inconvenientes, reclamos o impugnaciones durante el proceso de contratación pública.</t>
  </si>
  <si>
    <t>Cantidad de pliegos enviados</t>
  </si>
  <si>
    <t>Correo con pliego</t>
  </si>
  <si>
    <t>DLOG.POA.2024.025</t>
  </si>
  <si>
    <t>Atender los procesos no planificados ( SI APLICA)</t>
  </si>
  <si>
    <t>Porcentaje de procesos no planificados que fueron atendidos (asignados a un analista)</t>
  </si>
  <si>
    <t>Correo de asignación del proceso</t>
  </si>
  <si>
    <t>DLOG.POA.2024.026</t>
  </si>
  <si>
    <t xml:space="preserve">Garantizar la satisfacción del servicio externo e interno. </t>
  </si>
  <si>
    <t>Notificar mensualmente los estatus de procesos de compras</t>
  </si>
  <si>
    <t>Mantener informadas a las áreas solicitantes del estatus de los procesos de compras en curso y de los adjudicados las entregas pendientes</t>
  </si>
  <si>
    <t>Cantidad de informes emitidos</t>
  </si>
  <si>
    <t>Correo electrónico con reporte de procesos</t>
  </si>
  <si>
    <t>Coordinador de Compras</t>
  </si>
  <si>
    <t>DLOG.POA.2024.027</t>
  </si>
  <si>
    <t>Retroalimentar semanalmente a las áreas solicitantes sobre el estatus de los procesos</t>
  </si>
  <si>
    <t>Mantener informadas a las áreas solicitantes del estatus de los procesos de compras</t>
  </si>
  <si>
    <t>Porcentaje de áreas solicitantes retroalimentadas.</t>
  </si>
  <si>
    <t>DLOG.POA.2024.028</t>
  </si>
  <si>
    <t>Elaborar las Solicitudes de Pedido dentro del plazo establecido (2 días laborables)</t>
  </si>
  <si>
    <t>Luego de recibida la planilla de Distribución debidamente completada por el área requirente, se dispone de 2 días laborables para realizar la SOLPED</t>
  </si>
  <si>
    <t>Porcentaje de SOLPED realizadas dentro del plazo establecido</t>
  </si>
  <si>
    <t>Reporte de sistema de planillas SADI vs reporte SAP</t>
  </si>
  <si>
    <t>DLOG.POA.2024.029</t>
  </si>
  <si>
    <t>Dar seguimiento a la Adminstración de los Contratos en el SISCOMPRAS</t>
  </si>
  <si>
    <t>Dar seguimiento a los procesos de compras adjudicados, cargar plan de entrega y enviar contrato al suplidor.</t>
  </si>
  <si>
    <t>Suma de puntuación indicadores SISCOMPRAS Contratos actualizados y Planes de entrega cargados</t>
  </si>
  <si>
    <t>SISCOMPRAS</t>
  </si>
  <si>
    <t>Analistas de Compra / Cordinador de Compras</t>
  </si>
  <si>
    <t>DLOG.POA.2024.030</t>
  </si>
  <si>
    <t>Realizar los mantenimientos preventivos</t>
  </si>
  <si>
    <t>Dar el mantenimiento preventivo a las unidades propias dentro del mes de su vencimiento</t>
  </si>
  <si>
    <t>Porcentaje de mantenimientos realizados</t>
  </si>
  <si>
    <t>Planilla control mantenimientos preventivos y hojas de trabajo</t>
  </si>
  <si>
    <t>Mantenimiento</t>
  </si>
  <si>
    <t>Encargado de Mantenimiento</t>
  </si>
  <si>
    <t>DLOG.POA.2024.031</t>
  </si>
  <si>
    <t>Realizar inventario de los vehículos propios con averías</t>
  </si>
  <si>
    <t>Reporte con la cantidad unidades que entran al taller mensualmente.</t>
  </si>
  <si>
    <t xml:space="preserve">Relación de Excel con listado de vehículos </t>
  </si>
  <si>
    <t>DLOG.POA.2024.032</t>
  </si>
  <si>
    <t>Reparar los vehículos con averías menores en un tiempo máximo de 10 días laborables.</t>
  </si>
  <si>
    <t>Garantizar la reparación de los vehículos con averías menores antes de 10 días laborables.</t>
  </si>
  <si>
    <t>Tiempo máximo que tardó la reparación de vehículo</t>
  </si>
  <si>
    <t>Relación de Excel con tiempo de vehículos en taller</t>
  </si>
  <si>
    <t>DLOG.POA.2024.033</t>
  </si>
  <si>
    <t>Ofrecer servicio de transporte a las gerencias que no poseen vehículos asignado.</t>
  </si>
  <si>
    <t xml:space="preserve">Tener una cantidad de vehículos disponibles para proveer el servicio de transporte a las áreas que no tengan vehículos asignados y soliciten con 48 o 24 horas de antelación. </t>
  </si>
  <si>
    <t>Porcentaje de servicios brindados en base a la cantidad solicitada</t>
  </si>
  <si>
    <t>Reporte en Excel con los servicios solicitados</t>
  </si>
  <si>
    <t>Flotilla</t>
  </si>
  <si>
    <t>Encargado Flotilla / Enc. Sector</t>
  </si>
  <si>
    <t>DLOG.POA.2024.034</t>
  </si>
  <si>
    <t>Llevar un registro mensual de las condiciones en que se reciben los vehículos prestados al personal.</t>
  </si>
  <si>
    <t>Control de las condiciones de entrega y recepción de los vehículos suministrados al personal para su operativa</t>
  </si>
  <si>
    <t>Reporte en Excel</t>
  </si>
  <si>
    <t>DLOG.POA.2024.035</t>
  </si>
  <si>
    <t>Mejorar la imagen corporativa y la comunicación</t>
  </si>
  <si>
    <t xml:space="preserve">Asegurar la difusión oportuna de las informaciones. </t>
  </si>
  <si>
    <t>Concientización sobre el  uso correcto de las unidades Vehiculares de  Edenorte</t>
  </si>
  <si>
    <t>Enviar mensajes de concientización sobre seguridad vial y buen uso de vehículos</t>
  </si>
  <si>
    <t>Cantidad de correos publicados.</t>
  </si>
  <si>
    <t>Correos con los comunicados</t>
  </si>
  <si>
    <t>Gerencia de Transportación</t>
  </si>
  <si>
    <t>Encargado Transportación</t>
  </si>
  <si>
    <t>DLOG.POA.2024.036</t>
  </si>
  <si>
    <t>Ejecutar sistema automatizado como prueba piloto para mantenimientos  en el sector Santiago.</t>
  </si>
  <si>
    <t>Realizar prueba piloto con los usuarios de vehículos en el sector Santiago. Educar a los usuarios hasta que se todas las solicitudes se reciban mediante el sistema OTRS</t>
  </si>
  <si>
    <t>Porcentaje de implementación</t>
  </si>
  <si>
    <t>Reporte del sistema con las averías registradas</t>
  </si>
  <si>
    <t>Mantenimiento / Flotilla</t>
  </si>
  <si>
    <t>Encargado / Técnico - Flotilla / Mantenimiento</t>
  </si>
  <si>
    <t>DLOG.POA.2024.037</t>
  </si>
  <si>
    <t>Regularizar Servicio alquiler / leasing vehículos</t>
  </si>
  <si>
    <t>Continuar con todos los pasos del proceso de compras hasta adjudicación y firma del contrato para el inicio del servicio</t>
  </si>
  <si>
    <t>Generación de contratos no beneficiosos para la empresa debido al alto poder de negociación y conocimiento de los clientes.</t>
  </si>
  <si>
    <t>Porcentaje de ejecución</t>
  </si>
  <si>
    <t>Acto administrativo de adjudicación</t>
  </si>
  <si>
    <t>Gerente de Transportación</t>
  </si>
  <si>
    <t>GERENCIA DE COMPRAS</t>
  </si>
  <si>
    <t>DOP</t>
  </si>
  <si>
    <t>DLOG.POA.2024.038</t>
  </si>
  <si>
    <t>Regularizar Servicio mantenimiento vehículos</t>
  </si>
  <si>
    <t>Desarrollar todos los pasos del proceso de compras hasta adjudicación y firma del contrato para el inicio del servicio. Siendo el envío de pliego por Transportación el 50% de la meta y el restante de la adjudicación.</t>
  </si>
  <si>
    <t>DLOG.POA.2024.039</t>
  </si>
  <si>
    <t>Regularizar Servicio Suministro de combustible</t>
  </si>
  <si>
    <t>DLOG.POA.2024.040</t>
  </si>
  <si>
    <t>Regularizar Servicio Suministro de GPS</t>
  </si>
  <si>
    <t>DLOG.POA.2024.041</t>
  </si>
  <si>
    <t>Realizar informe sobre el consumo de combustible mensual</t>
  </si>
  <si>
    <t>Enviar un reporte del consumo de combustible al Director de Logística.</t>
  </si>
  <si>
    <t>Cantidad de reportes enviados</t>
  </si>
  <si>
    <t>Correo y reporte</t>
  </si>
  <si>
    <t>Gerente de Transportación / Enc. Transportación / Enc. Combustible</t>
  </si>
  <si>
    <t>DLOG.POA.2024.042</t>
  </si>
  <si>
    <t>Realizar operativo para dotar equipos de seguridad a la flotilla vehicular</t>
  </si>
  <si>
    <t>Dotar la flotilla vehicular (propios y licitados) de botiquín, extintor y triángulo. Se hará una primera etapa del 50% de la flotilla en 2024 y el restante en 2025</t>
  </si>
  <si>
    <t>Porcentaje de vehículos equipados</t>
  </si>
  <si>
    <t>Relación de Excel y hoja de entrega/inspección</t>
  </si>
  <si>
    <t>Gerente de Transportación / Enc.Transportación / Enc. Y Tec. Flotilla</t>
  </si>
  <si>
    <t>GERENCIA DE SEGURIDAD Y SALUD OCUPACIONAL</t>
  </si>
  <si>
    <t>OAI.POA.2024.001</t>
  </si>
  <si>
    <t xml:space="preserve">Mejorar la percepción de la imagen de la empresa. </t>
  </si>
  <si>
    <t>Actualizar el Portal de Transparencia</t>
  </si>
  <si>
    <t xml:space="preserve">Solicitar a las áreas las informaciones requeridas para ser publicadas en el Portal de Transparencia en las fechas previstas, conforme a la Matriz de Responsabilidades. </t>
  </si>
  <si>
    <t>Porciento de cumplimiento en la evaluación del Portal.</t>
  </si>
  <si>
    <t>Reporte con los resultados de la evaluación del Portal</t>
  </si>
  <si>
    <t>Oficina de Libre Acceso a la Información</t>
  </si>
  <si>
    <t>OAI</t>
  </si>
  <si>
    <t>Albert Padilla</t>
  </si>
  <si>
    <t>Todas las áreas de Edenorte</t>
  </si>
  <si>
    <t>NO</t>
  </si>
  <si>
    <t>OAI.POA.2024.002</t>
  </si>
  <si>
    <t>Elaborar Informe de gestión con las estadísticas y actividades realizadas mensualmente.</t>
  </si>
  <si>
    <t>Se debe llevar un control con el registro mensual con las estadísticas generadas, en materia de acceso a la información pública, 311 y SAIP.
Archivar los informes de gestión mensual.</t>
  </si>
  <si>
    <t xml:space="preserve"> Informe remitido.</t>
  </si>
  <si>
    <t>Informes/Correo Electrónico</t>
  </si>
  <si>
    <t>N/A</t>
  </si>
  <si>
    <t>OAI.POA.2024.003</t>
  </si>
  <si>
    <t xml:space="preserve">Dar respuesta a las solicitudes presenciales de Información de Libre Acceso dentro de los plazos establecidos por la Ley 200-04 y /o Resolución 002-21. </t>
  </si>
  <si>
    <t>Responder las solicitudes realizadas vía los formularios de solicitud de información en el tiempo establecido no mayor de 15 días laborables.</t>
  </si>
  <si>
    <t xml:space="preserve">Tiempo promedio de atención en el plazo establecido </t>
  </si>
  <si>
    <t>Correo con control de las solicitudes</t>
  </si>
  <si>
    <t>OAI.POA.2024.004</t>
  </si>
  <si>
    <t xml:space="preserve">Atender las solicitudes de información que han sido sujetas a prórroga por situaciones presentadas. </t>
  </si>
  <si>
    <t>Responder las solicitudes con prórrogas,  revisando la información y dando respuesta en el tiempo establecido.
Dar respuesta al solicitante en el plazo para prórroga, siendo estos 10 días hábiles posteriores a los 15 días habituales de respuestas, para un total de 25 días hábiles.</t>
  </si>
  <si>
    <t xml:space="preserve">Tiempo promedio  de atención en el plazo establecido </t>
  </si>
  <si>
    <t>OAI.POA.2024.005</t>
  </si>
  <si>
    <t>Responder a las quejas, denuncias, sugerencias y reclamaciones realizadas por el ciudadano a través del Sistema 311</t>
  </si>
  <si>
    <t>Respuesta de registro de denuncias, quejas, reclamaciones y sugerencias. 
Recibir y canalizar todos los casos enviados por los ciudadanos, independientemente de la modalidad usada, a los organismos correspondientes dentro del plazo establecido</t>
  </si>
  <si>
    <t>Reporte con control de las solicitudes (Archivo excel)</t>
  </si>
  <si>
    <t>OAI.POA.2024.006</t>
  </si>
  <si>
    <t>Dar respuesta a las solicitudes de información recibidas en la plataforma del SAIP, en los plazos establecidos por la Ley 200-04.</t>
  </si>
  <si>
    <t>Responder las solicitudes realizadas vía los  formulario de solicitud,  revisando la información y dando respuesta en el tiempo establecido.
Dar respuesta al  solicitante en un plazo no mayor de 15 días laborables.  La plataforma permitirá un mayor nivel de transparencia en el accionar de las instituciones públicas,</t>
  </si>
  <si>
    <t>OAI.POA.2024.007</t>
  </si>
  <si>
    <t>Cumplir con el Plan de Trabajo de la Comisión de Integridad Gubernamental y Cumplimiento Normativo (CIGCN)</t>
  </si>
  <si>
    <t>Esta actividad depende de las nuevas instrucciones y lineamientos establecidos por la DIGEIG para el funcionamiento de la Comisión de Integridad Gubernamental y Cumplimiento Normativo (CIGCN)</t>
  </si>
  <si>
    <t>Porciento de cumplimiento del plan de trabajo</t>
  </si>
  <si>
    <t xml:space="preserve">CIGCN </t>
  </si>
  <si>
    <t>OAI.POA.2024.008</t>
  </si>
  <si>
    <t>DIGEIG</t>
  </si>
  <si>
    <t>Realizar  campaña por la Integridad de DIGEIG.</t>
  </si>
  <si>
    <t>Se enviarán comunicaciones vía correo electrónico y se solicitará la colocación de las mismas en los murales de la empresa, se publicará informaciones en la intranet y charlas virtuales y/o presenciales a los colaboradores.</t>
  </si>
  <si>
    <t xml:space="preserve">Cantidad de comunicaciones enviadas
</t>
  </si>
  <si>
    <t>*Fotografías y videos firmado, Circular promocionando la campaña, Captura de pantalla de las redes sociales, Correos electrónicos promocionando la campaña, Lista de participantes</t>
  </si>
  <si>
    <t>CIGCN</t>
  </si>
  <si>
    <t>CIGCN / RRHH / CALIDAD</t>
  </si>
  <si>
    <t>Dirección Comunicación Estratégica /GIGCN</t>
  </si>
  <si>
    <t>OAI.POA.2024.009</t>
  </si>
  <si>
    <t xml:space="preserve">Crear campaña institucional de sensibilización y promoción transversal de los valores  institucionales  por una cultura de integridad. </t>
  </si>
  <si>
    <t>Promocionar los valores de la Institución a través de los medios disponibles en la organización y distinguir mediante un acto de reconocimiento el comportamiento íntegro y el cumplimiento de las normas entre los servidores de la Institución.</t>
  </si>
  <si>
    <t>Impacto negativo en el clima y moral laboral, reduciendo la capacidad de respuesta oportuna de la empresa frente a los requerimientos de servicio de los clientes</t>
  </si>
  <si>
    <t xml:space="preserve">
Cantidad de socializaciones realizada</t>
  </si>
  <si>
    <t xml:space="preserve">CIGCN/ RRHH </t>
  </si>
  <si>
    <t>OAI.POA.2024.010</t>
  </si>
  <si>
    <t>Realizar charla sobre los valores éticos de sensibilización en los diferente  sectores  de Edenorte. (La Vega, Valverde Mao, Puerto Plata, San Francisco y Santiago)</t>
  </si>
  <si>
    <t>Completar con los compromisos asumidos en la mesa de trabajo del taller de conformación para el plan de trabajo de las CIGCN y oficiales de integridad 2023</t>
  </si>
  <si>
    <t xml:space="preserve">Cantidad de Charlas impartidas
</t>
  </si>
  <si>
    <t>Capacitación y Desarrollo</t>
  </si>
  <si>
    <t>OAI.POA.2024.011</t>
  </si>
  <si>
    <t>Implementar  modelo de gestión de riesgos de corrupción.</t>
  </si>
  <si>
    <t>Sensibilizar a los colaboradores de la institución sobre la importancia del establecimiento de un modelo de gestión de riesgo de corrupción</t>
  </si>
  <si>
    <t xml:space="preserve">Cantidad de socializaciones realizadas
</t>
  </si>
  <si>
    <t>Convocatoria, lista de participantes</t>
  </si>
  <si>
    <t>OAI.POA.2024.012</t>
  </si>
  <si>
    <t>Realizar talleres sobre planeaciónde gestión de riesgo  para la construcción del Código de Integridad y Conducta y Socialización para la implementación de las Directrices de Conflictos de integridad.</t>
  </si>
  <si>
    <t>Taller para la construcción del Código de Integridad y Conducta.
Socialización y consulta de la implementación de las directrices de conflictos de integridad.</t>
  </si>
  <si>
    <t xml:space="preserve">
Cantidad de socializaciones realizadas</t>
  </si>
  <si>
    <t>Convocatoria, lista de participantes, Fotos</t>
  </si>
  <si>
    <t xml:space="preserve">Capacitación y Desarrollo/ CIGCN </t>
  </si>
  <si>
    <t>OAI.POA.2024.013</t>
  </si>
  <si>
    <t>Realizar taller sobre la implementación de mecanismos de inducción sobre integridad a los nuevos colaboradores</t>
  </si>
  <si>
    <t xml:space="preserve">Talleres la implementación de mecanismos de inducción sobre integridad a los nuevos servidores.
	</t>
  </si>
  <si>
    <t xml:space="preserve">Cantidad de Talleres realizados
</t>
  </si>
  <si>
    <t xml:space="preserve">CIGCN / RRHH </t>
  </si>
  <si>
    <t>OAI.POA.2024.014</t>
  </si>
  <si>
    <t>Capacitar en temas de integridad y valores éticos</t>
  </si>
  <si>
    <t>Actividades de desarrollo y capacidades sobre integridad</t>
  </si>
  <si>
    <t xml:space="preserve">Cantidad de Capacitaciones
</t>
  </si>
  <si>
    <t>OAI.POA.2024.015</t>
  </si>
  <si>
    <t xml:space="preserve">Difundir mediante los medios disponibles las Políticas de Integridad a las partes interesadas y socializar el Código de Ética entre los colaboradores de la institución.  </t>
  </si>
  <si>
    <t>Actividades de difusión sobre las acciones contenidas en las “Políticas de Integridad” dirigidas a las partes interesadas, entre otras medidas".</t>
  </si>
  <si>
    <t xml:space="preserve">
-Cantidad de socializaciones realizadas
</t>
  </si>
  <si>
    <t>OAI.POA.2024.016</t>
  </si>
  <si>
    <t>Gestionar la inclusión de temas de Integridad en el programa de capacitación de la Institución.</t>
  </si>
  <si>
    <t xml:space="preserve">Crear programa interno de formación para la integridad. </t>
  </si>
  <si>
    <t>DC.POA.2024.001</t>
  </si>
  <si>
    <t>Reducir la Cantidad de Clientes de 5+ Facturas Vencidas</t>
  </si>
  <si>
    <t>Mantener el Indice de Morosidad por debajo de cifras dobles, es decir, que la cantidad de clientes con 5+ Facturas Vencidas no supere el 9% del total de clientes activos</t>
  </si>
  <si>
    <t>Reducción de la tasa de rentabilidad de la empresa debilitando con esto su capacidad de generar valor económico y poder enfrentar compromisos frente a acreedores</t>
  </si>
  <si>
    <t>% de Clientes con Deuda</t>
  </si>
  <si>
    <t>Reporte de Inteligencia de Negocio / Consulta a la BD del Open SGC</t>
  </si>
  <si>
    <t>Gerencia Comercial Sector Santiago</t>
  </si>
  <si>
    <t>Gestión cobranzas</t>
  </si>
  <si>
    <t>Jaqueline Fabian</t>
  </si>
  <si>
    <t>DC.POA.2024.002</t>
  </si>
  <si>
    <t>Gerencia Comercial Sector Puerto Plata</t>
  </si>
  <si>
    <t>Walfrady Gonzalez</t>
  </si>
  <si>
    <t>DC.POA.2024.003</t>
  </si>
  <si>
    <t>Reducción de la tasa de rentabilidad de la empresa debilitando con esto su capacidad de generar valor económico y poder enfrentar compromisos frente a acreedores.</t>
  </si>
  <si>
    <t>Gerencia Comercial Sector La Vega</t>
  </si>
  <si>
    <t>Alexander Jimenez</t>
  </si>
  <si>
    <t>DC.POA.2024.004</t>
  </si>
  <si>
    <t>Gerencia Comercial Sector San Francisco</t>
  </si>
  <si>
    <t>Pedro Moronta</t>
  </si>
  <si>
    <t>DC.POA.2024.005</t>
  </si>
  <si>
    <t>Gerencia Comercial Sector Valverde Mao</t>
  </si>
  <si>
    <t>Librado Acosta</t>
  </si>
  <si>
    <t>DC.POA.2024.006</t>
  </si>
  <si>
    <t>Incrementar la Cantidad de Clientes mediante Altas de Contratos y Reintegraciones</t>
  </si>
  <si>
    <t>Esta actividad consiste en incrementar la eficiencia en la aplicación del  proceso Contratación Nuevos Clientes y Reintegración</t>
  </si>
  <si>
    <t>Cantidad de clientes contratados</t>
  </si>
  <si>
    <t>Gestión comercial</t>
  </si>
  <si>
    <t>DC.POA.2024.007</t>
  </si>
  <si>
    <t>DC.POA.2024.008</t>
  </si>
  <si>
    <t>DC.POA.2024.009</t>
  </si>
  <si>
    <t>DC.POA.2024.010</t>
  </si>
  <si>
    <t>DC.POA.2024.011</t>
  </si>
  <si>
    <t xml:space="preserve">Incrementar el uso de los canales de pago de bajo costo para la empresa y los clientes. </t>
  </si>
  <si>
    <t>Aumentar la cantidad de transacciones realizadas por canales de pagos externos (fuera de la Oficina)</t>
  </si>
  <si>
    <t>Promover entre los clientes que visitan las Oficinas o gestionados por llamadas telefónicas el uso de los canales de pagos alternos.</t>
  </si>
  <si>
    <t>% de clientes que pagan fuera de la oficina</t>
  </si>
  <si>
    <t>DC.POA.2024.012</t>
  </si>
  <si>
    <t>DC.POA.2024.013</t>
  </si>
  <si>
    <t>DC.POA.2024.014</t>
  </si>
  <si>
    <t>DC.POA.2024.015</t>
  </si>
  <si>
    <t>DC.POA.2024.016</t>
  </si>
  <si>
    <t>Asegurar la calidad de la facturación.</t>
  </si>
  <si>
    <t>Disminuir la Cantidad de Clientes que Facturan sin Consumo Leído (Conexión Directa y Estimación)</t>
  </si>
  <si>
    <t>Esta actividad consiste en disminuir la Cantidad de Clientes en Conexión Directa y en Estimación, para que la Facturacion de los mismos sea Real (Consumos registrados en el medidor)</t>
  </si>
  <si>
    <t>Cantidad de Clientes Directos y Estimados</t>
  </si>
  <si>
    <t>DC.POA.2024.017</t>
  </si>
  <si>
    <t>DC.POA.2024.018</t>
  </si>
  <si>
    <t>DC.POA.2024.019</t>
  </si>
  <si>
    <t>DC.POA.2024.020</t>
  </si>
  <si>
    <t>DC.POA.2024.021</t>
  </si>
  <si>
    <t>Cambio de Tarifa o de Tipo de Cliente a clientes BTS1 creados como Comercial o Industrial</t>
  </si>
  <si>
    <t>Esta actividad consiste en sanear la base de datos para que los clientes tengan la Tarifa y/o el Tipo de Cliente que realmente le corresponde.</t>
  </si>
  <si>
    <t>Cantidad de cambios de tarifa</t>
  </si>
  <si>
    <t>DC.POA.2024.022</t>
  </si>
  <si>
    <t>DC.POA.2024.023</t>
  </si>
  <si>
    <t>DC.POA.2024.024</t>
  </si>
  <si>
    <t>DC.POA.2024.025</t>
  </si>
  <si>
    <t>DC.POA.2024.026</t>
  </si>
  <si>
    <t>Identificar nuevos puntos para proponerlos como Nuevas Estafetas a Mercadeo y la Gerencia de Cobranzas</t>
  </si>
  <si>
    <t>Informar a Mercadeo de la ubicación de comercios y/o negocios que puedan ser contratados como estafetas para el pago del servicio eléctrico.</t>
  </si>
  <si>
    <t>Cantidad de puntos de cobros</t>
  </si>
  <si>
    <t>Gerencia de Mercadeo</t>
  </si>
  <si>
    <t>DC.POA.2024.027</t>
  </si>
  <si>
    <t>DC.POA.2024.028</t>
  </si>
  <si>
    <t>DC.POA.2024.029</t>
  </si>
  <si>
    <t>DC.POA.2024.030</t>
  </si>
  <si>
    <t>DC.POA.2024.031</t>
  </si>
  <si>
    <t>Efectuar el Cobro a Clientes con Actas de Irregularidad</t>
  </si>
  <si>
    <t>Asegurar que un porcentaje de Clientes con Actas de Irregularidad sean cobrados en el mes. (Clientes con Actas Cobradas / Clientes con Actas Facturadas)</t>
  </si>
  <si>
    <t>% de clientes con Actas cobrados en el mes</t>
  </si>
  <si>
    <t>DC.POA.2024.032</t>
  </si>
  <si>
    <t>DC.POA.2024.033</t>
  </si>
  <si>
    <t>DC.POA.2024.034</t>
  </si>
  <si>
    <t>DC.POA.2024.035</t>
  </si>
  <si>
    <t>DC.POA.2024.036</t>
  </si>
  <si>
    <t>Incrementar la cantidad de clientes inscritos en el Sistema de Cobro Automático por Tarjeta de Credito</t>
  </si>
  <si>
    <t>Asegurar el cobro de la factura antes de su vencimiento, incorporando al cliente al formato de cobro automático, evitando al mismo tener que trasladarse hasta la oficina para efectuar su pago. Evitar además que por un olvido o descuido del cliente, la factura caiga en morosidad y genere suspensión de servicio. Como consecuencia se descongestionan las oficinas.</t>
  </si>
  <si>
    <t>Cantidad Clientes Incorporados al Sistema Cobro Automático</t>
  </si>
  <si>
    <t>Reporte de Inteligencia de Negocio / Consulta al Sistema de Tarjetas</t>
  </si>
  <si>
    <t>DC.POA.2024.037</t>
  </si>
  <si>
    <t>DC.POA.2024.038</t>
  </si>
  <si>
    <t>DC.POA.2024.039</t>
  </si>
  <si>
    <t>DC.POA.2024.040</t>
  </si>
  <si>
    <t>DC.POA.2024.041</t>
  </si>
  <si>
    <t>Garantizar la satisfacción del servicio externo e interno.</t>
  </si>
  <si>
    <t>Mantener el plazo medio de atención a las instalaciones realizadas por la DC dentro del tiempo establecido en la Norma de Calidad</t>
  </si>
  <si>
    <t>Brindar seguimiento a la ejecución de las instalaciones realizadas por el personal de la Dirección Comercial para asegurar que se realicen durante los plazos establecidos por el órgano regulador.</t>
  </si>
  <si>
    <t>TMR en Días</t>
  </si>
  <si>
    <t>Servicio técnico</t>
  </si>
  <si>
    <t>DC.POA.2024.042</t>
  </si>
  <si>
    <t>DC.POA.2024.043</t>
  </si>
  <si>
    <t>DC.POA.2024.044</t>
  </si>
  <si>
    <t>DC.POA.2024.045</t>
  </si>
  <si>
    <t>DC.POA.2024.046</t>
  </si>
  <si>
    <t>Mantener el plazo medio de atención de las reconexiones dentro del tiempo establecido en la Norma de Calidad</t>
  </si>
  <si>
    <t>Brindar seguimiento a las Reconexiones por impago que estos queden normalizados dentro de los parámetros establecidos por el órganos regulador.</t>
  </si>
  <si>
    <t>TMR en Horas</t>
  </si>
  <si>
    <t>DC.POA.2024.047</t>
  </si>
  <si>
    <t>DC.POA.2024.048</t>
  </si>
  <si>
    <t>DC.POA.2024.049</t>
  </si>
  <si>
    <t>DC.POA.2024.050</t>
  </si>
  <si>
    <t>DC.POA.2024.051</t>
  </si>
  <si>
    <t>Asegurar la calidad de distribución de las facturas</t>
  </si>
  <si>
    <t xml:space="preserve">Asegurar la aplicación correcta de estos códigos, manteniendo la revisión  de los trabajos de forma diaria, como forma de asegurar tendencia a la disminución.   </t>
  </si>
  <si>
    <t>Porcentaje de clientes sin anomalías</t>
  </si>
  <si>
    <t>Lectura y Distribución de Facturas</t>
  </si>
  <si>
    <t>DC.POA.2024.052</t>
  </si>
  <si>
    <t xml:space="preserve">Asegurar la calidad de distribución de las facturas </t>
  </si>
  <si>
    <t>DC.POA.2024.053</t>
  </si>
  <si>
    <t>DC.POA.2024.054</t>
  </si>
  <si>
    <t>DC.POA.2024.055</t>
  </si>
  <si>
    <t>DC.POA.2024.056</t>
  </si>
  <si>
    <t>Asegurar la Calidad de las Lecturas</t>
  </si>
  <si>
    <t>Aseguras la aplicación correcta en el proceso de toma lectura</t>
  </si>
  <si>
    <t>DC.POA.2024.057</t>
  </si>
  <si>
    <t>DC.POA.2024.058</t>
  </si>
  <si>
    <t>DC.POA.2024.059</t>
  </si>
  <si>
    <t>DC.POA.2024.060</t>
  </si>
  <si>
    <t>DC.POA.2024.061</t>
  </si>
  <si>
    <t xml:space="preserve">Integrar los procesos productivos de la empresa a través del uso de herramientas tecnológicas que optimicen el funcionamiento de estos. </t>
  </si>
  <si>
    <t>Inscribir a los clientes en el envío de factura ecológica (Factura Digital).</t>
  </si>
  <si>
    <t>Inscribir los clientes en modalidad de envio factura ecológica, para recibirla sólo por medio de correo electrónico, no fisicamente.</t>
  </si>
  <si>
    <t>Cantidad de clientes incorporados al sistema distribución factura Ecológica</t>
  </si>
  <si>
    <t>Informe de Distribucion de Facturas</t>
  </si>
  <si>
    <t>Gerencia de Sistemas</t>
  </si>
  <si>
    <t>DC.POA.2024.062</t>
  </si>
  <si>
    <t>DC.POA.2024.063</t>
  </si>
  <si>
    <t>DC.POA.2024.064</t>
  </si>
  <si>
    <t>DC.POA.2024.065</t>
  </si>
  <si>
    <t>DC.POA.2024.066</t>
  </si>
  <si>
    <t>Realizar actualización de datos de clientes en el Sistema</t>
  </si>
  <si>
    <t>Aprovechar cada contacto con el cliente para solicitarle actualizar sus datos (Teléfonos, correo y demás datos)</t>
  </si>
  <si>
    <t>Cantidad de Datos Actualizados</t>
  </si>
  <si>
    <t>Consulta a la aplicación de actualización de datos</t>
  </si>
  <si>
    <t>DC.POA.2024.067</t>
  </si>
  <si>
    <t>DC.POA.2024.068</t>
  </si>
  <si>
    <t>DC.POA.2024.069</t>
  </si>
  <si>
    <t>DC.POA.2024.070</t>
  </si>
  <si>
    <t>DC.POA.2024.071</t>
  </si>
  <si>
    <t>Realizar formaciones continuas para reforzar los conocimientos de Procesos del Ciclo Comercial</t>
  </si>
  <si>
    <t>Fortalecer las debilidades encontradas en el personal comercial, en pos de mejorar la calidad del servicio, y la correcta aplicación de los procesos comerciales.</t>
  </si>
  <si>
    <t>Cantidad de formaciones</t>
  </si>
  <si>
    <t>Fotos, Lista de Participación</t>
  </si>
  <si>
    <t>Gestión cobranzas y Gestión comercial</t>
  </si>
  <si>
    <t>Gerencia de Capacitación y Desarrollo</t>
  </si>
  <si>
    <t>DC.POA.2024.072</t>
  </si>
  <si>
    <t>DC.POA.2024.073</t>
  </si>
  <si>
    <t>DC.POA.2024.074</t>
  </si>
  <si>
    <t>DC.POA.2024.075</t>
  </si>
  <si>
    <t>DC.POA.2024.076</t>
  </si>
  <si>
    <t>Realizar la actualización de Fianzas en el Open</t>
  </si>
  <si>
    <t>Aumentar de forma periódica y en cumplimiento a la Ley, las fianzas registradas en el Open de acuerdo a la carga de los clientes</t>
  </si>
  <si>
    <t>Cantidad de Fianzas Actualizadas</t>
  </si>
  <si>
    <t>Gestión Comercial</t>
  </si>
  <si>
    <t>DC.POA.2024.077</t>
  </si>
  <si>
    <t>DC.POA.2024.078</t>
  </si>
  <si>
    <t>DC.POA.2024.079</t>
  </si>
  <si>
    <t>DC.POA.2024.080</t>
  </si>
  <si>
    <t>no</t>
  </si>
  <si>
    <t>DC.POA.2024.081</t>
  </si>
  <si>
    <t>Realizar Supervisiones de Corte, Campo e Inspección de Posibilidad  de Servicio</t>
  </si>
  <si>
    <t>Asegurar que un % representativo de las O/S que se trabajan, sea supervisadas en el terreno, para así garantizar la correcta ejecución con la calidad requerida y plazos establecidos.</t>
  </si>
  <si>
    <t>Cantidad de O/S TO110 y TO713 Supervisadas.</t>
  </si>
  <si>
    <t>Servicio Técnico</t>
  </si>
  <si>
    <t>DC.POA.2024.082</t>
  </si>
  <si>
    <t>DC.POA.2024.083</t>
  </si>
  <si>
    <t>DC.POA.2024.084</t>
  </si>
  <si>
    <t>DC.POA.2024.085</t>
  </si>
  <si>
    <t>Asegurar que un % representativo de las o/s que se trabajan, sea supervisadas en el terreno, para así garantizar la correcta ejecución con la calidad requerida y plazos establecidos.</t>
  </si>
  <si>
    <t>DC.POA.2024.086</t>
  </si>
  <si>
    <t>Realizar supervisiones de las órdenes de servicios restantes</t>
  </si>
  <si>
    <t xml:space="preserve">Reducción de los niveles de entrega, incrementando los errores, encareciendo y disminuyendo los niveles operativos de la empresa </t>
  </si>
  <si>
    <t>Cantidad de O/S supervisadas</t>
  </si>
  <si>
    <t>DC.POA.2024.087</t>
  </si>
  <si>
    <t>DC.POA.2024.088</t>
  </si>
  <si>
    <t>DC.POA.2024.089</t>
  </si>
  <si>
    <t>DC.POA.2024.090</t>
  </si>
  <si>
    <t>DC.POA.2024.091</t>
  </si>
  <si>
    <t>Dar seguimiento a la calidad de las órdenes de servicio.</t>
  </si>
  <si>
    <t>Brindar seguimiento a la buena ejecución de las ordenes de servicios en los sitemas que empleamos en el area.</t>
  </si>
  <si>
    <t>Porcentaje de Calidad Alcanzado</t>
  </si>
  <si>
    <t>Consulta aplicación</t>
  </si>
  <si>
    <t>DC.POA.2024.092</t>
  </si>
  <si>
    <t>DC.POA.2024.093</t>
  </si>
  <si>
    <t>DC.POA.2024.094</t>
  </si>
  <si>
    <t>DC.POA.2024.095</t>
  </si>
  <si>
    <t>DC.POA.2024.096</t>
  </si>
  <si>
    <t>Brindar seguimiento a la calidad de las supervisiones.</t>
  </si>
  <si>
    <t>Brindar seguimiento a que las supervisiones realizadas, cumplan y traigan consigo las informaciones básicas esperadas en cada caso.</t>
  </si>
  <si>
    <t>DC.POA.2024.097</t>
  </si>
  <si>
    <t>DC.POA.2024.098</t>
  </si>
  <si>
    <t>DC.POA.2024.099</t>
  </si>
  <si>
    <t>DC.POA.2024.100</t>
  </si>
  <si>
    <t>DC.POA.2024.101</t>
  </si>
  <si>
    <t>Dar seguimiento a los plazos medio de resolución de O/S de lectura y distribución de facturas</t>
  </si>
  <si>
    <t xml:space="preserve">Seguimiento al plazo medio de resolución de las O/S de servicio de lectura </t>
  </si>
  <si>
    <t>Plazo medio de resolución O/S</t>
  </si>
  <si>
    <t>DC.POA.2024.102</t>
  </si>
  <si>
    <t>DC.POA.2024.103</t>
  </si>
  <si>
    <t>DC.POA.2024.104</t>
  </si>
  <si>
    <t>DC.POA.2024.105</t>
  </si>
  <si>
    <t>DC.POA.2024.106</t>
  </si>
  <si>
    <t>Brindar seguimiento al plazo medio de atención de las órdenes de servicio</t>
  </si>
  <si>
    <t>Brindar seguimiento para que el plazo medio de atención a las órdenes de servicios que no sean de corte, reconexión ni instalación (de miden aparte) se realicen dentro de plazo.  (Diferentes a cortes, reconexiones e instalaciones)</t>
  </si>
  <si>
    <t>DC.POA.2024.107</t>
  </si>
  <si>
    <t>DC.POA.2024.108</t>
  </si>
  <si>
    <t>DC.POA.2024.109</t>
  </si>
  <si>
    <t>DC.POA.2024.110</t>
  </si>
  <si>
    <t>DC.POA.2024.111</t>
  </si>
  <si>
    <t>Reconocer a las Oficinas Comerciales y/o al Personal</t>
  </si>
  <si>
    <t>Reconocimiento a las Oficinas Comerciales por resultados alcanzados en indicadores comerciales o al personal con una labor destacable</t>
  </si>
  <si>
    <t>Cantidad Reconocimientos</t>
  </si>
  <si>
    <t xml:space="preserve">Fotos </t>
  </si>
  <si>
    <t>Gerencia Sector</t>
  </si>
  <si>
    <t>Gerencia de Desarrollo Organizacional</t>
  </si>
  <si>
    <t>DC.POA.2024.112</t>
  </si>
  <si>
    <t>DC.POA.2024.113</t>
  </si>
  <si>
    <t>DC.POA.2024.114</t>
  </si>
  <si>
    <t>DC.POA.2024.115</t>
  </si>
  <si>
    <t>DC.POA.2024.116</t>
  </si>
  <si>
    <t xml:space="preserve"> </t>
  </si>
  <si>
    <t>Realización Auditorías a las diferentes  Oficinas Comerciales de manera presencial</t>
  </si>
  <si>
    <t xml:space="preserve">1.Esta actividad consiste en la realización de auditorìas   de parte del personal interno (control de calidad y procesos comerciales).                                                                                                            </t>
  </si>
  <si>
    <t>Cantidad de auditorias realizadas</t>
  </si>
  <si>
    <t>Gerencia Control de Calidad y Procesos Comerciales</t>
  </si>
  <si>
    <t>Olga Morales</t>
  </si>
  <si>
    <t>DC.POA.2024.117</t>
  </si>
  <si>
    <t>Asegurar el cumplimiento de los estándares establecidos en las Normas de Calidad vigentes.</t>
  </si>
  <si>
    <t>Auditar los Procesos Comerciales de manera digital vía el Sistema Open SGC.</t>
  </si>
  <si>
    <t>1. Realización de auditorías de los procesos comerciales mediante el sistema Open SGC y otras aplicaciones diseñadas para estos fines: (Expedientes de Contratacion,Altas de Contrato,Bajas Voluntarias,Bajas Forzadas,Reclamaciones,Cambios de Tarifa,Acuerdo de Pago)
2. Elaboración y Remisión de Gráficos de Resultados a los Gerentes de Sectores y Áreas involucradas.
3. Seguimiento a la corrección de los errores encontrados y a la mejora de dichos procesos.</t>
  </si>
  <si>
    <t>Cantidad de Procesos Verificados</t>
  </si>
  <si>
    <t>Correos de resultados a los Gerentes y Encargados comerciales</t>
  </si>
  <si>
    <t>DC.POA.2024.118</t>
  </si>
  <si>
    <t>Capacitar al personal de las oficinas comerciales, que requieran fotalecer los procesos comerciales.</t>
  </si>
  <si>
    <t xml:space="preserve">Reforzar a los Encargados y Representantes de Servicios de las Oficinas Comerciales que requieran mayor conocimiento de los procesos y de lineamientos adecuados para un buen servicio al cliente. Remisión de TIPS para recordar los procedimientos internos.
Procesos Comerciales con Calidad </t>
  </si>
  <si>
    <t>REDUCCIÓN DE LOS NIVELES DE EFICIENCIA Y EFECTIVIDAD OPERATIVA.</t>
  </si>
  <si>
    <t xml:space="preserve">Cantidad de Formaciones Realizadas
</t>
  </si>
  <si>
    <t>Convocatoria / Fotos / Lista de asistencia</t>
  </si>
  <si>
    <t>Gerencia de Capacitación y Desarrollo. 
Gestiòn Administrativa</t>
  </si>
  <si>
    <t>DC.POA.2024.119</t>
  </si>
  <si>
    <t>Elaborar Planes de Acciòn a traves de los Resultados de los Informes de Buzones de Sugerencias.</t>
  </si>
  <si>
    <t>1. Analizar resultados de las diferentes encuestas.
2. Realizar resumen y presentación a la DC y Sectores sobre resultados.
3. Elaborar planes de acción sobre oportunidades de mejoras detectadas
4. Analizar los informes de resultados de los buzones de sugerencias, de las opiniones de los clientes expresadas vía los buzones de sugerencias colocados en las OOCC.</t>
  </si>
  <si>
    <t>Debilitamiento de imagen de la empresa frente a los clientes, alentando fraudes y situaciones de no pago de compromisos de estos frente a la empresa.</t>
  </si>
  <si>
    <t>Nivel de porcentaje de Satisfacción de los clientes.</t>
  </si>
  <si>
    <t>Correos con Informe de Resultados Remitidos por el área de Mercadeo
Planes de Acción para la mejora</t>
  </si>
  <si>
    <t>DC.POA.2024.120</t>
  </si>
  <si>
    <t xml:space="preserve">Asegurar el cumplimiento del 100% de las prerrogativas contenidas en el marco regulatorio. </t>
  </si>
  <si>
    <t>Realizar la Creación de Usuario Digital con todos los servicios ofrecidos en una oficina física</t>
  </si>
  <si>
    <t>Por Exigencia de la Norma de Calidad de la SIE, todos los servicios ofrecidos en una Oficina Física deben estar disponible para ser accedido de forma remota.  (APP, ChatBot, Fononorte, Oficina Virtual)</t>
  </si>
  <si>
    <t>Reducción De Los Niveles De Eficiencia Y Efectividad Operativa.</t>
  </si>
  <si>
    <t>"Porciento de avance
25% Levantamientos de las necesidades
25% Realizar plan de ejecución
25% Mejoras de app aplicadas
25% Mejoras de app aplicadas"</t>
  </si>
  <si>
    <t>Correos electrónicos, fotos, reportes o informes.</t>
  </si>
  <si>
    <t>Desarrollo Institucional</t>
  </si>
  <si>
    <t>Gerencia De Sistemas</t>
  </si>
  <si>
    <t>DC.POA.2024.121</t>
  </si>
  <si>
    <t>Desarrollar sistema para notificar las Interrupciones de Servicio</t>
  </si>
  <si>
    <t xml:space="preserve">Por Exigencia de la Norma de Calidad de la SIE, los clientes deben ser informados cuando van a tener una interrupción de servicio y dicha comunicación debe quedar evidenciada en un Sistema o una BD que pueda consultarse. </t>
  </si>
  <si>
    <t>Reducción de los Niveles de eficiencia y efectividad operativa.</t>
  </si>
  <si>
    <t xml:space="preserve">Sistemas Distribución y Pérdidas </t>
  </si>
  <si>
    <t>DC.POA.2024.122</t>
  </si>
  <si>
    <t xml:space="preserve">Analizar y proponer plan de accion para la encuesta post servicio satisfacción clientes realizada por Mercadeo </t>
  </si>
  <si>
    <t>Analizar las opiniones de los clientes y su satisfacción con el servicio recibido.</t>
  </si>
  <si>
    <t>Informes de Resultados Remitidos por el área de Mercadeo y/o Planificación.
Planes de Acción para la mejora</t>
  </si>
  <si>
    <t>GERENCIA DE CALIDAD Y PROCESOS</t>
  </si>
  <si>
    <t>DC.POA.2024.123</t>
  </si>
  <si>
    <t xml:space="preserve">Gestionar las solicitudes para la creación de usuarios en un plazo de 1 día laborable en las creaciones de perfiles y aplicación de actualización de datos. </t>
  </si>
  <si>
    <t>Dentro de las solicitudes que realizan las oficinas comerciales están las siguientes:
1. Crear los perfiles de los usuarios de las oficinas en la aplicación del Sistema de Turnos.
2. Crear los perfiles de los usuarios de las oficinas en la aplicación de Actualización de Datos.</t>
  </si>
  <si>
    <t>Porciento de Solicitudes Atendidas en el Plazo</t>
  </si>
  <si>
    <t>Informe de seguimiento realizado por los analistas/ Correos enviados a los solicitantes</t>
  </si>
  <si>
    <t>DC.POA.2024.124</t>
  </si>
  <si>
    <t>Gestionar las solicitudes para la creación de usuarios y traslados en el Sistema Open SGS.</t>
  </si>
  <si>
    <t xml:space="preserve">Gestionar con el area de TI, la creación de Usuario. </t>
  </si>
  <si>
    <t>DC.POA.2024.125</t>
  </si>
  <si>
    <t xml:space="preserve">Crear Tips y Retroalimentación de La  Política de Calidad y  del nuevo Reglamento de Calidad de Servicio Comercial a las áreas que impacten. </t>
  </si>
  <si>
    <t>Gestionar con el área de Mercadeo la Elaboración de Tips y/o comunicados para dar a conocer esta información.</t>
  </si>
  <si>
    <t>PENALIZACIONES POR INCUMPLIMIENTO A LAS NUEVAS REGULACIONES.</t>
  </si>
  <si>
    <t xml:space="preserve">Cantidad de Tips y/o Comunicados realizados. </t>
  </si>
  <si>
    <t>Correos y comunicados enviados.</t>
  </si>
  <si>
    <t>DC.POA.2024.126</t>
  </si>
  <si>
    <t>Realizar Generación de los Clientes Regulares con Fianzas vencidas que cumplan con los parámetros regulatorios.</t>
  </si>
  <si>
    <t>Extracción de fianza disponible para Compensación de la deuda en el Sistema.
Aplicación de la Fianza abandonadas por los clientes dados de baja, compensando la misma con la deuda (Según LGE).</t>
  </si>
  <si>
    <t xml:space="preserve">Cantidad de Extracciones realizadas </t>
  </si>
  <si>
    <t>Gerencia Control de Gestión Comercial</t>
  </si>
  <si>
    <t>Julio Alex Almonte</t>
  </si>
  <si>
    <t>DC.POA.2024.127</t>
  </si>
  <si>
    <t>Extraer de la base de datos los clientes morosos para darle Bajas por Impago</t>
  </si>
  <si>
    <t>Extraer los clientes que exceden el tiempo que legalmente la empresa puede seguir facturando, una vez han superado los 120 días sin realizar pago (Depuraciones de la Base de Datos, según LGE)</t>
  </si>
  <si>
    <t>DC.POA.2024.128</t>
  </si>
  <si>
    <t>Generar  la Cartera para el Cobro Compulsivo a clientes morosos.</t>
  </si>
  <si>
    <t>Selección de clientes que cumplen con los parámetros establecidos en el procedimiento
Enviar detalle de NIC para su gestión
Autorización para cambio de carteras en el SGC.
Generación del listado de clientes morosos que tienen deuda mayor a 5+ Facturas para su gestión de cobros compulsivos.</t>
  </si>
  <si>
    <t>Cantidad de Carteras Generadas</t>
  </si>
  <si>
    <t>DC.POA.2024.129</t>
  </si>
  <si>
    <t>Dar continuidad a la carga de Indicadores para el seguimiento vía dispositivos móviles.</t>
  </si>
  <si>
    <t>Levantamiento de los reportes.
Selección de la plataforma.
Migración de los Reportes. 
Desarrollo de los Informes.
Diseño de Tableros.
Lograr la visualización de los indicadores de gestión desde una interfaz móvil (Web)</t>
  </si>
  <si>
    <t xml:space="preserve">Cantidad de informes </t>
  </si>
  <si>
    <t>Link Generado / Screen del Reporte</t>
  </si>
  <si>
    <t>Gerencia de Infraestructura</t>
  </si>
  <si>
    <t>DC.POA.2024.130</t>
  </si>
  <si>
    <t>Emisión informes diarios para el seguimiento a la Gestión Comercial.</t>
  </si>
  <si>
    <t>Elaborar y remitir los informes diarios, en los plazos establecido y con calidad</t>
  </si>
  <si>
    <t>Falta de alineación de integración de las áreas funcionales y procesos de la empresa, incrementándose con esto los costos operativos y disminuyéndose la velocidad de respuesta.</t>
  </si>
  <si>
    <t xml:space="preserve">Correos Electrónicos </t>
  </si>
  <si>
    <t>DC.POA.2024.131</t>
  </si>
  <si>
    <t>Realizar presentación de resultados comerciales</t>
  </si>
  <si>
    <t>Elaborar la presentación de rendición de cuenta en la Dirección y Administración con los indicadores comerciales</t>
  </si>
  <si>
    <t>Cantidad de Presentaciones</t>
  </si>
  <si>
    <t>Correos Electrónicos / Presentaciones</t>
  </si>
  <si>
    <t>DC.POA.2024.132</t>
  </si>
  <si>
    <t>Consolidación y reporte de ejecución de los Planes Operativos de las Gerencias Comerciales</t>
  </si>
  <si>
    <t>Realizar el levantamiento de las ejecuciones planificadas en cada gerencia para el mes en cuestión</t>
  </si>
  <si>
    <t xml:space="preserve">Cantidad de planes </t>
  </si>
  <si>
    <t>Correos Electrónicos / Reportes</t>
  </si>
  <si>
    <t>DC.POA.2024.133</t>
  </si>
  <si>
    <t>Desarrollar Plan Operativo 2025</t>
  </si>
  <si>
    <t>Realización de la Planificación Operativa y de Presupuesto del año entrante.
 Lograr la coordinacion entre las areas para la realizacion de la planificacion segun los lineamientos e insumos (20%).
  Realización de Presupuesto y Plan de Acitividades (50%) Entrega de los Planes consolidados (10%)
Primera Revisión (10%)
 Entrega Final (10%)</t>
  </si>
  <si>
    <t>Porciento de cumplimiento</t>
  </si>
  <si>
    <t>Archivo con el Plan Operativo</t>
  </si>
  <si>
    <t>Gerencia de Planificación y Presupuesto</t>
  </si>
  <si>
    <t>DC.POA.2024.134</t>
  </si>
  <si>
    <t>Seguimiento de Control de los Indicadores de la Norma de Calidad SIE</t>
  </si>
  <si>
    <t>Publicación de variables Globales de Individuales que estén dentro/fuera de la Norma de Calidad SIE y su respectiva penalización
* Levantamiento del Proceso
* Diseño del Proceso en Excel o Reporting Services</t>
  </si>
  <si>
    <t>Cantidad de Informes</t>
  </si>
  <si>
    <t>DC.POA.2024.135</t>
  </si>
  <si>
    <t>Realizar Levantamiento de los Clientes Regulares con inconsistencia en los datos del Sistema Comercial</t>
  </si>
  <si>
    <t>Selección de clientes que tienen los datos mal asignados en el SGC.</t>
  </si>
  <si>
    <t>Cantidad de Extracciones</t>
  </si>
  <si>
    <t>DC.POA.2024.136</t>
  </si>
  <si>
    <t>Consolidación y reporte de avance de los indicadores con las informaciones requeridas por las Instituciones Externas</t>
  </si>
  <si>
    <t>Dar atención a los requerimientos de información para medir el avance de la empresa por parte de los Organismos Externos</t>
  </si>
  <si>
    <t xml:space="preserve">Informe </t>
  </si>
  <si>
    <t>DC.POA.2024.137</t>
  </si>
  <si>
    <t>Alinear el Plan de Capacitación a los objetivos estratégicos de la organización.</t>
  </si>
  <si>
    <t>Capacitar al personal de Cobranzas de las Oficinas Comerciales de cada sector</t>
  </si>
  <si>
    <t>Garantizar el cumplimiento de la normativa de cobranzas en las OOCC</t>
  </si>
  <si>
    <t>Cantidad de oficinas</t>
  </si>
  <si>
    <t>Gerencia de Cobranzas Centralizadas</t>
  </si>
  <si>
    <t>Control Proc. Cajas Comerciales/Canales de Pagos/Gestión Morosidad</t>
  </si>
  <si>
    <t>Penélope Calderón</t>
  </si>
  <si>
    <t>GERENCIA DE TRANSPORTACION</t>
  </si>
  <si>
    <t>DC.POA.2024.138</t>
  </si>
  <si>
    <t>Retroalimentar al personal para mejoras y corrección de debilidades identificadas en los procesos de Caja, Morosidad y Canales de Pago</t>
  </si>
  <si>
    <t>Correo electrónico</t>
  </si>
  <si>
    <t>DC.POA.2024.139</t>
  </si>
  <si>
    <t>Realizar mantenimiento de la deuda incobrable mensualmente (Cambio de Estado de los Recibos a Incobrable)</t>
  </si>
  <si>
    <t>Cant_Clientes que se le aplica la negociación fallido stand-by, bonoluz, proyectos y Fallido Total.</t>
  </si>
  <si>
    <t>Cantidad de Procesos</t>
  </si>
  <si>
    <t>Gestión Morosidad</t>
  </si>
  <si>
    <t>DC.POA.2024.140</t>
  </si>
  <si>
    <t>Reportar en el  buró de crédito los clientes con 3+ facturas vencidas</t>
  </si>
  <si>
    <t>Recuperación de deuda. Reintegrar al ciclo comercial los clientes que se encuentran reportados en el buró de crédito.</t>
  </si>
  <si>
    <t>Cantidad de reportes</t>
  </si>
  <si>
    <t>DC.POA.2024.141</t>
  </si>
  <si>
    <t>Realizar auditorias de los procesos de cobros en las cajas de las oficinas comerciales</t>
  </si>
  <si>
    <t xml:space="preserve">Verificar la correcta aplicación de los procesos comerciales en la OOCC y Estafetas de pagos. </t>
  </si>
  <si>
    <t>Cant. de auditoría / objetivo</t>
  </si>
  <si>
    <t>DC.POA.2024.142</t>
  </si>
  <si>
    <t xml:space="preserve">Compensación de Fianzas Vencidas que cumplan con los parámetros regulatorios. </t>
  </si>
  <si>
    <t>Verlar por la depuracion y ejecución mensual del cobro de las fianzas diferidas pendientes de devolver para la recupación de deuda.</t>
  </si>
  <si>
    <t xml:space="preserve">Cantidad de Compensaciones </t>
  </si>
  <si>
    <t>GERENCIA DE SISTEMAS</t>
  </si>
  <si>
    <t>DC.POA.2024.143</t>
  </si>
  <si>
    <t>Ejecutar las Bajas por Impago a clientes morosos</t>
  </si>
  <si>
    <t>Ejecutar el cambio de estado a los clientes que exceden el tiempo que legalmente la empresa puede seguir facturando, una vez han superado los 120 días sin realizar pago (Depuraciones de la Base de Datos, según LGE)</t>
  </si>
  <si>
    <t>DC.POA.2024.144</t>
  </si>
  <si>
    <t>Mantener el nivel de calidad de la Facturación en un 98% tomando como referencia las refacturaciones de altos, bajos y estimaciones de consumos vs clientes facturados.</t>
  </si>
  <si>
    <t>Asegurar la calidad de la facturación y lograr la satisfacción de nuestros clientes. Cumplir con el marco Regulatorio y alcanzar niveles óptimos de facturación</t>
  </si>
  <si>
    <t>% Calidad de la Facturación</t>
  </si>
  <si>
    <t>Informe de Facturación</t>
  </si>
  <si>
    <t>Gerencia de Facturación</t>
  </si>
  <si>
    <t>Juan Volquez</t>
  </si>
  <si>
    <t>DC.POA.2024.145</t>
  </si>
  <si>
    <t>Garantizar que las facturas incorrectas vs las facturas emitidas no sobrepasen el 4% indicado en la Norma de Calidad.</t>
  </si>
  <si>
    <t>Asegurar la calidad en las facturas emitidas. Procurar el menor porcentaje de las facturas incorrectas con respecto al número total de facturas emitidas permitido en la Norma de Calidad Sie-019-2012</t>
  </si>
  <si>
    <t>% de facturas de consumo incorrectas</t>
  </si>
  <si>
    <t>Informe de refacturas</t>
  </si>
  <si>
    <t>DC.POA.2024.146</t>
  </si>
  <si>
    <t>Asegurar el 99% de resolución de anomalías generadas vs anomalías resueltas.</t>
  </si>
  <si>
    <t xml:space="preserve">Acorde a los parámetros actuales de facturación, tenemos una cantidad de clientes que ingresan o se detienen y entran en lo que llamamos anomalías de facturación que son aquellos casos que un personal de facturación analiza para confirmar si es posible enviar la factura. </t>
  </si>
  <si>
    <t>% de anomalías resueltas Vs generadas</t>
  </si>
  <si>
    <t>Informe de Estimaciones / Norma de Calidad</t>
  </si>
  <si>
    <t>DC.POA.2024.147</t>
  </si>
  <si>
    <t>Garantizar el 100% de la facturación de clientes con demanda (Industriales) BTD, BTH, MTD1, MTD2, MTH: resolución de anomalías, embalses, pase batch</t>
  </si>
  <si>
    <t xml:space="preserve">Informe de resultados en correo </t>
  </si>
  <si>
    <t>DC.POA.2024.148</t>
  </si>
  <si>
    <t>Asegurar que las estimaciones totales de los clientes medidos no sobrepasen el 5% indicado en la Norma de Calidad.</t>
  </si>
  <si>
    <t>Asegurar la calidad de la facturación/Mantener el control de las estimaciones Vs el total de clientes medidos por mes.</t>
  </si>
  <si>
    <t>% de clientes estimados</t>
  </si>
  <si>
    <t>Informe de Estimaciones/Norma de Calidad</t>
  </si>
  <si>
    <t xml:space="preserve">Dirección de Reducción de Pérdidas </t>
  </si>
  <si>
    <t>DC.POA.2024.149</t>
  </si>
  <si>
    <t>Revisión de la Facturación de los clientes en tarifa BTS1 con importes facturados Mayor a $15,000</t>
  </si>
  <si>
    <t>Analizar facturación en esta tarifa identificada en este rango en $$ que conlleve a una mejor calidad y emisión de factura, asegurando la satisfacción de nuestros clientes.</t>
  </si>
  <si>
    <t>% de clientes revisados</t>
  </si>
  <si>
    <t>DC.POA.2024.150</t>
  </si>
  <si>
    <t>Revisión de la Facturación de los clientes en tarifa BTS2 con importes facturados Mayor a $20,000</t>
  </si>
  <si>
    <t>% clientes revisados</t>
  </si>
  <si>
    <t>DC.POA.2024.151</t>
  </si>
  <si>
    <t>Auditar la primera factura del cliente a los suministros con un rango de Facturación de 200 kWh en adelante</t>
  </si>
  <si>
    <t>Asegurar que un cliente nuevo esté correctamente facturado y satisfecho con el servicio, aun después de la emisión, verificaremos todos los conceptos facturados, además de la activa, cargos varios, fianzas, etc.</t>
  </si>
  <si>
    <t>DC.POA.2024.152</t>
  </si>
  <si>
    <t>Garantizar la resolución del 100% de las reclamaciones y refacturas solicitadas por Medición neta.</t>
  </si>
  <si>
    <t xml:space="preserve">Asegurar un la calidad de repuesta a los clientes de medición neta </t>
  </si>
  <si>
    <t>Porcentaje de refacturas a clientes netos</t>
  </si>
  <si>
    <t>DC.POA.2024.153</t>
  </si>
  <si>
    <t xml:space="preserve">Optimizar la gestión del servicio a grandes clientes. </t>
  </si>
  <si>
    <t xml:space="preserve">Revisión del 100% de la facturas emitidas de los clientes industriales </t>
  </si>
  <si>
    <t xml:space="preserve">Asegurar una correcta facturación ya que representan el 37% del universo total de  los clientes de   la empresa </t>
  </si>
  <si>
    <t>Cantidad de clientes validados</t>
  </si>
  <si>
    <t>DC.POA.2024.154</t>
  </si>
  <si>
    <t xml:space="preserve">Identificación física de los suministros Bonoluz mediante la colocación de Stickers. </t>
  </si>
  <si>
    <t>Colocación en terreno de sticker para identificar a los suministros que son bonoluz.
Reducción de ingresos y aumento de fraude por parte de clientes no dispuestos a pagar el monto de su factura eléctrica debido a la nueva tarifa aplicada.</t>
  </si>
  <si>
    <t>Cantidad de suministros</t>
  </si>
  <si>
    <t>Correos electrónicos, fotos, informe</t>
  </si>
  <si>
    <t>Gerencia de Servicios Comerciales Centralizados</t>
  </si>
  <si>
    <t>Marcos A. Martínez</t>
  </si>
  <si>
    <t>Comunicación Estratégica</t>
  </si>
  <si>
    <t>DC.POA.2024.155</t>
  </si>
  <si>
    <t>Depuración y reintegración de Clientes en Cartera Bonoluz con 3+ Facturas Vencidas</t>
  </si>
  <si>
    <t>Realizar saneamiento y gestión de clientes Bono luz que se encuentren fuera del ciclo comercial con 3 ó más facturas vencidas.</t>
  </si>
  <si>
    <t>Cantidad de clientes</t>
  </si>
  <si>
    <t>DC.POA.2024.156</t>
  </si>
  <si>
    <t>Medir y mantener el tiempo de la duración de la atención en Call Center</t>
  </si>
  <si>
    <t>Disminuir el tiempo promedio de duración de las llamadas al Call Center, ofreciendo una respuesta más rápida a los clientes</t>
  </si>
  <si>
    <t>Tiempo Medio de Atención (Min.)</t>
  </si>
  <si>
    <t>Informe de resultados y consulta en AVAYA</t>
  </si>
  <si>
    <t>DC.POA.2024.157</t>
  </si>
  <si>
    <t>Mantener el porcentaje de resolución de la reclamaciones  en plazo según la norma de calidad</t>
  </si>
  <si>
    <t>Levantamiento de información y Coordinación con áreas involucradas
Resolver y velar porque al menos el 97% de las reclamaciones sean resueltas dentro del plazo.</t>
  </si>
  <si>
    <t>% de Clientes Atendidos en Plazo</t>
  </si>
  <si>
    <t>Informes /  Aplicación SGC</t>
  </si>
  <si>
    <t>DC.POA.2024.158</t>
  </si>
  <si>
    <t>Medir y mantener el tiempo de la duración de la atención en Chatbot</t>
  </si>
  <si>
    <t>Medir y mantener el tiempo de respuesta y atención en el Chatbot</t>
  </si>
  <si>
    <t>Informe de resultados y consulta en Heynow</t>
  </si>
  <si>
    <t>DC.POA.2024.159</t>
  </si>
  <si>
    <t>Trazabilidad de las Reclamaciones hasta el contacto con el cliente</t>
  </si>
  <si>
    <t>Mejorar el Sistema Comercial  para medir el plazo de las reclamaciones en el plazo establecido(Por Exigencia de la Norma de Calidad de la SIE, el plazo de las reclamaciones se cierra cuando hay un contacto con el cliente para comunicarle la respuesta)</t>
  </si>
  <si>
    <t xml:space="preserve">Gerencia de servicios Comerciales Centralizados </t>
  </si>
  <si>
    <t>-</t>
  </si>
  <si>
    <t>DC.POA.2024.160</t>
  </si>
  <si>
    <t>Garantizar la calidad y seguridad del suministro de energía</t>
  </si>
  <si>
    <t xml:space="preserve">Asegurar el desempeño óptimo de las redes a través de del uso de herramientas tecnológicas. </t>
  </si>
  <si>
    <t xml:space="preserve">Unificar los Números de Telefonos de Fononorte en una línea libre de cargo (Tipo 1-200). </t>
  </si>
  <si>
    <t>Unificación de los 18 números de atencion telefónica en un único numero, y debe ser una línea libre de cargo (Tipo 1-200). ( por Exigencia de la Norma de Calidad de la SIE)</t>
  </si>
  <si>
    <t>Penelizaciones por incumplimiento a las nuevas regulaciones.</t>
  </si>
  <si>
    <t xml:space="preserve">Porcentaje de avance </t>
  </si>
  <si>
    <t>Informe / fotos/correos electrónico</t>
  </si>
  <si>
    <t>Gerencia de Telecomunicaciones</t>
  </si>
  <si>
    <t>DC.POA.2024.161</t>
  </si>
  <si>
    <t>Asegurar el cumplimiento de los estándares establecidos en las normas de calidad vigentes.</t>
  </si>
  <si>
    <t>Generación de órdenes de Supervisión de Lectura y Distribución de Factura</t>
  </si>
  <si>
    <t>Asegurar la correcta supervisión del personal de lectura y distribución de facturas en terreno, para lo cual se hara una generación mensual de O/S de servicio de supervisión de forma centralizada, partiendo del análisis de información del MPD y MPL y de las reclamación de otras áreas de la empresa. Se generan en promedio el 1% de las Anomalías para cada Supervisor.</t>
  </si>
  <si>
    <t>Cantidad de Órdenes Generadas</t>
  </si>
  <si>
    <t>Informes</t>
  </si>
  <si>
    <t>Gerencia Técnica Comercial</t>
  </si>
  <si>
    <t>Isnael García</t>
  </si>
  <si>
    <t>DC.POA.2024.162</t>
  </si>
  <si>
    <t>Realizar inspección de Calidad de Lectura y Distribución de Facturas</t>
  </si>
  <si>
    <t xml:space="preserve">Realizar inspección de calidad del cumplimiento de las normas, procedimientos que regulan los procesos de Lectura y Distribución de Facturas para la retroalimentación oportuna del personal en las áreas de trabajo. </t>
  </si>
  <si>
    <t>Cantidad de Inspecciones</t>
  </si>
  <si>
    <t>Informes y fotos</t>
  </si>
  <si>
    <t>DC.POA.2024.163</t>
  </si>
  <si>
    <t>Realizar toma de inventario de materiales a los Centros Técnicos y sus brigadas</t>
  </si>
  <si>
    <t>Realizar una toma de inventario contratando el stock de sistema con la cantidad física del Centro Técnico en cuestión. Verificar el proceso de despacho y liquidación de los materiales en las OS, además de verificar el tratamiento de las incoherencias.</t>
  </si>
  <si>
    <t>Toma de inventario realizado</t>
  </si>
  <si>
    <t>Informe de arqueo y correo</t>
  </si>
  <si>
    <t>Control de Materiales</t>
  </si>
  <si>
    <t>DC.POA.2024.164</t>
  </si>
  <si>
    <t>Inspecciones de Calidad a la ejecución de las políticas, estrategias, normas y procedimientos en los Centros Técnicos y sus brigadas</t>
  </si>
  <si>
    <t>Realizar inspección de calidad en la ejecución de las políticas, estrategias, normas y procedimientos en los Centros Técnicos, lo cual implica visitas técnicas al terreno, inspección de herramientas, EPP y materiales brigadas, despacho de OS, calidad física y de sistemas de la ejecución de las OS, arqueo de materiales, evaluación conocimiento y desempeño en el sistema y de terreno del equipo que forma el Centro Técnico.</t>
  </si>
  <si>
    <t>DC.POA.2024.165</t>
  </si>
  <si>
    <t>Capacitación Servicio Técnico, Lectura y Distribución de Facturas, Control de Materiales</t>
  </si>
  <si>
    <t>Capacitaciones en todos los Sectores a Servicio Técnico, Lectura &amp; Distribución de Facturas y Control de Materiales, para desarrollar la capacidad del personal técnico.</t>
  </si>
  <si>
    <t>Capacitaciones realizadas</t>
  </si>
  <si>
    <t>Correos y  fotos</t>
  </si>
  <si>
    <t>Control Administrativo Sector</t>
  </si>
  <si>
    <t>DC.POA.2024.166</t>
  </si>
  <si>
    <t xml:space="preserve">Reunión trimestral con los contratistas y Encargados de Servicio Técnico </t>
  </si>
  <si>
    <t>Revisión de los indicadores, balance de OS, calidad de ejecución de las OS, auditoria de materiales, revisión propuestas operativas, benchmarking.</t>
  </si>
  <si>
    <t>Reuniones realizadas</t>
  </si>
  <si>
    <t>DC.POA.2024.167</t>
  </si>
  <si>
    <t>Evaluación desempeño del Contratista en los nuevos Lotes, tres meses despues de que entren en operaciones bajo el nuevo contrato del pliego de condiciones.</t>
  </si>
  <si>
    <t>Evaluación global al servicio prestado por los contratistas en el grado de cumplimiento de las bases técnicas del pliego de condiciones y el contrato de servicio. Esta evaluación incluye aspectos administrativo, operativo, laborales y prevención de riesgo.</t>
  </si>
  <si>
    <t>Cantidad de Lotes Evaluados</t>
  </si>
  <si>
    <t>Informe y fotos</t>
  </si>
  <si>
    <t>DC.POA.2024.168</t>
  </si>
  <si>
    <t>Generar Desmantelamientos a los clientes dados de Baja por Impago</t>
  </si>
  <si>
    <t>Generar en el Sistema una visita de inspeccion y desmantelamiento a los clientes que son dados de baja por impago por exceder el tiempo que legalmente la empresa puede seguir facturando, una vez han superado los 120 días sin realizar pago (Depuraciones de la Base de Datos, según LGE)</t>
  </si>
  <si>
    <t>Porcentaje de Órdenes Generadas</t>
  </si>
  <si>
    <t>DC.POA.2024.169</t>
  </si>
  <si>
    <t>Visitas de revisión a la ejecución de los procedimientos en los Centros Técnicos y sus brigadas</t>
  </si>
  <si>
    <t>Realizar visitas para garantizar la calidad en la ejecución de las procedimientos, en las politicas de despacho y cierre de trabajos en los sistemas en los Centros Técnicos.</t>
  </si>
  <si>
    <t>Cantidad de Centros Inspeccionados</t>
  </si>
  <si>
    <t>Minuta de la visita y calendario.</t>
  </si>
  <si>
    <t>DTI.POA.2024.001</t>
  </si>
  <si>
    <t>Aplicar Paquete de Mejoras  del Sistema de Gestión de Distribución (SGD)</t>
  </si>
  <si>
    <t>Recepción, validación y puesta en marcha de paquetes funcionales para el SGD | En Colaboración con INDRA</t>
  </si>
  <si>
    <t>Puesta en Producción del Paquete de Mejoras</t>
  </si>
  <si>
    <t>Phillip Leonardo Cabrera Medrano</t>
  </si>
  <si>
    <t>Distribución</t>
  </si>
  <si>
    <t>DTI.POA.2024.002</t>
  </si>
  <si>
    <t>Aplicar Paqueted emojaras  Sistema de Gestión de ordenes de Servicios  (SGS)</t>
  </si>
  <si>
    <t>Recepción, validación y puesta en marcha de paquetes funcionales para el SGS | En Colaboración con INDRA</t>
  </si>
  <si>
    <t>Luis Ariel Vasquez Almonte</t>
  </si>
  <si>
    <t xml:space="preserve">Comercial, Pérdidad y Distribución </t>
  </si>
  <si>
    <t>DTI.POA.2024.003</t>
  </si>
  <si>
    <t>Implementación Android SGS</t>
  </si>
  <si>
    <t>Implementación SGS Android en las áreas operativas de distribución, Comercial y Pérdidas</t>
  </si>
  <si>
    <t>Cantidad de Centros Tecnicos implementados</t>
  </si>
  <si>
    <t>Yenny Dayana Abreu Taveras</t>
  </si>
  <si>
    <t>DTI.POA.2024.004</t>
  </si>
  <si>
    <t xml:space="preserve">Levantar, análizar, reestructurar y optimizar todos los procedimientos manejados por el equipo </t>
  </si>
  <si>
    <t>Unificar y optimizar todos los procesos del equipo en una sola plataforma, incluyendo la migración de los que apuntan a un Pentaho diferente y la programación de réplicas por crontab como opción de respaldo.</t>
  </si>
  <si>
    <t xml:space="preserve">%  de procesos ejecutados </t>
  </si>
  <si>
    <t>Gerencia Sistemas</t>
  </si>
  <si>
    <t>DTI.POA.2024.005</t>
  </si>
  <si>
    <t>Desarrollar sistema de generación de mapas adicional al visor (SGM)</t>
  </si>
  <si>
    <t>Crear una opción de impresión de mapas para el personal de campo, con un archivo que contenga todos los mapas generados. El sistema debe incluir inicio de sesión, historial de usuarios y gestión del uso de memoria por sección.</t>
  </si>
  <si>
    <t>DTI.POA.2024.006</t>
  </si>
  <si>
    <t>Generar Cuadre Interface Contable</t>
  </si>
  <si>
    <t>Cuadre y validación de los archivos de póliza que son subidos al sistema ERP SAP | En Colaboración con GERENCIA CONTABLE y GERENCIA COBROS C.</t>
  </si>
  <si>
    <t>Cantidad de Cuadres Realizados</t>
  </si>
  <si>
    <t>Sistemas comerciales</t>
  </si>
  <si>
    <t>Julie Pichardo</t>
  </si>
  <si>
    <t xml:space="preserve">Gerencia de Contabilidad  </t>
  </si>
  <si>
    <t>DTI.POA.2024.007</t>
  </si>
  <si>
    <t>Aplicar Paquete de Mejoras Sistema de Gestión Comercial (OPEN  SGC)</t>
  </si>
  <si>
    <t>Recepción, validación y puesta en marcha de paquetes funcionales para el SGC | En Colaboración con INDRA</t>
  </si>
  <si>
    <t xml:space="preserve">Gerencia de Contol de Gestión Comercial </t>
  </si>
  <si>
    <t>DTI.POA.2024.008</t>
  </si>
  <si>
    <t>Implementar Facturación Electrónica</t>
  </si>
  <si>
    <t>Realizar las actualizaciones correspondietes para cumplir con la Ley 32-23 sobre facturación Electrónica entró en vigencia el 16 de mayo de 2023 y tiene como objetivo principal modernizar y agilizar los procesos de facturación, promoviendo la automatización de la emisión, recepción y conservación de las facturas.</t>
  </si>
  <si>
    <t>Penalizaciones Por Incumplimiento A Las Nuevas Regulaciones.</t>
  </si>
  <si>
    <t>Puesta en Producción la Mejora al Sistema Comercial</t>
  </si>
  <si>
    <t>Víctor Fernández</t>
  </si>
  <si>
    <t>DTI.POA.2024.009</t>
  </si>
  <si>
    <t>Mejorar el Sistema TMASTER de las OOCC.</t>
  </si>
  <si>
    <t xml:space="preserve">Conjunto de mejoras a aplicar al sistema TMASTER de acuerdo a necesidades de lideres de usuarios. En colaboración con Gerencia de Auditoría Comercial y Técnica. </t>
  </si>
  <si>
    <t>Porciento de avance
25% Levantamientos de las necesidades
25% Realizar plan de ejecución
25% Mejoras de app aplicadas
25% Mejoras de app aplicadas</t>
  </si>
  <si>
    <t>Sistemas Administrativos</t>
  </si>
  <si>
    <t>Christina Fermín</t>
  </si>
  <si>
    <t>Gerencia de Auditoría Comercial y Técnica</t>
  </si>
  <si>
    <t>DTI.POA.2024.010</t>
  </si>
  <si>
    <t xml:space="preserve">Certificar la institución en la Norma sobre la prestación y automatización de los servicios públicos del Estado Dominicana (Nortic A5). </t>
  </si>
  <si>
    <t xml:space="preserve">Cada año la OGTIC realiza una visita donde audita de manera general las empresas del estado dominicano para evaluar el cumplimiento de los estándares de las Certificaciones previamente obtenidas. Estar presente al momento de convocar al personal de TI para la auditoría anual de la OGTIC y colaborar ante cualquier solicitud de información. </t>
  </si>
  <si>
    <t>Cantidad de informaciones remitidas</t>
  </si>
  <si>
    <t>Ramón Emilio Ferreyra</t>
  </si>
  <si>
    <t>Gerencia de Calidad y Procesos
(las demás Gerencias de TI)</t>
  </si>
  <si>
    <t>DTI.POA.2024.011</t>
  </si>
  <si>
    <t>Evaluar e Implementar Oficina Virtual</t>
  </si>
  <si>
    <t>Evaluar el desarrollo o adquisicion de soporte para la oficina Virtual debido a que la actual no tiene soporte Vigente.</t>
  </si>
  <si>
    <t>Vladimir Monsanto</t>
  </si>
  <si>
    <t>DTI.POA.2024.013</t>
  </si>
  <si>
    <t>Osvel Chavez</t>
  </si>
  <si>
    <t xml:space="preserve">Gerencia de control de calidad y procesos comerciales </t>
  </si>
  <si>
    <t>DTI.POA.2024.014</t>
  </si>
  <si>
    <t>DTI.POA.2024.016</t>
  </si>
  <si>
    <t>Implementar mejora en HGI para ubicar finca o insertar nueva naturaleza en conexión directa o normal con medidor de manera masiva.</t>
  </si>
  <si>
    <t>Mejorará el rendimiento de la coordinacion de Lectura, por motivo de que actualmente se estan ejecutando uno por uno, lo que conlleva una dedicacion de muchas horas para esta acción que se pueden dedicar para otras actividades. 
Crear la estructura para que se pueda importar un archivo con los campos requeridos para los movimientos.</t>
  </si>
  <si>
    <t>Porciento de ejecución</t>
  </si>
  <si>
    <t>DTI.POA.2024.018</t>
  </si>
  <si>
    <r>
      <t xml:space="preserve">Realizar mejora </t>
    </r>
    <r>
      <rPr>
        <sz val="12"/>
        <color rgb="FFFF0000"/>
        <rFont val="Times New Roman"/>
        <family val="1"/>
      </rPr>
      <t xml:space="preserve"> </t>
    </r>
    <r>
      <rPr>
        <sz val="12"/>
        <color theme="1"/>
        <rFont val="Times New Roman"/>
        <family val="1"/>
      </rPr>
      <t>a la Aplicación MPD</t>
    </r>
  </si>
  <si>
    <t>La herramienta esta obsoleta y necesita mantenimiento y mejora para ser mas eficiente en la asignación de la Operativa 
Estructurar la MPD, con funcionalizadades para asiganacion de trabajo y agregar colaboradores y reporte dentro de la misma plataforma</t>
  </si>
  <si>
    <t>Manuel Gonzalez</t>
  </si>
  <si>
    <t>DTI.POA.2024.020</t>
  </si>
  <si>
    <t>Realizar cambio de computadoras desktop obsoletas</t>
  </si>
  <si>
    <t>Sustitución de las  computadoras de desktop obsoletas según sus especificaciones</t>
  </si>
  <si>
    <t>Cantidad de pc instaladas</t>
  </si>
  <si>
    <t>Departamento De Soporte De Tecnología De La Información</t>
  </si>
  <si>
    <t>SOPORTE TÉCNICO</t>
  </si>
  <si>
    <t>Manolo Bonilla</t>
  </si>
  <si>
    <t>DTI.POA.2024.021</t>
  </si>
  <si>
    <t>Realizar cambio de Laptops obsoletas</t>
  </si>
  <si>
    <t>Sustitución de laptops obsoletas según sus especificaciones</t>
  </si>
  <si>
    <t>Cantidad de Laptops instaladas</t>
  </si>
  <si>
    <t>Gerencia Técncia Comercial/Gerencia de Obras Financiadas/Gerencia de Planificación</t>
  </si>
  <si>
    <t>DTI.POA.2024.022</t>
  </si>
  <si>
    <t>Elaborar reportes de seguimientos a la gestión de soporte brindado</t>
  </si>
  <si>
    <t>Realización Reporte Mensual de incidencias que indica el porcentaje de efectividad en la resolución de incidencias. Generar reporte mensual del porcentaje de resolución de incidencias</t>
  </si>
  <si>
    <t>Correo electrónico, reportes generados</t>
  </si>
  <si>
    <t>Vidal Guzman</t>
  </si>
  <si>
    <t>DTI.POA.2024.023</t>
  </si>
  <si>
    <t>Elaborar Reporte semanal de incidencias pendientes</t>
  </si>
  <si>
    <t xml:space="preserve">Generar reporte semanal de incidencias pendientes por área. Reporte de incidencia pendientes por área </t>
  </si>
  <si>
    <t>DTI.POA.2024.024</t>
  </si>
  <si>
    <t>Realizar Reporte Mensual del sistema de atención de llamadas de Mesa de ayuda</t>
  </si>
  <si>
    <t>Generar reporte mensual de las llamadas entrantes versus las llamadas atendidas</t>
  </si>
  <si>
    <t>DTI.POA.2024.025</t>
  </si>
  <si>
    <t xml:space="preserve">Garantizar la eficiencia de los manteniemientos correctivos y preventivos. </t>
  </si>
  <si>
    <t>Reportar mensualmente resumen de mantenimiento preventivo y correctivo de la infraestructura de CCTV</t>
  </si>
  <si>
    <t>Realizar reporte con los trabajos de mantenimiento y soporte que se realizan en el mes para la plataforma de CCTV. Realizar matriz indicando los trabajos de mantenimiento realizado al sistema.</t>
  </si>
  <si>
    <t>Elian Peña</t>
  </si>
  <si>
    <t>DTI.POA.2024.026</t>
  </si>
  <si>
    <t xml:space="preserve">Asegurar la satisfacción de los colaboradores. </t>
  </si>
  <si>
    <t>Aumentar capacidad de Memoria Ram en Servidores Ncomputing</t>
  </si>
  <si>
    <t>Realizar una actualizacion al hardware aumentando la memoria ram de los equipos Ncomputing correspondientes a las oficinas comerciales</t>
  </si>
  <si>
    <t>Cantidad de Modulos de ram instalados</t>
  </si>
  <si>
    <t>Correos electrónicos, reportes o informes.</t>
  </si>
  <si>
    <t>DTI.POA.2024.027</t>
  </si>
  <si>
    <t xml:space="preserve">Realizar cambio de monitores averiados </t>
  </si>
  <si>
    <t>Cambio de monitores averiados de los diferentes damaños que manejamos en la empresa completa</t>
  </si>
  <si>
    <t>Cantidad de Monitores instalados</t>
  </si>
  <si>
    <t>Gerencia Técncia Comercial</t>
  </si>
  <si>
    <t>Si</t>
  </si>
  <si>
    <t>DTI.POA.2024.028</t>
  </si>
  <si>
    <t>Instalacion equipos para sistema de turno</t>
  </si>
  <si>
    <t>Realización de  la instalación de los equipos para poner el funcionamiento el sistema de turno de edenorte.(Desktop, base tv, TV)</t>
  </si>
  <si>
    <t>Cantidad de equipos para sistema de turno instalados</t>
  </si>
  <si>
    <t>DTI.POA.2024.029</t>
  </si>
  <si>
    <t xml:space="preserve"> Escanear vulnerabilidades en Red de Servidores. </t>
  </si>
  <si>
    <t>Realización Pen Test a los equipos y sistemas internos, para conocer las posibles vulnerabilidades y remediarlas.</t>
  </si>
  <si>
    <t xml:space="preserve">Porcentaje
50% de escaneo de vulnerabilidad 
50% del resultado </t>
  </si>
  <si>
    <t>Correo electrónico / reporte con el porciento de vulnerabilidades de red encontradas.</t>
  </si>
  <si>
    <t>Seguridad Ti</t>
  </si>
  <si>
    <t>Seguridad TI</t>
  </si>
  <si>
    <t xml:space="preserve">Juanel Martínez | Danny López | Silverio Adrián | Kenia Diaz </t>
  </si>
  <si>
    <t>DTI.POA.2024.030</t>
  </si>
  <si>
    <t>Efectuar Actualización de las firmas de virus</t>
  </si>
  <si>
    <t>Validar el total de agentes con base de firma no actualizada y compararla con el total de agente de End Point Protección instalados.</t>
  </si>
  <si>
    <t>Porcentaje de instalaciones y configuraciones de estaciones realizados</t>
  </si>
  <si>
    <t>Correo electrónico / reporte con el porciento de sistemas de protección instalados.</t>
  </si>
  <si>
    <t>DTI.POA.2024.031</t>
  </si>
  <si>
    <t>Limitar el  Acceso usuario Administrador.</t>
  </si>
  <si>
    <t xml:space="preserve">Restringir el acceso con el usuario administrador a todas las PC de la empresa a los usuarios que su función no lo requiera. </t>
  </si>
  <si>
    <t>Porcentaje de restricciones</t>
  </si>
  <si>
    <t>Correo electrónico / reporte con el porciento de permisos de usuarios con perfil de administrador.</t>
  </si>
  <si>
    <t>DTI.POA.2024.032</t>
  </si>
  <si>
    <t>Restringir Accesos USB</t>
  </si>
  <si>
    <t>Restringir el acceso a puertos USB de las PC de la empresa a los usuarios cuya función no lo requiera.</t>
  </si>
  <si>
    <t>Correo electrónico / reporte con el porciento de accesos restringidos a puertos USB.</t>
  </si>
  <si>
    <t>DTI.POA.2024.033</t>
  </si>
  <si>
    <t>Concientizar  a los  Usuarios sobre temas de Seguridad Informatica y Normas</t>
  </si>
  <si>
    <t>Enviar comunicado a todos los usuarios Edenorte con una capsula de seguridad informática o información importante a conocer en la documentaciones de seguridad TI.</t>
  </si>
  <si>
    <t>Cantidad Comunicados  realizados</t>
  </si>
  <si>
    <t>Correos electrónicos con los comunicados difundidos</t>
  </si>
  <si>
    <t>Comunicación estratégica</t>
  </si>
  <si>
    <t>DTI.POA.2024.034</t>
  </si>
  <si>
    <t>Realizar  Backup configuración FortiWeb para resguardar la configuracion de los equipos</t>
  </si>
  <si>
    <t>Guardar una copia de seguridad cada viernes de la configuración del equipo y guardarlas en la dirección \\inseguridad\Archivos_Comunes_Seguridad\Backups para mantener resguardada las configuraciones de los equipos para recuperación en caso de fallas.</t>
  </si>
  <si>
    <t>Cantidad de Respaldo realizados</t>
  </si>
  <si>
    <t>DTI.POA.2024.035</t>
  </si>
  <si>
    <t xml:space="preserve">Realizar Backup configuración FortiSandbox </t>
  </si>
  <si>
    <t>DTI.POA.2024.036</t>
  </si>
  <si>
    <t>Realizar  Backup configuración Fortianalyzer para resguardar la confirguración de  los equipos.</t>
  </si>
  <si>
    <t>Realizacion de  una copia de seguridad cada viernes de la configuración del equipo y guardarlas en la dirección \\inseguridad\Archivos_Comunes_Seguridad\Backups para mantener resguardada las configuraciones de los equipos para recuperación en caso de fallas.</t>
  </si>
  <si>
    <t>DTI.POA.2024.037</t>
  </si>
  <si>
    <t>Realizar  Backup configuración FortiAuthenticator</t>
  </si>
  <si>
    <t>DTI.POA.2024.038</t>
  </si>
  <si>
    <t>Realizar  BackUp Configuración FGT-2000E para proteger las configuraicones de los equipos.</t>
  </si>
  <si>
    <t>Realización de  una copia de seguridad cada viernes de la configuración del equipo y guardarlas en la dirección \\inseguridad\Archivos_Comunes_Seguridad\Backups para mantener resguardada las configuraciones de los equipos para recuperación en caso de fallas.</t>
  </si>
  <si>
    <t>DTI.POA.2024.039</t>
  </si>
  <si>
    <t>Guardar BackUp Configuración FGT-1000D</t>
  </si>
  <si>
    <t>Realizar una copias de seguridad cada viernes de la configuración del equipo y guardarlas en la dirección \\inseguridad\Archivos_Comunes_Seguridad\Backups para mantener resguardada las configuraciones de los equipos para recuperación en caso de fallas.</t>
  </si>
  <si>
    <t>DTI.POA.2024.040</t>
  </si>
  <si>
    <t>Realizar reporte de  bajas de usuarios  Desvinculados</t>
  </si>
  <si>
    <t>Realización Reporte de bajas de usuarios desvinculados automáticos por UCAPP para mantener minizado los riesgos de accesos no autorizados.</t>
  </si>
  <si>
    <t>Cantidad de Reportes</t>
  </si>
  <si>
    <t>DTI.POA.2024.041</t>
  </si>
  <si>
    <t>Realizar Backup de equipos de comunicaciones</t>
  </si>
  <si>
    <t>Actualizar equipos de comunicaciones (Radius, backup y logs). Acceso a la red , el backup , y las alertas que se presenten.</t>
  </si>
  <si>
    <t>Cantidad de Reportes Generados</t>
  </si>
  <si>
    <t>Correos electrónicos, fotos</t>
  </si>
  <si>
    <t>Gerencia De Telecomunicaciones</t>
  </si>
  <si>
    <t>Redes Telematicas</t>
  </si>
  <si>
    <t>Jean Luis Gonzalez, Redes Telemáticas</t>
  </si>
  <si>
    <t>DTI.POA.2024.042</t>
  </si>
  <si>
    <t xml:space="preserve">Instalar los Enlaces de backup en oficinas comerciales </t>
  </si>
  <si>
    <t>Instalación de  un enlace de fibra optica secundario con operadoras telefonicas difernentes en las oficinas que tengan claro se instalara uno de altice y en la que tengan altice se instalara uno de claro</t>
  </si>
  <si>
    <t xml:space="preserve">correos electronicos, fotos </t>
  </si>
  <si>
    <t>DTI.POA.2024.043</t>
  </si>
  <si>
    <t>Realizar Mantenimiento preventivo y correctivo infraestructura de telecomunicaciones en oficinas comerciales</t>
  </si>
  <si>
    <t>Realización mantenimiento de los equipos y gabinetes de telecomunicaciones estandarizar diseño de conectividad de los equipos de comunicaciones en las oficinas comerciales . Con el objetivo de ser administrable y trabajar de forma remota . Organizar los gabinetes de Comunicaciones e identificar cantidad de lineas y su uso, cambiar la comunicación de verifone de analoga a IP. Cancelar servicios que no esten uso.</t>
  </si>
  <si>
    <t xml:space="preserve">Cantidad de localidades </t>
  </si>
  <si>
    <t>Correos electrónicos, Fotos</t>
  </si>
  <si>
    <t>DTI.POA.2024.044</t>
  </si>
  <si>
    <t>Realizar Disponibilidad de los servicios de telecomunicaciones en las localidades de edenorte</t>
  </si>
  <si>
    <t>Realización reporte Mensual de la disponibilidad de los servicios de telecomunicaciones de los suplidores</t>
  </si>
  <si>
    <t>Informe, correos</t>
  </si>
  <si>
    <t>Jean Luis Gonzalez, Redes Telematicas</t>
  </si>
  <si>
    <t>DTI.POA.2024.045</t>
  </si>
  <si>
    <t>Realizar mantenimientos Preventivos  de las estaciones repetidoras ubicadas en las  lomas del murazo ,Isabel de Torre, Jamao,Nevera, Ranchito</t>
  </si>
  <si>
    <t>Visitar las repetidoras cada 2 meses. 
Monitoreo de sistema de respaldo electrico, cable de antena, Duplexer,Equipo repetidor RxTx y enlace de datos. Pruebas desde la estación repetidora con el Cor y las brigadas.</t>
  </si>
  <si>
    <t>Cantidad de  mantenimientos realizados</t>
  </si>
  <si>
    <t>Correo Electronico / Fotos</t>
  </si>
  <si>
    <t>Depto. Radio Frecuencia</t>
  </si>
  <si>
    <t>Joel Sanchez,brayan Valera</t>
  </si>
  <si>
    <t>DTI.POA.2024.046</t>
  </si>
  <si>
    <t>Mantener la disponibilidad de servicio de la comunicación en las repetidoras.</t>
  </si>
  <si>
    <t xml:space="preserve">Disponibilidad de Servicios Comunicación en Radios . Nota: tomar encuenta aspectos atmosfericos , temporadas ciclonicas. </t>
  </si>
  <si>
    <t>Porcentaje de disponibilidad</t>
  </si>
  <si>
    <t>Correos electrónicos /ticket/ informe de disponibilidad</t>
  </si>
  <si>
    <t>DTI.POA.2024.047</t>
  </si>
  <si>
    <t>Instalacion de convertidores 125 DC a 12 V DC</t>
  </si>
  <si>
    <t xml:space="preserve">Instalar convertidores  125 V DC a 12 V DC en las 18 subestaciones para evitar interupcion electrica de la redio de comunicaciones </t>
  </si>
  <si>
    <t>Cantidad de convertidores instalados</t>
  </si>
  <si>
    <t>Fotos/ tickets</t>
  </si>
  <si>
    <t>Departamento de subestaciones</t>
  </si>
  <si>
    <t>DTI.POA.2024.048</t>
  </si>
  <si>
    <t>Instalacion GSM Gatway en oficinas administravivas de los sectores</t>
  </si>
  <si>
    <t>reducir los costos en las salidas de llamdas telefonicas a celulares y larga distancia en las oficinas administrativas</t>
  </si>
  <si>
    <t>Cantidad de equipos instalados</t>
  </si>
  <si>
    <t>Correo electronico, Planilla de visistas, Reporte de llamdas</t>
  </si>
  <si>
    <t>DTI.POA.2024.049</t>
  </si>
  <si>
    <t>Asegurar la Estabilidad de la  Comunicación de la Red SCADA</t>
  </si>
  <si>
    <t>Confirmar la disponibilidad e integridad de los respaldos realizados a los equipos de comunicación Scada</t>
  </si>
  <si>
    <t>Porcentaje de respaldos realizados</t>
  </si>
  <si>
    <t>Correo electronico, Fotos</t>
  </si>
  <si>
    <t>Telecontrol</t>
  </si>
  <si>
    <t>Elias Ezequiel Nunez, dep. Telecontrol</t>
  </si>
  <si>
    <t>DTI.POA.2024.050</t>
  </si>
  <si>
    <t>Mantenimiento preventivo y etiquetado de los gabinestes de telecomunicaciones en las subestaciones</t>
  </si>
  <si>
    <t>Limpieza, organización y etiquetado de los equipos de telecomunicaciones y los servicios instalados en los gabinetes de telecomunicaciones en las subestaciones</t>
  </si>
  <si>
    <t>Cantidad Subestaciones intervenidas</t>
  </si>
  <si>
    <t>DTI.POA.2024.051</t>
  </si>
  <si>
    <t>Realizar Reporte de incidencias de soporte brindados</t>
  </si>
  <si>
    <t>Movimiento de ITC, configuracion de equipos redundantes, instalacion de equipos de comunicaciones en subestaciones y localidades remotas</t>
  </si>
  <si>
    <t>Cantidad de incidencias resuelta</t>
  </si>
  <si>
    <t>Correos electrónicos/ tickets resueltos/fotos</t>
  </si>
  <si>
    <t>DTI.POA.2024.052</t>
  </si>
  <si>
    <t>Completar proceso de facturación de los servicios de telecomunicaciones (enlaces, flotas)</t>
  </si>
  <si>
    <t xml:space="preserve">Completar  el proceso para gestionar el pago a tiempo a los ISP </t>
  </si>
  <si>
    <t>Cantidad de informes</t>
  </si>
  <si>
    <t>Telecomunicaciones</t>
  </si>
  <si>
    <t>Tommy Gomez</t>
  </si>
  <si>
    <t>DTI.POA.2024.053</t>
  </si>
  <si>
    <t xml:space="preserve">Realizar Mantenimiento y desmonte de torres de comunicaciones </t>
  </si>
  <si>
    <t>Levantamiento para dar el mantenimieto a las torres en uso y desmontar las torres no utilizadas</t>
  </si>
  <si>
    <t>Reporte de Levantamiento</t>
  </si>
  <si>
    <t>Informe / fotos</t>
  </si>
  <si>
    <t>Joel Sanchez,brayan Valera, Jean Luis, Redes telematicas</t>
  </si>
  <si>
    <t>DTI.POA.2024.054</t>
  </si>
  <si>
    <t xml:space="preserve">Gestionar la Compra e instalación de la 6ta etapa de las cámaras de seguridad y video vigilancia en las instalaciones de Edenorte. </t>
  </si>
  <si>
    <t>Carlos Polonia/Jean Luis Gonzales</t>
  </si>
  <si>
    <t xml:space="preserve">Coordinación de operaciones </t>
  </si>
  <si>
    <t>DTI.POA.2024.055</t>
  </si>
  <si>
    <t>DTI.POA.2024.056</t>
  </si>
  <si>
    <t>NTNX-1</t>
  </si>
  <si>
    <t>Actualizar plataforma de servidores virtuales</t>
  </si>
  <si>
    <t>Se obtendrá nueva plataforma Nutanix de 5 nodos junto con el software y soporte necesarios para sustituir la vieja plataforma de Blades y los servidores Nutanix que ya están obsoletos.</t>
  </si>
  <si>
    <t>Porciento de avance
20% Elaborar Términos de Referencia
20% Elaborar SolPeds y pasarlas a Compras junto con los Términos de Referencia
30% Recibir equipos e instalar en CPD EDENORTE
30% Migrar servidores virtuales desde plataformas anteriores</t>
  </si>
  <si>
    <t>Gerencia De Infraestructura</t>
  </si>
  <si>
    <t>Infraestructura TI</t>
  </si>
  <si>
    <t>Luduing Rodríguez</t>
  </si>
  <si>
    <t>DTI.POA.2024.057</t>
  </si>
  <si>
    <t>NTNX-2</t>
  </si>
  <si>
    <t>Implementar contingencia remota</t>
  </si>
  <si>
    <t>Implementar una plataforma Nutanix de 3 nodos para replicar los servidores virtuales hacia un DataCenter externo (EDEESTE).</t>
  </si>
  <si>
    <t>Porciento de avance
20% Elaborar Términos de Referencia
20% Elaborar SolPeds y pasarlas a Compras junto con los Términos de Referencia
20% Recibir equipos en Almacén EDENORTE
20% Llevar equipos a DataCenter EDEESTE
20% Conectar clúster EDEESTE con EDENORTE y activar replicación</t>
  </si>
  <si>
    <t>Correos, Pantallas</t>
  </si>
  <si>
    <t>DTI.POA.2024.058</t>
  </si>
  <si>
    <t>DDMN-1</t>
  </si>
  <si>
    <t>Sustituir plataforma DataDomain</t>
  </si>
  <si>
    <t>Adquirir e implementar equipos DataDomain que incluyan replicación, protección anti-ransomware, protección de copias inmutables</t>
  </si>
  <si>
    <t>Porciento de avance
20% Elaborar Términos de Referencia
20% Crear SolPeds y pasar a Compras junto a toda la documentación que exija el proceso.
20% Recibir equipos e instalarlos en el CPD EDENORTE
20% Implementar la plataforma con los servicios de seguridad avanzada (parte inicial)
20% Implementar la plataforma con los servicios de seguridad avanzada (parte final)</t>
  </si>
  <si>
    <t>Pantallas, Consolas</t>
  </si>
  <si>
    <t>DTI.POA.2024.059</t>
  </si>
  <si>
    <t>Realizar Operativos para que se  Actualiceen los Parches servidores, Sistemas Operativos y Aplicaciones</t>
  </si>
  <si>
    <t xml:space="preserve">Consiste en mantener los sistemas del CPD actualizados y seguros para garantizar la eficiencia de los equipos.
a) Solicitar a Seguridad TI informes de vulnerabilidades (40%). 
b) Revisar con fabricantes últimas actualizaciones y parches para equipos y Sistemas Operativos (30%). 
c) Planificar y realizar las actualizaciones, respetando control de pruebas y horarios de Producción (30%). </t>
  </si>
  <si>
    <t>Cantidad de Operativos Realizados</t>
  </si>
  <si>
    <t>Luis Omar Santana</t>
  </si>
  <si>
    <t>DTI.POA.2024.060</t>
  </si>
  <si>
    <t>Realizar actualización de  Windows Server a la versión más actualizada</t>
  </si>
  <si>
    <t>Mantener Sistemas Operativos dentro del periodo de soporte de fábrica. 
A) Inventariar servidores Windows Server anteriores a 2019. 
B) Identificar los equipos menos sensible. 
C) Actualizar servidores a versión 2019 o superior.</t>
  </si>
  <si>
    <t xml:space="preserve">Porciento de avance
25% Levantamiento de  servidores que tengan sistema operativo anterior a 2019
25% Acuerdo con las áreas para aplicar cambio.
25% Aplicar la actualización de servidores a la mitad de la lista. 
25%  Aplicar la actualización de servidores a la mitad de la lista. </t>
  </si>
  <si>
    <t>Inventario de servidores Windows</t>
  </si>
  <si>
    <t>DTI.POA.2024.061</t>
  </si>
  <si>
    <t>Migrar SQL Server a versiones 2019 o superior</t>
  </si>
  <si>
    <t xml:space="preserve">Trasladar todas las bases de datos SQL Server a versiones soportadas por Microsoft. Con la finalidad de mantener actualizados los motores de base de datos. </t>
  </si>
  <si>
    <t xml:space="preserve">Porciento de avance
30% Levantamiento de las pc necesitadas
40% Hacer backup
30% Aplicar migración </t>
  </si>
  <si>
    <t>Inventario de servidores SQL</t>
  </si>
  <si>
    <t>DTI.POA.2024.062</t>
  </si>
  <si>
    <t>Evaluar o Crear Formulario de Detección de Necesidades de Capacitación</t>
  </si>
  <si>
    <t>Evaluar o Realizar un formulario digital para la recolección de la información de los cursos, diplomado, certificaciones y talleres que requieran los colaboradores, los mismos detectados por sus supervisores.</t>
  </si>
  <si>
    <t>Richard Guzman</t>
  </si>
  <si>
    <t>DTI.POA.2024.063</t>
  </si>
  <si>
    <t>Registro de inasistencias de los colaboradores en el CAPHE</t>
  </si>
  <si>
    <t>Agregar reporte de Inasistencias al sistema CAPHE</t>
  </si>
  <si>
    <t>Moises Level</t>
  </si>
  <si>
    <t>Gerencia de Control de Gestión Humana</t>
  </si>
  <si>
    <t>DTI.POA.2024.064</t>
  </si>
  <si>
    <t>Evaluar o Implementación sistema para automatizar control de entrada y salida a los almacenes</t>
  </si>
  <si>
    <t>Evaluar o Sistema que permita automatizar el control de entradas y salidas del almacén (La Penda / Las Charcas) con el cual se mide el tiempo de espera de los usuarios que van a retirar materiales (actualmente se lleva manual)</t>
  </si>
  <si>
    <t>DTI.POA.2024.065</t>
  </si>
  <si>
    <t>Implementar Informe indicadores Os resueltas de supervición via SSO.</t>
  </si>
  <si>
    <t>La creación de esta herramienta es para  extraer un  informe sobre los indidicadores OS resueltas, este informacion se esta trabajando manual, por motivo de que de donde se extraia esta informacion ya no existe. 
Crear filtros por rango de fecha, crear tabla de indicadores por Sector y Oficinas en base a la meta fijada por tipo de Oficina, filtrar por NIE, Extraer en Excel.</t>
  </si>
  <si>
    <t>DTI.POA.2024.066</t>
  </si>
  <si>
    <t>Implementar mejora de colocación del módulo de Lectura para la resolución de Ordenes de supervicion vía app SSO Web o Android.</t>
  </si>
  <si>
    <t>Mejorará el rendimiento de las Ordenes de Supervision de Lectura. Estas son vitales para el area.
Crear dentro de este los modulos de las OS TO390; TO391; TO427; TO654 para que sean resueltas en el terreno por el Movil o por la WEB.</t>
  </si>
  <si>
    <t>DTI.POA.2024.067</t>
  </si>
  <si>
    <t>Evaluar Ceacion o Adquisicion de sistema de mantenimiento para SSGG</t>
  </si>
  <si>
    <t>Este sistema será creado con la finalidad de registrar los mantenimientos relaizados a los diferentes equipos a travez de la Gerencia de Servicios Generales</t>
  </si>
  <si>
    <t>Gerencia de Servicios Generales</t>
  </si>
  <si>
    <t>DTI.POA.2024.068</t>
  </si>
  <si>
    <t>Dar seguimiento al  sistema creado para  la realizacion de mantenimiento de  transportacion</t>
  </si>
  <si>
    <t>Seguimiento al sistema de mantenimeitno creado en  la Gerencia de transportación</t>
  </si>
  <si>
    <t>Gerencia de Tranportación</t>
  </si>
  <si>
    <t>DSJ.POA.2024.001</t>
  </si>
  <si>
    <t>Elaborar contratos solicitados dentro del plazo establecidos</t>
  </si>
  <si>
    <t>1. Enviar correo de recepción de solicitud de contrato al área requirente.
2. Realización de contrato. 
3.- Revisión contratos
4. Formalización contratos en plazo
Ejecución de los contratos solicitados en un plazo de 10 días laborables.</t>
  </si>
  <si>
    <t xml:space="preserve"> Retrasos en el abastecimiento de Materiales por recrudecimiento y burocrartización de la ley de compras.</t>
  </si>
  <si>
    <t>Cumplimento en Plazo de contratos realizados</t>
  </si>
  <si>
    <t>Día</t>
  </si>
  <si>
    <t>Reporte de Plazos de Contratos.             
Correos</t>
  </si>
  <si>
    <t>Gerencia De Contratos, Regulacion Y Opinion</t>
  </si>
  <si>
    <t>Gerencia de Contratos</t>
  </si>
  <si>
    <t xml:space="preserve">Giovanna Gómez  Daniel García   Ubaldo Rosario        Nayalid Torres        Abril Tejada           Isaac Liriano  </t>
  </si>
  <si>
    <t>DSJ.POA.2024.002</t>
  </si>
  <si>
    <t>Gestionar firmas y legalización de  los contratos</t>
  </si>
  <si>
    <t>Consiste en dar seguimiento a la captura de firmas para el contrato con la finalidad de legalizar el mismo.                                                             
Enviar correo de notificacion para firma al área requirente.    
Firma por parte del proveedor                                                   
Enviar el contrato para firma del Gerente General.                                                             
 Convocar al notario para firma.</t>
  </si>
  <si>
    <t>Cumplimiento con la legalización de los contratos</t>
  </si>
  <si>
    <t>Reporte de Plazos de Contratos.                        
Correos</t>
  </si>
  <si>
    <t>DSJ.POA.2024.003</t>
  </si>
  <si>
    <t>Certificación de Contratos</t>
  </si>
  <si>
    <t xml:space="preserve">1. Recepción de contratos por la Unidad de Certificacion 
2.Verificación de documentos del expediente administrativo
3. Solicitar tramite.
</t>
  </si>
  <si>
    <t>Cumplimiento de solicitud de tramite CGR</t>
  </si>
  <si>
    <t xml:space="preserve">Captura de pantalla del Sistema TRE
Oficio de solicitud de certificacion de contrato
Registro de control de plazos de certificaciones </t>
  </si>
  <si>
    <t>Unidad de Contraloria</t>
  </si>
  <si>
    <t>Katherine Gonzalez  Valerie Jimenez        Moises Reyes          Lisbeth Hernandez</t>
  </si>
  <si>
    <t>DSJ.POA.2024.004</t>
  </si>
  <si>
    <t xml:space="preserve">Realizar Indexación de contratos al Sistema Onbase </t>
  </si>
  <si>
    <t xml:space="preserve">Carga de contratos al sistema OnBase
Indexación y registro de los contratos suscritos por la empresa 5 dias a partir de su legalización.                                                     </t>
  </si>
  <si>
    <t>Falta de alineación e integración de las áreas funcionales y procesos de la empresa, Incrementándose con esto los costos operativos y diminuyendose la velocidad de respuesta.</t>
  </si>
  <si>
    <t>Cumplimento en plazos de  contratos indexados</t>
  </si>
  <si>
    <t>Captura de pantalla del Sistema Onbase</t>
  </si>
  <si>
    <t xml:space="preserve">Giovanna Gómez Daniel García   Ubaldo Rosario        Nayalid Torres        Abril Tejada           Isaac Liriano  </t>
  </si>
  <si>
    <t>DSJ.POA.2024.005</t>
  </si>
  <si>
    <t>Notificar la llegada del término de los contratos</t>
  </si>
  <si>
    <t xml:space="preserve">Enviar correo a las áreas el último día de cada mes con el listado de contratos próximos a vencer,  con dos meses de anticipación al vencimiento.   </t>
  </si>
  <si>
    <t>Generación de contratos no beneficios para la empresa debido al alto poder de negociación y conocimiento de los clientes.</t>
  </si>
  <si>
    <t>Porcentaje de remisión en plazo</t>
  </si>
  <si>
    <t xml:space="preserve"> Correos</t>
  </si>
  <si>
    <t>DSJ.POA.2024.006</t>
  </si>
  <si>
    <t>Realizar peritaje en los procesos de compras</t>
  </si>
  <si>
    <t>Realizacion de informe evalución de credenciales legales en un periodo de 5 dias laborables.</t>
  </si>
  <si>
    <t xml:space="preserve">Cumplimento en plazos de  los peritaje </t>
  </si>
  <si>
    <t>Informes de evaluacion de credenciales en pdf.
Control de evaluaciones de credenciales.</t>
  </si>
  <si>
    <t>DSJ.POA.2024.007</t>
  </si>
  <si>
    <t>Evaluar y liberar pliego de condiciones</t>
  </si>
  <si>
    <t>Recepción, evaluacion y liberarcion de pliego.
Evaluación de pliegos de condiciones en el plazo estipulado  (tiene un plazo de 15 dias laborables.)</t>
  </si>
  <si>
    <t>Cumplimiento en plazo de evaluación de pliego</t>
  </si>
  <si>
    <t>Control de evaluacion de pliego</t>
  </si>
  <si>
    <t>DSJ.POA.2024.008</t>
  </si>
  <si>
    <t xml:space="preserve">Efectuar  respuesta a las Impugnaciones de los actos adminiinistrativos </t>
  </si>
  <si>
    <t>Dar respuesta y  asesoramiento legal a las diferentes areas sobre determinados casos mediante consulta según requriemiento</t>
  </si>
  <si>
    <t>Penalizaciones Por Incumplimiento a las Nuevas Regulaciones</t>
  </si>
  <si>
    <t>Tiempo de resolución de respuesta</t>
  </si>
  <si>
    <t xml:space="preserve">Reporte de Excel de Consultas </t>
  </si>
  <si>
    <t>Gerencia Legal De Cumplimiento Regulatorio</t>
  </si>
  <si>
    <t>Sahira Baez/Jocelyn Ureña</t>
  </si>
  <si>
    <t>DSJ.POA.2024.009</t>
  </si>
  <si>
    <t>Casos completados en tiempo  apelados ante la Dirección General de Contrataciones Públicas (DGCP),  para proceder con la defensa a Edenorte, recursos jerárquicos.
Así como casos solicitados en tiempo incoados ante Edenorte  para proceder con la defensa a Edenorte, impugnación.
Dentro de un plazo de 15 días calendarios.</t>
  </si>
  <si>
    <t>Retrasos en el abastecimiento de Materiales por recrudecimiento y burocrartización de la ley de compras.</t>
  </si>
  <si>
    <t>Cumplimento en plazos de  recursos administrativos
Cumplimento en plazo de  impugnación</t>
  </si>
  <si>
    <t xml:space="preserve">Control de respuestas a las impugnaciones </t>
  </si>
  <si>
    <t>DSJ.POA.2024.010</t>
  </si>
  <si>
    <t>Monitorear los asuntos jurídicos surgidos de las actividades de la empresa dentro de su ámbito de actuación.</t>
  </si>
  <si>
    <t>Representar a la empresa en los tribunales y organismos públicos o privados en su ámbito de actuación para ofrecer asistencia a la Gerencia del sector en todos los aspectos de índole legal.</t>
  </si>
  <si>
    <t xml:space="preserve">% Asistencia Demandas Interpuestas en caso necesario </t>
  </si>
  <si>
    <t>Gerencia Legal De Sector</t>
  </si>
  <si>
    <t>Gerencia Legal  Sector</t>
  </si>
  <si>
    <t>Antonio Ureña, Kelvin   Álvarez, Wilson Almengot, Sergia Betances, Juberky Almánzar, Norberto Placencio, Inmaculada Salazar, Juan Francisco, Olga cepeda, Julissa Acosta, Félix Emmanuel, Anibelky Peña,Jenny Abreu</t>
  </si>
  <si>
    <t>DSJ.POA.2024.011</t>
  </si>
  <si>
    <t>Realizar informe de cobros gestionados por los abogados de los sectores.</t>
  </si>
  <si>
    <t>Información sobre el monto cobrado de la cartera de clientes a gestionar el cobro, por acuerdo realizados por los abogados de los sectores.</t>
  </si>
  <si>
    <t>DSJ.POA.2024.012</t>
  </si>
  <si>
    <t>Realizar Conciliaciones de deudas</t>
  </si>
  <si>
    <t>Logro de conciliación a clientes con deuda (Clientes Comerciales, regulares y e industriales)</t>
  </si>
  <si>
    <t>%  Conciliaciones realizadas</t>
  </si>
  <si>
    <t>Reporte Excel</t>
  </si>
  <si>
    <t xml:space="preserve">Gerencia de Capacitación y Desarrollo </t>
  </si>
  <si>
    <t>DSJ.POA.2024.013</t>
  </si>
  <si>
    <t>Capacitar encargados comerciales, para el recibiendo de los actos de alguaciles.</t>
  </si>
  <si>
    <t xml:space="preserve">Formación del personal comercial para la recepción de los actos y que sean remitidos a la Gerencia de Litigios </t>
  </si>
  <si>
    <t>Lista de asistencia y Fotos.</t>
  </si>
  <si>
    <t>Gerencia De Litigios</t>
  </si>
  <si>
    <t>Gerencia de Litigios</t>
  </si>
  <si>
    <t>Jenny Abreu, Lisa Veras, Chajid Sadhala, Jesús Castillo, Juan Toribio, Katherine Valdez, Enmanuel Dilone</t>
  </si>
  <si>
    <t>DSJ.POA.2024.014</t>
  </si>
  <si>
    <t>Garantizar el cumplimiento de los plazos de Gestión Internas para el apoderamiento de demandas a las oficinas externas.</t>
  </si>
  <si>
    <t>Análisis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</si>
  <si>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</si>
  <si>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</si>
  <si>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DSJ.POA.2024.015</t>
  </si>
  <si>
    <t>Dar seguimiento al 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</si>
  <si>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</si>
  <si>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</si>
  <si>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DSJ.POA.2024.016</t>
  </si>
  <si>
    <t>Realizar la gestión de las pruebas para las demandas recibidas.</t>
  </si>
  <si>
    <t>Gestionar internamente con el departamento correspondiente las pruebas para los casos de demandas recibidas.</t>
  </si>
  <si>
    <t>Porcentaje de pruebas solicitadas</t>
  </si>
  <si>
    <t>Correos</t>
  </si>
  <si>
    <t>DSJ.POA.2024.017</t>
  </si>
  <si>
    <t>Realizar reporte de provisión de sentencias para Contabilidad.</t>
  </si>
  <si>
    <t>Reporte de notificación mensual de los aprovisionamientos realizados para pagos de sentencias.</t>
  </si>
  <si>
    <t>Cantidad de reportes emitidos</t>
  </si>
  <si>
    <t>Reporte</t>
  </si>
  <si>
    <t>DSJ.POA.2024.018</t>
  </si>
  <si>
    <t>Asegurar el cumplimiento en plazos de remisión de Informaciones</t>
  </si>
  <si>
    <t xml:space="preserve">Análisis y gestión de los casos recibidos en Litigios para su posterior notificación al área Financiera 
Análisis de la oposición notificada para determinación del cliente, suplidor o entidad financiera afectada y su posterior puesta en conocimiento al área de Finanzas
Análisis del embargo recibido para posterior puesta en conocimiento de los clientes o entidades financieras con indisposición de pago a EDENORTE </t>
  </si>
  <si>
    <t xml:space="preserve">Tiempo emisión embargos </t>
  </si>
  <si>
    <t>DSJ.POA.2024.019</t>
  </si>
  <si>
    <t>Reducir las pérdidas mediante la gestión legal - Depósito Denuncias</t>
  </si>
  <si>
    <t>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días.</t>
  </si>
  <si>
    <t>Tiempo depósito denuncias</t>
  </si>
  <si>
    <t>Informes Mensuales
Correo de remisión de las informaciones para la denuncia y hoja de remisión de las denuncias a PGASE</t>
  </si>
  <si>
    <t>Gerencia De Asuntos Penales</t>
  </si>
  <si>
    <t>Gerencia de Asuntos Penales</t>
  </si>
  <si>
    <t>Ivan Tejada, Griselda Reyes, Elba Cabrera, Saulo de los Santos, Gloria Yasmin Rodriguez, Juan Manuel Tejada, Eusebio Rosario, Radhamés Díaz, Antonio Ureña</t>
  </si>
  <si>
    <t>DSJ.POA.2024.020</t>
  </si>
  <si>
    <t>Efectuar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</si>
  <si>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</si>
  <si>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</si>
  <si>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documentación que servirá como soporte de las querellas y hoja de depósito de las mismas en PGASE o en la Fiscalía ordinaria </t>
  </si>
  <si>
    <t>DSJ.POA.2024.021</t>
  </si>
  <si>
    <t>Elaborar informe Departamental</t>
  </si>
  <si>
    <t>Informe departamental justificativo de asistencia de abogados para las conciliaciones PGASE.</t>
  </si>
  <si>
    <t>Informes Mensuales</t>
  </si>
  <si>
    <t>DSJ.POA.2024.022</t>
  </si>
  <si>
    <t>Realizar las conciliaciones remitidas a través de PGASE</t>
  </si>
  <si>
    <t>Porcentaje de clientes para conciliación de actas Pegase</t>
  </si>
  <si>
    <t xml:space="preserve">% Monto Tasaciones Recuperado </t>
  </si>
  <si>
    <t>DSJ.POA.2024.023</t>
  </si>
  <si>
    <t>Elaborar acuerdos Institucionales (AFR,Ayuntamientos y Compra de Energía)</t>
  </si>
  <si>
    <t>Elaboración de acuerdos Institucioanales (AFR,Ayuntamientos y Compra de Energía)  para las contrataciones es fundamental. Donde  incluya leyes y regulaciones aplicables, procedimientos de contratación, documentación requerida, principios de transparencia y competencia, responsabilidades y obligaciones.</t>
  </si>
  <si>
    <t>Tiempo de Elaboración de acuerdo</t>
  </si>
  <si>
    <t>Tiempo</t>
  </si>
  <si>
    <t>Reporte de Excel de Contratos / informe mensual de la Gerencia</t>
  </si>
  <si>
    <t>DSJ.POA.2024.024</t>
  </si>
  <si>
    <t>Notificar via alguacil los procedimientos legales</t>
  </si>
  <si>
    <t>Notificar via alguacil inicio de un procedimiento legal según se requiera</t>
  </si>
  <si>
    <t>Penalizaciones por incumplimiento y tereioro de la reputación de la emprea frente a sus diferentes  grupos de opinión.</t>
  </si>
  <si>
    <t>Cantidad de Notificaciones</t>
  </si>
  <si>
    <t xml:space="preserve">Reporte de Excel de notificaciones </t>
  </si>
  <si>
    <t>Gerecnia de Litigios</t>
  </si>
  <si>
    <t>DCE.POA.2024.001</t>
  </si>
  <si>
    <t>Elaborar informes de los buzones de sugerencias de las oficinas comerciales</t>
  </si>
  <si>
    <t>Esta actividad permite analizar la opinión de los clientes sobre el servicio brindado, de este modo, se pueden diseñar planes de acción para mejorar los procesos comerciales y la atención al cliente.</t>
  </si>
  <si>
    <t>Informes con resultados y correos de envío de resultados</t>
  </si>
  <si>
    <t>Gerencia De Mercadeo</t>
  </si>
  <si>
    <t>Investigación y Estudio de Mercado</t>
  </si>
  <si>
    <t>Priscila Peña</t>
  </si>
  <si>
    <t>DCE.POA.2024.002</t>
  </si>
  <si>
    <t xml:space="preserve">Elaborar Encuesta General de Satisfacción a los Clientes Residenciales                                 </t>
  </si>
  <si>
    <t>Medir el grado de satisfacción del encuestado con respecto a los aspectos generales del servicio ofrecido al cliente.</t>
  </si>
  <si>
    <t>Porcentaje de cumplimiento</t>
  </si>
  <si>
    <t>Informes con resultados, cantidad de encuestas realizadas, y correos.</t>
  </si>
  <si>
    <t>DCE.POA.2024.003</t>
  </si>
  <si>
    <t xml:space="preserve">Elaborar Encuesta de Call Center                 </t>
  </si>
  <si>
    <t>Medir el grado de satisfacción del encuestado con respecto a la atención recibida a traves del Call Center.</t>
  </si>
  <si>
    <t>DCE.POA.2024.004</t>
  </si>
  <si>
    <t>Elaborar Encuesta de Redes Sociales</t>
  </si>
  <si>
    <t>Esta actividad permite analizar la opinión de los clientes sobre el contenido y asistencia brindada a traves de las redes sociales de Edenorte.</t>
  </si>
  <si>
    <t>DCE.POA.2024.005</t>
  </si>
  <si>
    <t>Evaluar  aperturar  de nuevas estafetas de pago y/ o Renovacion de Contratos vencidos.</t>
  </si>
  <si>
    <t>Captar, evaluar, negociar, renovar,contratar, así como, inclusión y señalización de nuevos puntos de pagos para la apertura de nuevas estafetas de pago.</t>
  </si>
  <si>
    <t xml:space="preserve">Cantidad de nuevos puntos de pagos </t>
  </si>
  <si>
    <t>Correos, fotos</t>
  </si>
  <si>
    <t>Desarrollo de Mercado</t>
  </si>
  <si>
    <t>Ernesta Cabrera/Alexandra Melendez</t>
  </si>
  <si>
    <t>DCE.POA.2024.006</t>
  </si>
  <si>
    <t>Realizar Evaluación de  locales y/o Recontrataciones  para traslado o ampliación de oficinas comerciales</t>
  </si>
  <si>
    <t xml:space="preserve">Captar, evaluar, renovar, negociar y contratar nuevos locales para aperturas o ampliaciones de oficinas comerciales. </t>
  </si>
  <si>
    <t>Cantidad de locales evaluados</t>
  </si>
  <si>
    <t>DCE.POA.2024.007</t>
  </si>
  <si>
    <t>Promover la Actualización de Datos en las Oficinas Comerciales</t>
  </si>
  <si>
    <t>Desarrollar una campaña que incentive a los clientes a actualizar sus datos.</t>
  </si>
  <si>
    <t>Fotos y Correos</t>
  </si>
  <si>
    <t>Gestión de Marca</t>
  </si>
  <si>
    <t>Javier Liz</t>
  </si>
  <si>
    <t>DCE.POA.2024.008</t>
  </si>
  <si>
    <t>Señalizar los Puntos de Pagos, Oficinas Comerciales y Administrativas</t>
  </si>
  <si>
    <t>Señalización de  los puntos de pagos de las Oficinas Comerciales, estafeta de pago y oficinas administrativas de manera interna y externa.</t>
  </si>
  <si>
    <t>Cantidad de Letreros y Señalizaciones Instaladas</t>
  </si>
  <si>
    <t>Fotos</t>
  </si>
  <si>
    <t>DCE.POA.2024.009</t>
  </si>
  <si>
    <t>Elaborar  Diseños Gráficos</t>
  </si>
  <si>
    <t>Elaboración de  diseños gráficos que respondan a las necesidades de los clientes externos e internos.</t>
  </si>
  <si>
    <t>Cantidad de Diseños Realizados</t>
  </si>
  <si>
    <t>Artes</t>
  </si>
  <si>
    <t>DCE.POA.2024.010</t>
  </si>
  <si>
    <t>Realizar montaje de Actividades a Solicitud</t>
  </si>
  <si>
    <t>Actividades llevadas a cabo a solicitud de la Gerencia General y Dirección de Comunicación Estratégica.</t>
  </si>
  <si>
    <t>Porcentaje de Cumplimiento</t>
  </si>
  <si>
    <t>Erison Morel, Vanessa Tavarez y Javier Liz</t>
  </si>
  <si>
    <t>DCE.POA.2024.011</t>
  </si>
  <si>
    <t xml:space="preserve">Garantizar la fidelización de clientes residenciales y comerciales.  </t>
  </si>
  <si>
    <t>Campaña de Verano</t>
  </si>
  <si>
    <t>Promover el uso de los Canales de Pago Alternos de la empresa, así como concientizar sobre el uso de la energía.</t>
  </si>
  <si>
    <t>Desarrollar la campaña para incrementar el uso de los Canales de Pago Digitales de Edenorte, incentivar el uso eficiente de la energía y premiar los clientes.</t>
  </si>
  <si>
    <t>Fotos, Videos o Correos</t>
  </si>
  <si>
    <t>Vanessa Tavarez y Javier Liz</t>
  </si>
  <si>
    <t>DCE.POA.2024.012</t>
  </si>
  <si>
    <t xml:space="preserve">Crear acercamientos estratégicos con grupos de interés. </t>
  </si>
  <si>
    <t>Realizar Patrocinios para Mejorar la Imagen de la Empresa</t>
  </si>
  <si>
    <t>Fortalecer la marca Edenorte a través de la colocación de la impresos  que mencionen la empresa en actividades deportivas, culturales o de arte.</t>
  </si>
  <si>
    <t>Cantidad de Patrocinios Realizados</t>
  </si>
  <si>
    <t>Fotos, Videos y Correos</t>
  </si>
  <si>
    <t>DCE.POA.2024.013</t>
  </si>
  <si>
    <t>Contratar y colocar un espacio  en medios de Comunicación (Radio)</t>
  </si>
  <si>
    <t>Gestionar la contratación y colocación en los distintos medios de comunicación; para publicar las informaciones, imágenes, videos y noticias de interés de la empresa</t>
  </si>
  <si>
    <t>Cantidad de contratación y colocación en radio</t>
  </si>
  <si>
    <t>Gerencia De Relaciones Publicas</t>
  </si>
  <si>
    <t>Relaciones Públicas</t>
  </si>
  <si>
    <t xml:space="preserve">Erison Morel, Martin Genao, Angélica Rodríguez, </t>
  </si>
  <si>
    <t>Gerencia De Compras/ GG</t>
  </si>
  <si>
    <t>DCE.POA.2024.014</t>
  </si>
  <si>
    <t>Relizar contratación y colocación de un espacio en medios de Comunicación (Televisión)</t>
  </si>
  <si>
    <t>Cantidad de contratación y colocación en Televisión</t>
  </si>
  <si>
    <t>DCE.POA.2024.015</t>
  </si>
  <si>
    <t>Realizar contratación y Colocación de un espacio en medios de Comunicación (Prensa Escrita y Revistas)</t>
  </si>
  <si>
    <t>Cantidad de contratación y colocación en Prensa Escrita y Revistas</t>
  </si>
  <si>
    <t>DCE.POA.2024.016</t>
  </si>
  <si>
    <t>Realizar Contratación y Colocación en medios de Comunicación (Medios Digitales)</t>
  </si>
  <si>
    <t>Cantidad de contratación y colocación en Medios Digitales</t>
  </si>
  <si>
    <t>DCE.POA.2024.017</t>
  </si>
  <si>
    <t>Relizar Contratación y Colocación en (Periodicos impresos)</t>
  </si>
  <si>
    <t>Gestionar la contratación y colocación en los periodicos impresos para publicar las informaciones,los mantenimientos y licitaciones de la empresa</t>
  </si>
  <si>
    <t>Cantidad de periodicos y publicaciones</t>
  </si>
  <si>
    <t xml:space="preserve">fotos y contratos </t>
  </si>
  <si>
    <t>DCE.POA.2024.018</t>
  </si>
  <si>
    <t>Redactar documentos de prensa con informaciones positivas y generales de la empresa.</t>
  </si>
  <si>
    <t>Lograr publicaciones gratuitas de  noticias positivas y generales en medios de prensa.  Soporte fotográfico, Publicaciones en las redes sociales y en la Web   *Dar a conocer informaciones sobre la empresa que sean de interés público.</t>
  </si>
  <si>
    <t>Cantidad documentos de prensa generado</t>
  </si>
  <si>
    <t>Fotos y Corrreos</t>
  </si>
  <si>
    <t>Martin Genao, Aura Morel y Ricardo Rodríguez</t>
  </si>
  <si>
    <t> </t>
  </si>
  <si>
    <t>DCE.POA.2024.019</t>
  </si>
  <si>
    <t xml:space="preserve">Monitorear medios escritos y digitales para medir la percepción hacia la empresa </t>
  </si>
  <si>
    <t>* Revisión de periódicos de circulación nacional                          
* Revisión de  portales digitales         
* Elaboración de resumen de noticias                           
* Medición de las publicaciones gratuitas en los medios escritos y digitales (Free press) para beneficio de la empresa                                                    Identificar el nivel de receptividad de cada medio de prensa escrito y digital.
Medir la percepción de la empresa en la opinión pública e Identificar el ahorro económico que representa para la empresa la gestión de colocación de los documentos de prensa.</t>
  </si>
  <si>
    <t>Montos ahorrados por publicaciones</t>
  </si>
  <si>
    <t>Martin Genao, Stephania Díaz</t>
  </si>
  <si>
    <t>DCE.POA.2024.020</t>
  </si>
  <si>
    <t>Desarrollar actividades que acerquen  a la empresa con comunicadores y público externo</t>
  </si>
  <si>
    <t>Realización de encuentros, visitas y ruedas de prensa con público externo (Envió de tarjeta virtual. Diseños de tarjetas enviados a periodistas, dueños de medios)</t>
  </si>
  <si>
    <t>Cantidad de Tarjeta Virtual y visitas</t>
  </si>
  <si>
    <t>Martin Genao</t>
  </si>
  <si>
    <t>DCE.POA.2024.021</t>
  </si>
  <si>
    <t>Garantizar el uso eficiente de los diferentes medios de comunicación.</t>
  </si>
  <si>
    <t xml:space="preserve">Monitorear los medios de comunicación contratados con publicidad </t>
  </si>
  <si>
    <t>Garantizar que las colocaciones de publicidad cumplan con lo contratado ( televisión, radio, medios digitales )</t>
  </si>
  <si>
    <t>Informe de medios de comunicación monitoreados</t>
  </si>
  <si>
    <t>fotos / informe</t>
  </si>
  <si>
    <t>Angélica Rodríguez / Aura Morel/ Angely Peña / Martin Genao, Stephania Diaz</t>
  </si>
  <si>
    <t>DCE.POA.2024.022</t>
  </si>
  <si>
    <t xml:space="preserve">Recepción y canalización de incidencias recibidas a clientes prefernciales a través whatsapp y via telefonica. </t>
  </si>
  <si>
    <t>Cantidad de canalizaciones de incidencias a público especial (periodistas, doctores, docentes, ect.)
* Gestión y canalización de casos de seguidores en las redes sociales                                                                * Gestión comunicacional según su naturaleza. 
*Identificación de situaciones sociales, comerciales y técnicas,  relacionadas con la empresa</t>
  </si>
  <si>
    <t>Cantidad de incidencias canalizadas</t>
  </si>
  <si>
    <t>Capturas de pantalla y Corrreos</t>
  </si>
  <si>
    <t>Martin Genao y Angely Peña</t>
  </si>
  <si>
    <t>DCE.POA.2024.023</t>
  </si>
  <si>
    <t>Colocar publicidad por aniversario de medios</t>
  </si>
  <si>
    <t>Publicación especial en una de las páginas seleccionadas del periódico por su aniversario</t>
  </si>
  <si>
    <t>Cantidad de publicaciones por aniversario de medios</t>
  </si>
  <si>
    <t>Correos, fotos, comunicados</t>
  </si>
  <si>
    <t>DCE.POA.2024.024</t>
  </si>
  <si>
    <t xml:space="preserve">Realizar Compra de Sctikers </t>
  </si>
  <si>
    <t>Compra de Sctikers para identificar los  nuevos suministros que tienen subsidios de Bonoluz, ademas reemplazar los deteriorados.</t>
  </si>
  <si>
    <t>Cantidad de sctikers</t>
  </si>
  <si>
    <t>Capturas de pantalla y Corrreos, fotos, correos.</t>
  </si>
  <si>
    <t xml:space="preserve">Gerencia de Servicios Centralizados </t>
  </si>
  <si>
    <t>DCE.POA.2024.025</t>
  </si>
  <si>
    <t>Diseñar y Crear  2 Trofeos para premiar la mejor Ocicina Comercial</t>
  </si>
  <si>
    <t>Se requiere el diseño y elaboración de 2 Trofeos (1 para la Mejor Oficina y otro para el Mejor Sector) para el Sistema de Evaluacion y Premiación a las Oficinas Comerciales. Dichos trofeos se irán rotando entre los ganadores de cada trimestre.</t>
  </si>
  <si>
    <t>Cantidad de Trofeos a disenar</t>
  </si>
  <si>
    <t>Gerencia de Control de Gestión Comercial</t>
  </si>
  <si>
    <t>DCE.POA.2024.026</t>
  </si>
  <si>
    <t>Revista digital año 2024 Logros Dirección de Gestión Humana</t>
  </si>
  <si>
    <t>Desarrollar y publicar internamente una revista digital en formato PDF sobre los aspectos más relevantes de los procesos y logros alcanzados en la Dirección de Gestión Humana durante el año 2024</t>
  </si>
  <si>
    <t xml:space="preserve">Falta de aliniación de las áreas funcionales y procesos de la empresa, Incrementándose con esto los cosots operativos y disminuyendose la velocidad de respuesta. </t>
  </si>
  <si>
    <t>Gerencia de  Control de Gestión Humana</t>
  </si>
  <si>
    <t>DCE.POA.2024.027</t>
  </si>
  <si>
    <t>Realizar interncambio de publicidad por energía</t>
  </si>
  <si>
    <t>Hacer intercambios de publicidad por energía, las empresas en sus eventos colocan la marca, hacen menciones en radio y tv y Edenorte le hace reducción en su factura eléctrica, este intercambio se hace con equipos como Aguilas Cibaeñas y Gigantes del Cibao</t>
  </si>
  <si>
    <t>Cantidad de intercambios de publicidad</t>
  </si>
  <si>
    <t>fotos, contrato</t>
  </si>
  <si>
    <t xml:space="preserve">Angélica Rodríguez, Martín Genao, </t>
  </si>
  <si>
    <t>DCE.POA.2024.028</t>
  </si>
  <si>
    <t>Realizar material audiovisual a requerimiento</t>
  </si>
  <si>
    <t>La realización del material audiovisual como forma de comunicación, ayuda a  complementar el aprendizaje, como un recurso de ampliación de la temática, o para facilitar la labor de comunicación, aprendizaje, motivación y evaluativa de las actividades a presentar a los clientes.</t>
  </si>
  <si>
    <t xml:space="preserve">Cantidad de videos publicados  </t>
  </si>
  <si>
    <t xml:space="preserve">fotos/videos </t>
  </si>
  <si>
    <t>Redes Sociales</t>
  </si>
  <si>
    <t>Frank Then/ Garibaldy Read</t>
  </si>
  <si>
    <t>DCE.POA.2024.029</t>
  </si>
  <si>
    <t xml:space="preserve">Gestionar y realizar video en actividades G.G </t>
  </si>
  <si>
    <t>Los videos pueden ser una forma efectiva de demostrar transparencia y responsabilidad. Al crear un video con el gerente general de la empresa Edenorte Dominicana, se puede demostrar el compromiso de la empresa con la transparencia y la rendición de cuentas.</t>
  </si>
  <si>
    <t>Cantidad de videos publicados con relacion a las actividades realizadas con el G.G. en nuestras RRSS</t>
  </si>
  <si>
    <t>DCE.POA.2024.030</t>
  </si>
  <si>
    <t>Promocionar los canales de pago a través de audiovisual</t>
  </si>
  <si>
    <t xml:space="preserve">Edenorte Dominicana ofrece varios canales de pago para sus clientes, incluyendo WhatsApp, APP, Cobro Automático, Estafetas de pago, IVR, Web, Call Center y Oficinas Comerciales. Estos canales están diseñados para hacer que el proceso de pago sea lo más fácil y conveniente posible para los clientes.
Los canales de pago disponibles benefician tanto a los clientes como a la empresa. Los clientes se sienten más cómodos, satisfechos y leales. La empresa mejora su eficiencia, reduce sus costos y demuestra transparencia y responsabilidad. </t>
  </si>
  <si>
    <t xml:space="preserve">Cantidad de videos publicados </t>
  </si>
  <si>
    <t>DCE.POA.2024.031</t>
  </si>
  <si>
    <t>Realizar videos testimoniales para presidencia</t>
  </si>
  <si>
    <t>Creación de  videos sobre los proyectos de rehabilitación de redes e iluminación, se puede aumentar la visibilidad de la empresa y mejorar su imagen pública.</t>
  </si>
  <si>
    <t>DCE.POA.2024.032</t>
  </si>
  <si>
    <t>Realizar comerciales para radio y tv</t>
  </si>
  <si>
    <t>Los comerciales de la empresa mejoran su imagen, fortalecen la confianza del cliente, educan sobre el uso eficiente de energía y promueven prácticas éticas y sostenibles, cumpliendo así con los objetivos de responsabilidad social corporativa de Edenorte.</t>
  </si>
  <si>
    <t xml:space="preserve">Cantidad de comerciales publicados  </t>
  </si>
  <si>
    <t>DCE.POA.2024.033</t>
  </si>
  <si>
    <t>Realizar audiovisual para mes de la patria</t>
  </si>
  <si>
    <t xml:space="preserve">Realizacion de audiovisual para conmemorar la independencia nacional y honrar a los héroes que lucharon por ella. Esta campaña puede ayudar a Edenorte a mejorar su imagen pública, crear un sentimiento de identidad y aumentar la confianza de los clientes en sus servicios. </t>
  </si>
  <si>
    <t>DCE.POA.2024.034</t>
  </si>
  <si>
    <t>Realizar audiovisual para Semana Santa 2024</t>
  </si>
  <si>
    <t xml:space="preserve">Esta campaña incluira  imágenes y videos de las diferentes procesiones y eventos que se llevan a cabo durante la semana, y destacar cómo EDENORTE ayuda a garantizar que estos eventos se lleven a cabo sin problemas al proporcionar energía eléctrica confiable y segura. Incluiremos fotos/posts para concientizar a la sociedad para que disfruten de Semana Santa de manera responsable. </t>
  </si>
  <si>
    <t>DCE.POA.2024.035</t>
  </si>
  <si>
    <t>Realizar campaña de participación de clientes para mejorar la calidad del servicio eléctrico.</t>
  </si>
  <si>
    <t xml:space="preserve">Realizar campaña de participación de clientes en la operativa de mantenimiento de redes, poda y servicio al cliente en call center, ya que esto puede ayudar a mejorar la calidad del servicio eléctrico, fomentar la participación ciudadana y la comprension de algunos procesos internos de parte de clientes que desconocen ciertas informaciones. </t>
  </si>
  <si>
    <t>Frank Then/ Garibaldy Read/Esmerlyn Duverge</t>
  </si>
  <si>
    <t>DCE.POA.2024.036</t>
  </si>
  <si>
    <t>Realizar audivisual para mes de las madres</t>
  </si>
  <si>
    <t>Como empresa de electricidad, es importante realizar una campaña para el mes de las madres porque es una oportunidad para demostrar a las madres que su trabajo y dedicación son valorados. Además, es una oportunidad para que la empresa se conecte con sus clientes y muestre su lado humano.</t>
  </si>
  <si>
    <t>DCE.POA.2024.037</t>
  </si>
  <si>
    <t xml:space="preserve">Realizar Video sobre temporada ciclonica </t>
  </si>
  <si>
    <t>Es una oportunidad para demostrar a los clientes que la empresa se preocupa por su bienestar y seguridad. Además, es una oportunidad para educar a los clientes sobre cómo prepararse para los posibles cortes de energía durante la temporada ciclónica.</t>
  </si>
  <si>
    <t>Daño en las redes debido a fenómenos atmosféricos.</t>
  </si>
  <si>
    <t xml:space="preserve">Frank Then/ Esmerlyn Duverge </t>
  </si>
  <si>
    <t>DCE.POA.2024.038</t>
  </si>
  <si>
    <t>Grabar segunda temporada del podcast Dame Lu´</t>
  </si>
  <si>
    <t>El podcast es una herramienta útil para llegar a un público más amplio y educarlos sobre temas importantes relacionados con la electricidad.</t>
  </si>
  <si>
    <t xml:space="preserve">Cantidad de videos y episodios publicados  </t>
  </si>
  <si>
    <t>DCE.POA.2024.039</t>
  </si>
  <si>
    <t>Realizar campaña de verano para  ´´Temporada de Calor´´</t>
  </si>
  <si>
    <t>Realizar campaña de ahorro de energía en las temporadas altas de calor, ya que esto puede ayudar a reducir el consumo de energía y a disminuir la carga en la red eléctrica. Además, el ahorro de energía puede ayudar a reducir los costos de electricidad para los consumidores y a minimizar el impacto ambiental.</t>
  </si>
  <si>
    <t>Cantidad Publicaciones</t>
  </si>
  <si>
    <t>DCE.POA.2024.040</t>
  </si>
  <si>
    <t>Transmitir  por redes sociales Misa aniversario EDENORTE</t>
  </si>
  <si>
    <t>Realizar una transmisión en vivo en redes sociales sobre la misa aniversario de Edenorte Dominicana para que la empresa se conecte con sus clientes y los que no puedan asistir a la misa en persona puedan participar en la celebración.</t>
  </si>
  <si>
    <t xml:space="preserve">Cantidad de Horas Transmitidas </t>
  </si>
  <si>
    <t>DCE.POA.2024.041</t>
  </si>
  <si>
    <t>Realizar audiovisual  sobre detención de fraude electrico</t>
  </si>
  <si>
    <t>Campaña sobre detectar y prevenir el fraude eléctrico. Además, es una oportunidad para demostrar a los clientes que la empresa se preocupa por su bienestar y seguridad.</t>
  </si>
  <si>
    <t>DCE.POA.2024.042</t>
  </si>
  <si>
    <t>Realizar videos de: Pa´ Toa´ Parte con Edenorte</t>
  </si>
  <si>
    <t>Resaltar las riquezas de cada provincia (naturales, etc) que abarca Edenorte, con esto buscaremos aumentar el reconocimiento y la preferencia de Edenorte como una empresa socialmente responsable que contribuye al desarrollo de la región del Cibao.</t>
  </si>
  <si>
    <t>DCE.POA.2024.043</t>
  </si>
  <si>
    <t>Realizar audiovisual  para mes contra no violenca hacia la mujer</t>
  </si>
  <si>
    <t xml:space="preserve">Videos con hombres  y mujeres, los cuales se pronunciaran en contra la violencia a la mujer, y motivara a las victimas a no quedarse calladas </t>
  </si>
  <si>
    <t>DCE.POA.2024.044</t>
  </si>
  <si>
    <t xml:space="preserve">Realizar audiovisual para navidad </t>
  </si>
  <si>
    <t xml:space="preserve">Esta campaña se realiza con el propósito de promover y continuar con el valor de la celabración de la temporada navideña en los clientes de la empresa. De igual forma, poder enlanzar en los contenidos realizados el uso eficiente de la energía con tips para aprovechar la luz del día, realizar las festividades en horas diurno, usar bombillos led de bajo consumo y crear conciencia en los usuarios para usar las luces navideñas con un enfoque diferente con el uso racional de energía. </t>
  </si>
  <si>
    <t>Cantidad videos publicados</t>
  </si>
  <si>
    <t>DCE.POA.2024.045</t>
  </si>
  <si>
    <t>Canalizar y gestionar las solicitudes y reclamaciones en el portal web</t>
  </si>
  <si>
    <t>Atender a las solicitudes realizadas por medio del sitio web de Edenorte y dar seguimiento hasta que puedan ser solucionadas.</t>
  </si>
  <si>
    <t>Cantidad de solicitudes</t>
  </si>
  <si>
    <t>Publiaciones, informes</t>
  </si>
  <si>
    <t>Medios y Publicidad</t>
  </si>
  <si>
    <t>Julio Quevedo /  José Cordero</t>
  </si>
  <si>
    <t>DCE.POA.2024.046</t>
  </si>
  <si>
    <t>Colocar las informaciones de la empresa en los canales de difusión interna (Slider Web Portada)</t>
  </si>
  <si>
    <t>Difundir informaciones de interés a los clientes internos y externos a través de los distintos medios disponibles.  (a requerimiento)</t>
  </si>
  <si>
    <t>Cantidad de Publicaciones</t>
  </si>
  <si>
    <t>Publicaciones</t>
  </si>
  <si>
    <t>DCE.POA.2024.047</t>
  </si>
  <si>
    <t>Gestionar Publicaciones en la web y publicaciones mensuales en el foro.</t>
  </si>
  <si>
    <t>Publicar en el portal web las diferentes informaciones solicitadas por las diferentes áreas</t>
  </si>
  <si>
    <t>Cantidad de publicaciones Realizadas en la web</t>
  </si>
  <si>
    <t>Publicaciones, informes</t>
  </si>
  <si>
    <t>DCE.POA.2024.048</t>
  </si>
  <si>
    <t>Realizar publicaciones en la Intranet</t>
  </si>
  <si>
    <t xml:space="preserve">Recibir y publicar las informaciones, fotos, videos y contenido de interés general en la Intranet. </t>
  </si>
  <si>
    <t>Cantidad de publicaciones por la intranet</t>
  </si>
  <si>
    <t>DCE.POA.2024.049</t>
  </si>
  <si>
    <t>Realizar publicaciones y gestionar perfil institucional del Gerente General en las diferentes Redes Sociales (facebook, Instagram, twitter( ahora Equis X))</t>
  </si>
  <si>
    <t>Publicar en las redes sociales, fotos, videos e informaciones del gerente general en todas las actividades y actos en los que este presente</t>
  </si>
  <si>
    <t>Cantidad de Publicaciones realizadas en las redes sociales</t>
  </si>
  <si>
    <t>DCE.POA.2024.050</t>
  </si>
  <si>
    <t>Realizar Jornadas de entrega de juguetes  a niños de escasos recursos (Un Juguete por una Sonrisa)</t>
  </si>
  <si>
    <t>Mejorar la percepción de los clientes y la sociedad a traves de la entrega de juguetes para niños de escasos recursos. Estos serán recolectados con los empleados de la empresa</t>
  </si>
  <si>
    <t>Cantidad de jornadas</t>
  </si>
  <si>
    <t>Correos, artes, fotografías</t>
  </si>
  <si>
    <t>Responsabilidad Social Corporativa</t>
  </si>
  <si>
    <t>Diogenes Rubio, Nelson Javier, Nataly Jimenez</t>
  </si>
  <si>
    <t>DCE.POA.2024.051</t>
  </si>
  <si>
    <t>Realizar Jornada de Limpieza de playa y ríos</t>
  </si>
  <si>
    <t>Esta busca cuidar el medio ambiente y evitar la contaminación de los ecosistemas marinos y fluviales. Se recogen y clasifican los residuos sólidos que se encuentran en las costas, las riberas y el fondo de los cuerpos de agua.</t>
  </si>
  <si>
    <t>DCE.POA.2024.052</t>
  </si>
  <si>
    <t>Realizar Jornada de entrega de utiles escolares</t>
  </si>
  <si>
    <t>Esta actividad consiste en donar  útiles escolares como cuadernos, lápices, borradores, reglas, etc., y distribuirlos entre los niños y niñas de las escuelas más vulnerables del Cibao. La jornada de entrega de útiles escolares es una forma de contribuir al desarrollo social y educativo de la niñez, así como de fomentar los valores de la generosidad, la responsabilidad y la solidaridad.</t>
  </si>
  <si>
    <t>DCE.POA.2024.053</t>
  </si>
  <si>
    <t>Realizar Jornada de reforestación</t>
  </si>
  <si>
    <t>Realizacion de  jornada de reforestación para  de esta forma  expresar nuestro compromiso con el cuidado del planeta y nuestra solidaridad con las generaciones presentes y futuras.</t>
  </si>
  <si>
    <t>DSG.POA.2024.001</t>
  </si>
  <si>
    <t>Recolectar documentos para resguardo y posterio tralado</t>
  </si>
  <si>
    <t>Realizar rutas planificadas  mensuales de recolección de documentación para la intervención  de las áreas que requieran el resguardo de los documentos y su posterior traslado. Rutas de reciclaje de documentos y cartón.</t>
  </si>
  <si>
    <t>Cantidad de actividades realizadas</t>
  </si>
  <si>
    <t>Formato recepcion y resguardo de documentos</t>
  </si>
  <si>
    <t>Gerencia De Servicios Generales</t>
  </si>
  <si>
    <t>Archivo y Mensajeria</t>
  </si>
  <si>
    <t>Luis Belliard</t>
  </si>
  <si>
    <t>GERENCIA DE GESTION Y CONTROL ADMINISTRATIVO</t>
  </si>
  <si>
    <t>DSG.POA.2024.002</t>
  </si>
  <si>
    <t>Digitalizacion de documentos</t>
  </si>
  <si>
    <t xml:space="preserve">Seguimiento y sporte a la Indexación de la documentación escaneada correspondiente a las áreas que cuentan con el sistema OnBase. </t>
  </si>
  <si>
    <t>GERENCIA DE INFRAESTRUCTURA</t>
  </si>
  <si>
    <t>DSG.POA.2024.003</t>
  </si>
  <si>
    <t>Revisar semestral la infraestructura física de la empresa</t>
  </si>
  <si>
    <t>Realizar rutas mensuales de evaluación de toda la infraestructura de la empresa a los fines de detectar de manera oportuna fallas y/o averías en la infraestructura para gestionar corrección.
Se realizaran 2 evaluaciones al año de toda la infraestructura física de la empresa verificando la condición de los elementos estructurales y condición física de las edificaciones</t>
  </si>
  <si>
    <t>Cantidad de inspecciones realizadas</t>
  </si>
  <si>
    <t>Formatos de inspección, formato de supervisión, tabla de programacion correos y/o imágenes.</t>
  </si>
  <si>
    <t>Obras Civiles</t>
  </si>
  <si>
    <t>Jose Gutierrez/
Ysabel Marte</t>
  </si>
  <si>
    <t>DSG.POA.2024.004</t>
  </si>
  <si>
    <t>Realizar mantenimiento trimestral de techos, red pluvial, red de agua potable y sanitaria.</t>
  </si>
  <si>
    <t xml:space="preserve">Rutas mensuales de inspección de techos, redes pluviales, sanitarias y potable para realizar trabajos de limpieza y correctivos de filtraciones entre otros.
Ejecución de los cronogramas de inspección, limpieza de techos, así como correctivos en tuberías con averías. </t>
  </si>
  <si>
    <t>Cantidad de limpiezas ejecutadas</t>
  </si>
  <si>
    <t>DSG.POA.2024.005</t>
  </si>
  <si>
    <t>Ejecutar plan de control de plagas</t>
  </si>
  <si>
    <t>Rutas de fumigación, colocación de raticidas, eliminación de focos de contaminación, emisión de informes recomendativos para reducir la producción de plagas en toda la empresa
Realizar levantamientos para definir productos, planificar rutas de fumigación, notificar vía correo a las áreas a ser intervenidas, llenar planillas de servicio realizado el cual debe ser firmado por un representante de la empresa, entrega de acuses, supervisión para validación vía muestreo. Las visitas serán mensuales, excepto en casos donde se requiera nuevamente el servicio.</t>
  </si>
  <si>
    <t>Cantidad de fumigaciones ejecutadas</t>
  </si>
  <si>
    <t>DSG.POA.2024.006</t>
  </si>
  <si>
    <t>Realizar mantenimiento preventivo a oficinas móviles</t>
  </si>
  <si>
    <t>Inspección y evaluación mensual de las condiciones físicas y de higiene de todas las oficinas comerciales móviles además de la evaluación y mantenimiento preventivo de todos los aires, plantas, inversores, baterías, instalaciones eléctricas, cajas fuertes, gavetas de cajas y mobiliario en general.</t>
  </si>
  <si>
    <t>Cantidad de
 Mantenimiento
realizados</t>
  </si>
  <si>
    <t>DSG.POA.2024.007</t>
  </si>
  <si>
    <t>Realizar mantenimiento preventivo trimestral de neveras y bebederos</t>
  </si>
  <si>
    <t>Evaluación de las condiciones físicas de los equipos tomando en cuenta los parámetros técnicos
Evaluación y posterior reparación de equipos, revisión y sustitución de partes para el buen funcionamiento. Recarga de refrigerantes, cambio de filtros de línea, reparación y cambio de motores.</t>
  </si>
  <si>
    <t>Climatizacion</t>
  </si>
  <si>
    <t>Jose Gutierrez</t>
  </si>
  <si>
    <t>DSG.POA.2024.008</t>
  </si>
  <si>
    <t xml:space="preserve">Realizar mantenimiento mensual de las instalaciones eléctricas y cableado estructurado </t>
  </si>
  <si>
    <t xml:space="preserve">Realizar rutas mensuales de inspección de las instalaciones eléctricas en oficinas y locales en general, a los fines de corregir y levantar averías.
Ejecución de los cronogramas de inspección y correctivos de las instalaciones eléctricas </t>
  </si>
  <si>
    <t>Mantenimiento
 Electrico</t>
  </si>
  <si>
    <t>Gregorio Vasquez</t>
  </si>
  <si>
    <t>DSG.POA.2024.009</t>
  </si>
  <si>
    <t>Realizar mantenimiento preventivo mensual de generadores</t>
  </si>
  <si>
    <t xml:space="preserve">1- Supervisión interna de los equipos generadores para evaluar y levantar parámetros técnicos.
2-Mantenimientos preventivos subcontratados de todos los generadores eléctricos de la empresa.
3- Incluye generadores Oficinas Móviles.
Cambio de filtros, aceite y combustible. Chequeo y limpieza  general del equipo. Además Reparación y/o cambio de piezas. </t>
  </si>
  <si>
    <t>Gerencia de
Compras</t>
  </si>
  <si>
    <t>SÍ</t>
  </si>
  <si>
    <t>DSG.POA.2024.010</t>
  </si>
  <si>
    <t>Realizar mantenimiento preventivo mensual de inversores</t>
  </si>
  <si>
    <t>1-Mantenimiento preventivo interno de inversores ubicados en oficinas comerciales y edif. Adm.
2-Mantenimiento preventivo interno de los inversores ubicados en oficinas móviles
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</si>
  <si>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DSG.POA.2024.011</t>
  </si>
  <si>
    <t>Realizar mantenimiento preventivo mensual a baterías</t>
  </si>
  <si>
    <t>Inspección y evaluación de carga, condiciones de celdas y recarga de electrolitos.
Limpieza de cada batería, polos y base protectora, carga de electrolitos a baterías, limpieza y ajuste de polos de baterías, lavado de baterías. Medición de carga y electrolitos. Evaluación de celdas y caja de polietileno. Recarga de electrolitos.</t>
  </si>
  <si>
    <t>DSG.POA.2024.012</t>
  </si>
  <si>
    <t xml:space="preserve">Realizar mantenimiento preventivo semestral a ups </t>
  </si>
  <si>
    <t>Inspección y evaluación de la condición de los UPS cada 6 meses.
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t>
  </si>
  <si>
    <t>DSG.POA.2024.013</t>
  </si>
  <si>
    <t>Instalar lámparas led en oficinas comerciales</t>
  </si>
  <si>
    <t>Levantamiento, compra e instalación de aproximadamente 300 lámparas led.
Realizar el levantamiento de necesidades para definir las  áreas a intervenir para la instalación de lámparas LED a los fines de reducir el consumo energético.</t>
  </si>
  <si>
    <t>Cantidad de equipos
instalados</t>
  </si>
  <si>
    <t>DSG.POA.2024.014</t>
  </si>
  <si>
    <t>Comprar baterias de ups para diferentes oficinas</t>
  </si>
  <si>
    <t>Cantidad de baterias de ups de 12 v baterias a cambiar de manera urgente para minimizar el riesgo del daño de los ups que cuesta alrededor de 5,000,000.00 de pesos.</t>
  </si>
  <si>
    <t>DSG.POA.2024.015</t>
  </si>
  <si>
    <t>Realizar mantenimiento preventivo mensual de aires acondicionados</t>
  </si>
  <si>
    <t>1-Mantenimiento interno de los equipos de climatización en los sectores Santiago, La Vega y subestaciones.     (Bimensual)
2- Mantenimientos subcontratados de los equipos de A/A  para los sectores San Fco.,  Pto Pta. Y Mao. (Mensual)
Inspección, limpieza, lavado, sopleteo, mediciones técnicas, recarga de refrigerantes, verificación de terminales.</t>
  </si>
  <si>
    <t>Cantidad de
 matenimientos
realizados</t>
  </si>
  <si>
    <t>DSG.POA.2024.016</t>
  </si>
  <si>
    <t>Realizar Limpiezas y mantenimientos rutinarios</t>
  </si>
  <si>
    <t>Cumplimiento del plan de limpieza y aseo 
Ejecución de los cronogramas de limpieza y entrega de materiales de la empresa.</t>
  </si>
  <si>
    <t>DSG.POA.2024.017</t>
  </si>
  <si>
    <t xml:space="preserve">Realizar mantenimiento preventivo semestral de transfer </t>
  </si>
  <si>
    <t>Mantenimientos preventivos subcontratados de todos los transfer eléctricos de la empresa.</t>
  </si>
  <si>
    <t>DSG.POA.2024.018</t>
  </si>
  <si>
    <t>Instalar nuevas baterías</t>
  </si>
  <si>
    <t>Seguimiento al proceso de Compra para la posterior instalación de nuevas baterías para garantizar la operatividad de las oficinas comerciales.
Evaluación de las propuestas, revisión y recepción de los equipos. Levantamiento de necesidades y coordinación para el traslado, colocación, instalación de baterías de ácido.</t>
  </si>
  <si>
    <t>DSG.POA.2024.019</t>
  </si>
  <si>
    <t>Realizar registros de facturas recibidas de los suplidores y dar seguimiento al proceso.</t>
  </si>
  <si>
    <t>Dar seguimiento a la recepción de  facturas para su verificación, luego se crea la solped para disponer del presupuesto, después se tramita la planilla a compras y se envían a contabilidad; luego se gestiona hasta la elaboración del cheque.</t>
  </si>
  <si>
    <t>Porcentaje de facturas recibidas/facturas entregadas a contabilidad</t>
  </si>
  <si>
    <t>Documentos con acuse y/o correos</t>
  </si>
  <si>
    <t>Gerencia De Gestion Y Control Administrativo</t>
  </si>
  <si>
    <t>Gerencia de Gestión y Control Administrativo</t>
  </si>
  <si>
    <t>Yenifer Alt. Gil</t>
  </si>
  <si>
    <t>DSG.POA.2024.020</t>
  </si>
  <si>
    <t>Distribuir los Materiales Gastable y/o Mobiliarios</t>
  </si>
  <si>
    <t>Entregar los materiales gastables y/o mobiliarios disponibles en inventarios solicitados por las áreas antes de los primeros 5 días del mes.</t>
  </si>
  <si>
    <t xml:space="preserve">Tiempo  de entrega </t>
  </si>
  <si>
    <t>Comprobantes de entrega</t>
  </si>
  <si>
    <t>DSG.POA.2024.021</t>
  </si>
  <si>
    <t>Solicitar a las Encargadas Administrativas las constancias de entrega de materiales gastables y/o mobiliarios.</t>
  </si>
  <si>
    <t>Elaborar relación de las constancias de entrega de los materiales gastables y/o mobiliarios distribuidos por las Encargadas Administrativas.</t>
  </si>
  <si>
    <t>Cantidad  de reportes</t>
  </si>
  <si>
    <t>Correo de Solicitud del área, y constancia de entrega</t>
  </si>
  <si>
    <t>DSG.POA.2024.022</t>
  </si>
  <si>
    <t>Realizar evaluaciones del desempeño del servicio prestado por las Encargadas Administrativas.</t>
  </si>
  <si>
    <t xml:space="preserve">Monitorear el servicio que es realizado por las Encargadas Administrativas en las diferentes áreas. </t>
  </si>
  <si>
    <t>Porcentaje por Encuestas realizadas</t>
  </si>
  <si>
    <t>Resultados de las Encuestas</t>
  </si>
  <si>
    <t>GERENCIA DE DESARROLLO ORGANIZACIONAL</t>
  </si>
  <si>
    <t>DSG.POA.2024.023</t>
  </si>
  <si>
    <t>Realizar inventarios fisicos del material gastable disponible en almacèn.</t>
  </si>
  <si>
    <t>Llevar a cabo un levantamiento de los materiales gastables existentes en el almacén para comparar las cantidades fisicas con los registros digitales y SAP, según aplique.</t>
  </si>
  <si>
    <t>Resultados de los inventarios realizados</t>
  </si>
  <si>
    <t>Informes de Resultados</t>
  </si>
  <si>
    <t>DSG.POA.2024.024</t>
  </si>
  <si>
    <t xml:space="preserve">Gestionar el proceso de adquisición de Suministros y Materiales de Oficina	</t>
  </si>
  <si>
    <t>Compra de suministros y material  gastable para uso de la empresa.</t>
  </si>
  <si>
    <t>Cartas de adjudicación, correos de entrada de mercancía.</t>
  </si>
  <si>
    <t>DSG.POA.2024.025</t>
  </si>
  <si>
    <t xml:space="preserve">Gestionar el proceso de Mobiliarios y Equipos de Oficina	
	</t>
  </si>
  <si>
    <t>Compra de Mobiliarios y Equipos de Oficina para uso de la empresa.</t>
  </si>
  <si>
    <t>DSG.POA.2024.026</t>
  </si>
  <si>
    <t xml:space="preserve">Adquirir Uniformes	
	</t>
  </si>
  <si>
    <t>Compra de uniformes corporativos para las áreas operativas de la empresa</t>
  </si>
  <si>
    <t>DSG.POA.2024.027</t>
  </si>
  <si>
    <t>Adquirir Utensilios de Cocina</t>
  </si>
  <si>
    <t>Compra de utensilios de cocina para uso de la empresa</t>
  </si>
  <si>
    <t>DSG.POA.2024.028</t>
  </si>
  <si>
    <t>Elaborar plan de levantamiento de necesidades de mobiliarios</t>
  </si>
  <si>
    <t>Preparación de documentación requerida por la Gerencia de Compras para el lanzamiento del Proceso de  Adquisición  de mobiliarios, equipos de oficina, utensilios de cocina,  uniformes, ente otros, para uso de la empresa.</t>
  </si>
  <si>
    <t>Fotos/cronogramas/correos</t>
  </si>
  <si>
    <t>DSG.POA.2024.029</t>
  </si>
  <si>
    <t>Resolver las incidencias o averías  que puedan surgir</t>
  </si>
  <si>
    <t>Resolver las incidencias o averías que puedan surgir en los sistemas de climatización, aplicando los protocolos establecidos y comunicando las acciones realizadas.</t>
  </si>
  <si>
    <t>Cantidad de incidencias o averías resueltas</t>
  </si>
  <si>
    <t>Informe de incidencias o averías  resueltas</t>
  </si>
  <si>
    <t>Climatizacion/Mantenimiento
 Electrico/Obras Civiles</t>
  </si>
  <si>
    <t>DSG.POA.2024.030</t>
  </si>
  <si>
    <t>Pintura a oficinas</t>
  </si>
  <si>
    <t>Realizar rutas de pinturas para el remosamiento de las oficinas comerciales, edificios administrativos y corporativos</t>
  </si>
  <si>
    <t>Cantidad de
oficinas
realizadas</t>
  </si>
  <si>
    <t>SI</t>
  </si>
  <si>
    <t>DSG.POA.2024.031</t>
  </si>
  <si>
    <t>Adecuación OC -2240-Guananico</t>
  </si>
  <si>
    <t>Solucionar las principales necesidades de la oficina comercial para mejorar su operatividad y comodidad tanto para clientes como para colaboradores.</t>
  </si>
  <si>
    <t>Levantamiento, diseño y presupuesto 30%
Lanzamiento-Licitación  50%
Proceso adecuación 20%</t>
  </si>
  <si>
    <t>Formatos de inspección, formato de supervisión, correos e imágenes.</t>
  </si>
  <si>
    <t>DSG.POA.2024.032</t>
  </si>
  <si>
    <t xml:space="preserve">Adecuación 2338-Jarabacoa </t>
  </si>
  <si>
    <t>DSG.POA.2024.033</t>
  </si>
  <si>
    <t>Adecuación 2567 Castañuela</t>
  </si>
  <si>
    <t>DSG.POA.2024.034</t>
  </si>
  <si>
    <t>Adecuación 2441-Salcedo</t>
  </si>
  <si>
    <t>DSG.POA.2024.035</t>
  </si>
  <si>
    <t>Adecuación 2450-Samaná</t>
  </si>
  <si>
    <t>DSG.POA.2024.036</t>
  </si>
  <si>
    <t>Adecuación Validación de Cobranzas y Call Center</t>
  </si>
  <si>
    <t xml:space="preserve">Readecuacion de la  oficina para satisfacer las necesidades específicas del ocupantes,mejorar la productividad y la moral de los empleados y contribuir a crear una imagen de marca positiva.  </t>
  </si>
  <si>
    <t>DSG.POA.2024.037</t>
  </si>
  <si>
    <t>Almacén en Inavi (Taller para Trasnportación)</t>
  </si>
  <si>
    <t>Readecuación del almacén de Inavi para para er utilizado como taller por la gerencia de Ttasnportación</t>
  </si>
  <si>
    <t>DSG.POA.2024.038</t>
  </si>
  <si>
    <t>Adecuación TI-2130</t>
  </si>
  <si>
    <t>Solucionar las principales necesidades de la oficina corporativa para mejorar su operatividad y comodidad tanto para clientes como para colaboradores.</t>
  </si>
  <si>
    <t>DSG.POA.2024.039</t>
  </si>
  <si>
    <t>Adecución Archivero RRHH</t>
  </si>
  <si>
    <t>Proceso adecuación 20%</t>
  </si>
  <si>
    <t>DSG.POA.2024.040</t>
  </si>
  <si>
    <t>Adecuación Comunicación  Éstratégica</t>
  </si>
  <si>
    <t>DSG.POA.2024.041</t>
  </si>
  <si>
    <t>Adecuación Auditoria Interna</t>
  </si>
  <si>
    <t>DSG.POA.2024.042</t>
  </si>
  <si>
    <t xml:space="preserve">Adecuación 2466-Cevicos </t>
  </si>
  <si>
    <t>DSG.POA.2024.043</t>
  </si>
  <si>
    <t>Adecuación 2454-Villas Rivas</t>
  </si>
  <si>
    <t>DSG.POA.2024.044</t>
  </si>
  <si>
    <t xml:space="preserve">Adecuación PC-2239 Luperón </t>
  </si>
  <si>
    <t>DSG.POA.2024.045</t>
  </si>
  <si>
    <t>Adecuación OC 2341-San Victor</t>
  </si>
  <si>
    <t>DSG.POA.2024.046</t>
  </si>
  <si>
    <t xml:space="preserve">Adecuación Mudanza OC 2132 </t>
  </si>
  <si>
    <t>DSG.POA.2024.047</t>
  </si>
  <si>
    <t xml:space="preserve">Adecuaciones Oficinas Administrativas de Edenorte </t>
  </si>
  <si>
    <t>DRP.POA.2024.001</t>
  </si>
  <si>
    <t>Brindar Seguimiento al Fraude Eléctrico</t>
  </si>
  <si>
    <t>Consiste en entregar el 100% las denuncias de fraudes eléctricos al área de asuntos penales en el tiempo establecido (No mayor a 2 días).</t>
  </si>
  <si>
    <t>% de denuncias entregadas</t>
  </si>
  <si>
    <t>Reporte generado del Sistemas Gestión de Fraude Eléctrico (GFE)</t>
  </si>
  <si>
    <t>Gerencia Técnica De Reducción De Pérdidas</t>
  </si>
  <si>
    <t>Departamento de  Seguimiento al Fraude Eléctrico</t>
  </si>
  <si>
    <t>Amarilis Gutiérrez</t>
  </si>
  <si>
    <t xml:space="preserve">Gerencia de Sistemas </t>
  </si>
  <si>
    <t>DRP.POA.2024.002</t>
  </si>
  <si>
    <t>Atender Solicitudes comerciales para creación y validación de suministros.</t>
  </si>
  <si>
    <t>Esta actividad consiste en la atención en plazo de las solicitudes de creación de fincas, creación y validación de suministros, para ser contratados por la DC, dicho plazo será de 1 hora para los primeros 6 meses (Enero-Junio), a partir de Julio se aplicara una mejora de -5 minutos c/mes, proyectando cerrar el año con un tiempo medio de 30 minutos.</t>
  </si>
  <si>
    <t>% Atención Solicitudes en plazo</t>
  </si>
  <si>
    <t>Reporte generado del Sistemas de solicitudes Comerciales PS-BDI</t>
  </si>
  <si>
    <t>Departamento de BDI</t>
  </si>
  <si>
    <t>Pascual González</t>
  </si>
  <si>
    <t>DRP.POA.2024.003</t>
  </si>
  <si>
    <t>Atender Solicitudes de Saneamientos por polígonos.</t>
  </si>
  <si>
    <t>Levantamiento y Actualización de Fincas y Suministros. Esta actividad consiste en el saneamiento de los suministros y fincas en terreno y en los sistemas, y a su vez la georreferenciación de estos.</t>
  </si>
  <si>
    <t>Cantidad  de polígonos solicitados.</t>
  </si>
  <si>
    <t>DRP.POA.2024.004</t>
  </si>
  <si>
    <t>Realizar Levantamiento y Actualización de luminarias en el sistema de Alumbrado Público.</t>
  </si>
  <si>
    <t>Esta actividad consiste en el levantamiento de las  luminarias en terreno por municipio y su actualización en la base de datos BDI Pérdidas</t>
  </si>
  <si>
    <t>Cantidad de Municipios levantados y actualizados</t>
  </si>
  <si>
    <t>DRP.POA.2024.005</t>
  </si>
  <si>
    <t>Dar Seguimiento al Porcentaje de Clientes Medidos Sector Santiago</t>
  </si>
  <si>
    <t>Consiste en incrementar de manera sostenible y oportuna la cantidad de clientes medidos</t>
  </si>
  <si>
    <t>% Medición</t>
  </si>
  <si>
    <t>Informes Sistemas</t>
  </si>
  <si>
    <t>Gerencia Reducción De Pérdida Sector Santiago</t>
  </si>
  <si>
    <t>Jean Estravil</t>
  </si>
  <si>
    <t>DRP.POA.2024.006</t>
  </si>
  <si>
    <t>Dar Seguimiento al Porcentaje de Clientes Medidos Sector Puerto Plata</t>
  </si>
  <si>
    <t>Gerencia Reducción De Pérdida Sector Puerto Plata</t>
  </si>
  <si>
    <t>Eligio Reynoso</t>
  </si>
  <si>
    <t>DRP.POA.2024.007</t>
  </si>
  <si>
    <t>Dar Seguimiento al Porcentaje de Clientes Medidos Sector La Vega</t>
  </si>
  <si>
    <t>Gerencia Reducción De Pérdida Sector La Vega</t>
  </si>
  <si>
    <t>Gerencia Reducción de Pérdidas Sector La Vega</t>
  </si>
  <si>
    <t>Luis E. Gomez V.</t>
  </si>
  <si>
    <t>DRP.POA.2024.008</t>
  </si>
  <si>
    <t>Dar Seguimiento al Porcentaje de Clientes Medidos Sector San Francisco</t>
  </si>
  <si>
    <t>Gerencia Reducción De Pérdida Sector San Francisco</t>
  </si>
  <si>
    <t>Rafael Paredes</t>
  </si>
  <si>
    <t>DRP.POA.2024.009</t>
  </si>
  <si>
    <t>Dar Seguimiento al Porcentaje de Clientes Medidos Sector Valverde Mao</t>
  </si>
  <si>
    <t>Gerencia Reducción De Pérdida Sector Sector Mao</t>
  </si>
  <si>
    <t>Yanely de Jesus Lugo</t>
  </si>
  <si>
    <t>DRP.POA.2024.010</t>
  </si>
  <si>
    <t>Atender las  Anomalías de Lectura Sector Santiago</t>
  </si>
  <si>
    <t>Consiste en la Atención oportuna de las anomalías de lecturas que afectan el correcto registro de la energía consumida por los clientes</t>
  </si>
  <si>
    <t>% Atención de anomalías</t>
  </si>
  <si>
    <t>DRP.POA.2024.011</t>
  </si>
  <si>
    <t>Atender las  Anomalías de Lectura Sector Puerto Plata</t>
  </si>
  <si>
    <t>DRP.POA.2024.012</t>
  </si>
  <si>
    <t>Atender las  Anomalías de Lectura Sector La Vega</t>
  </si>
  <si>
    <t>DRP.POA.2024.013</t>
  </si>
  <si>
    <t>Atender las Anomalías de Lectura Sector San Francisco</t>
  </si>
  <si>
    <t>DRP.POA.2024.014</t>
  </si>
  <si>
    <t>Atender las Anomalías de Lectura Sector Valverde Mao</t>
  </si>
  <si>
    <t>DRP.POA.2024.015</t>
  </si>
  <si>
    <t xml:space="preserve">Mejorar la eficiencia operativa a través de del uso de las tecnologías de medición disponibles. </t>
  </si>
  <si>
    <t xml:space="preserve"> Dar Seguimiento Operatividad Totalizadores Sector Santiago</t>
  </si>
  <si>
    <t>Consiste en mantener los Totalizadores Operativos de forma consistente. Para este indicador solo se tendrán los totalizadores hábiles para ejecución, dejando fuera los totalizadores que estén en los procesos siguientes: Totalizadores con clientes Bidireccionales, Totalizadores anómalos con tipo anomalía que no va a terreno, Totalizadores nuevos no entregados por campaña, entre otros.</t>
  </si>
  <si>
    <t>% Totalizadores Operativos</t>
  </si>
  <si>
    <t>DRP.POA.2024.016</t>
  </si>
  <si>
    <t xml:space="preserve"> Dar Seguimiento a la Operatividad Totalizadores Sector Puerto Plata</t>
  </si>
  <si>
    <t>DRP.POA.2024.017</t>
  </si>
  <si>
    <t>Realizar Seguimiento Operatividad Totalizadores Sector La Vega</t>
  </si>
  <si>
    <t>DRP.POA.2024.018</t>
  </si>
  <si>
    <t>Dar Seguimiento a la Operatividad Totalizadores Sector San Francisco</t>
  </si>
  <si>
    <t>DRP.POA.2024.019</t>
  </si>
  <si>
    <t>Dar Seguimiento Operatividad Totalizadores Sector Valverde Mao</t>
  </si>
  <si>
    <t>DRP.POA.2024.020</t>
  </si>
  <si>
    <t>Atención de las irregularidades detectadas en el Proceso de Pérdidas Administrativas Sector Santiago</t>
  </si>
  <si>
    <t>Normalización y actualización en SGC de los suministros con irregularidades que afectan la facturación y, por ende, las pérdidas de energía del sector.</t>
  </si>
  <si>
    <t>% suministros irregulares atendidos</t>
  </si>
  <si>
    <t>Informe Mensual de Pérdidas Administrativas</t>
  </si>
  <si>
    <t xml:space="preserve">Gerencia de Analisis y estudios de Reducción de  Pérdidas </t>
  </si>
  <si>
    <t>DRP.POA.2024.021</t>
  </si>
  <si>
    <t>Atención de las irregularidades detectadas en el Proceso de Pérdidas Administrativas Sector Puerto Plata</t>
  </si>
  <si>
    <t>DRP.POA.2024.022</t>
  </si>
  <si>
    <t>Atención de las irregularidades detectadas en el Proceso de Pérdidas Administrativas Sector La Vega</t>
  </si>
  <si>
    <t>DRP.POA.2024.023</t>
  </si>
  <si>
    <t>Atención de las irregularidades detectadas en el Proceso de Pérdidas Administrativas Sector San Francisco</t>
  </si>
  <si>
    <t>DRP.POA.2024.024</t>
  </si>
  <si>
    <t>Atención de las irregularidades detectadas en el Proceso de Pérdidas Administrativas Sector Valverde Mao</t>
  </si>
  <si>
    <t>DRP.POA.2024.025</t>
  </si>
  <si>
    <t>Detectar a tiempo las anomalías en suministros telemedidos.</t>
  </si>
  <si>
    <t>Monitorear el consumo registrado de los suministros telemedidos para detectar anomalías en los mismos</t>
  </si>
  <si>
    <t>Días de detección</t>
  </si>
  <si>
    <t>Reporte de Sistemas de información GM</t>
  </si>
  <si>
    <t>Gerencia De Medición</t>
  </si>
  <si>
    <t>David Fermin</t>
  </si>
  <si>
    <t>DRP.POA.2024.026</t>
  </si>
  <si>
    <t>Atender las anomalías en el  suministros telemedidos.</t>
  </si>
  <si>
    <t>% Anomalías detectadas</t>
  </si>
  <si>
    <t>Reporte de Sistemas de información GAERP</t>
  </si>
  <si>
    <t>DRP.POA.2024.027</t>
  </si>
  <si>
    <t>Incrementar la disponibilidad de comunicación telemedición proceso Facturación industrial</t>
  </si>
  <si>
    <t>Gestionar que los medidores telemedidos instalados en Open tengan la información de telemedición disponible para explotarla</t>
  </si>
  <si>
    <t>% Incremento alcanzado</t>
  </si>
  <si>
    <t>DRP.POA.2024.028</t>
  </si>
  <si>
    <t>Incrementar la disponibilidad de comunicación telemedición proceso Facturación Regular</t>
  </si>
  <si>
    <t>DRP.POA.2024.029</t>
  </si>
  <si>
    <t>Evaluar  nuevas tecnologías de Telemedición</t>
  </si>
  <si>
    <t>Evaluación de  los pilotos y ofertas de nuevas tecnologías de Telemedición, definiendo su factibilidad de implementación en nuestro esquema sistemático.</t>
  </si>
  <si>
    <t>Cantidad realizada</t>
  </si>
  <si>
    <t>Realización de Informes de Evaluación</t>
  </si>
  <si>
    <t>DRP.POA.2024.030</t>
  </si>
  <si>
    <t>Habilitar y recuperación de equipos de medición y comunicación</t>
  </si>
  <si>
    <t>Clasificación, calibración y sellado de equipos de medición y comunicación nuevos y recuperados, ensamblado de equipos nuevos y recuperados, ejecución de pruebas de lote, reparación de equipos de medición y comunicación.</t>
  </si>
  <si>
    <t>Cantidad de Puntos alcanzados por trabajos ejecutados</t>
  </si>
  <si>
    <t>Reporte CHM/SAP/SCIL/Power BI</t>
  </si>
  <si>
    <t>DRP.POA.2024.031</t>
  </si>
  <si>
    <t>Realizar inspecciones a las instalaciones de medición para verificar que estén acorde al marco normativo</t>
  </si>
  <si>
    <t>Realización de inspecciones mediante muestreo aleatorio simple representativo de la población para medir el cumplimiento de los estándares establecidos en la norma de instalación para Suministros regulares e Industriales</t>
  </si>
  <si>
    <t>Cantidad de Inspecciones  realizadas</t>
  </si>
  <si>
    <t>Informes enviados y socializados con las áreas involucradas / Correo</t>
  </si>
  <si>
    <t>Control De Calidad DRP</t>
  </si>
  <si>
    <t>Control de Calidad DRP</t>
  </si>
  <si>
    <t xml:space="preserve">Luis Jiménez </t>
  </si>
  <si>
    <t>Gerencias de Reducción de Pérdidas Sectores &amp; Servicios Técnicos Comercial</t>
  </si>
  <si>
    <t>DRP.POA.2024.032</t>
  </si>
  <si>
    <t>Inspeccionar instalaciones de los nuevos servicios para incrementar los estándares de calidad.</t>
  </si>
  <si>
    <t>Realización de inspecciones mediante muestreo aleatorio simple representativo de la población de los nuevos servicios, para incrementar los estándares de calidad</t>
  </si>
  <si>
    <t>Cantidad de Inspecciones realizadas</t>
  </si>
  <si>
    <t>DRP.POA.2024.033</t>
  </si>
  <si>
    <t>Asegurar la calidad de los servicios contratados de Pérdidas</t>
  </si>
  <si>
    <t>Realización de arqueos de las herramientas y recursos requeridos a los contratistas de Pérdidas para asegurar su disponibilidad de manera cualitativa y cuantitativa, conforme a los requerimientos exigidos en el pliego de condiciones y enmienda</t>
  </si>
  <si>
    <t>Cantidad de arqueos</t>
  </si>
  <si>
    <t>Informe Mensual</t>
  </si>
  <si>
    <t xml:space="preserve">Gerencias de Reducción de Pérdidas Sectores </t>
  </si>
  <si>
    <t>DRP.POA.2024.034</t>
  </si>
  <si>
    <t xml:space="preserve">Realizar inspecciones a las instalaciones de medición para verificar que estén acorde los materiales reportado como liquidados. </t>
  </si>
  <si>
    <t>Realización de inspecciones mediante muestreo aleatorio simple representativo de la población para comparar la liquidacion de los materiales en los Suministros regulares.</t>
  </si>
  <si>
    <t>DRP.POA.2024.035</t>
  </si>
  <si>
    <t>Atender las solicitudes Sectores (CHM/SGS, SGC)</t>
  </si>
  <si>
    <t>Atender las solicitudes realizadas por las áreas operativas, cuando estos tienen inconvenientes con algunas de estas plantaformas (CHM/SGS, SGC), el tiempo de atención no debe ser mayor a dos (2) días laborables.</t>
  </si>
  <si>
    <t>% solicitudes atendidas en plazo</t>
  </si>
  <si>
    <t>Reporte de O/S Ticket</t>
  </si>
  <si>
    <t>Gerencia De Analisis Y Estudios De Reduccion De Perdidas</t>
  </si>
  <si>
    <t xml:space="preserve">Francis Javier Estevez Caraballo </t>
  </si>
  <si>
    <t>Departamento de Soporte TI</t>
  </si>
  <si>
    <t>DF.POA.2024.001</t>
  </si>
  <si>
    <t>Gestionar y controlar productos y servicios financieros.</t>
  </si>
  <si>
    <t>Monitoreo y control de la disponibilidad de las principales cuentas bancarias y los compromisos asumidos. (Cash position).
Análisis de la posición económica diaria a través de la obtención del tránsito de las cuentas operativas, monitoreo de las barridas automáticas(cash sweep) y ejecución de las barridas internas(cash pooling), entre otros riesgos financieros.</t>
  </si>
  <si>
    <t>Gerencia De Tesoreria</t>
  </si>
  <si>
    <t>Tesorería</t>
  </si>
  <si>
    <t>Estanisla Hinojosa Y Fabel López</t>
  </si>
  <si>
    <t>DF.POA.2024.002</t>
  </si>
  <si>
    <t>Gestión de riesgo en la aplicación de tasas de intereses de los  productos financieros y tarifario de cargos bancarios.</t>
  </si>
  <si>
    <t xml:space="preserve">Evaluación y control  de la correcta aplicación de los cargos, comisiones bancarias y tasas de intereses de los productos financieros. </t>
  </si>
  <si>
    <t xml:space="preserve">Reporte </t>
  </si>
  <si>
    <t>Estanisla Hinojosa</t>
  </si>
  <si>
    <t>DF.POA.2024.003</t>
  </si>
  <si>
    <t>Seguimiento en la gestión de ingresos ordinarios.</t>
  </si>
  <si>
    <t>Evaluación y control  de la correcta aplicación  de las barridas para el cumplimiento del registro oportuno.</t>
  </si>
  <si>
    <t>Juan de Jesús Almonte</t>
  </si>
  <si>
    <t>DF.POA.2024.004</t>
  </si>
  <si>
    <t>Realización de los pagos de la empresa mediante la aplicación del calendario de pagos.</t>
  </si>
  <si>
    <t>Generación de reporte de seguimiento a los expedientes de pagos.
Dar respuesta de pago de manera oportuna a los clientes internos y externos de la empresa, para cumplir con integridad el compromiso asumido como Gerencia, a través  de las actividades Back Office con el análisis, verificación y seguimiento a los expedientes de pagos.</t>
  </si>
  <si>
    <t>Bladimir Bonifacio</t>
  </si>
  <si>
    <t>DF.POA.2024.005</t>
  </si>
  <si>
    <t>Asegurar el cumplimiento de los pagos impositivos (TSS, IR17, IR3 y IT-1)</t>
  </si>
  <si>
    <t>Gestión oportuna de pago de los impuestos.
Gestión  de información para el cumplimento del pago oportuno de los diferentes tipos de impuestos, evitando multas y recargos para viabilizar la relación con la DGII, cubrir el proceso de cobros oportunos, mejorar la imagen crediticia de la empresa y apertura eficaz del periodo de contratación de empleados.</t>
  </si>
  <si>
    <t>GERENCIA DE RELACIONES LABORALES</t>
  </si>
  <si>
    <t>DF.POA.2024.006</t>
  </si>
  <si>
    <t>Elaborar, verificar y remitir el Flujo y Déficit de Caja Mensual.</t>
  </si>
  <si>
    <t>Clasificación de los pagos e ingresos, verificando la asignación por rubros.</t>
  </si>
  <si>
    <t>Flujo de Efectivo</t>
  </si>
  <si>
    <t>Fabel/Gissette y Lorenny</t>
  </si>
  <si>
    <t>DF.POA.2024.007</t>
  </si>
  <si>
    <t>Realizar reportes de pagos enviados a certificar</t>
  </si>
  <si>
    <t xml:space="preserve">Control y seguimiento por medio de reportes creados segun se realizan los pagos via cheques o transferencias, los cuales son enviados a la parte autorizadora para proceso de firmas y luego certificacionen la Unidad de Auditoria Interna de la CGR.   </t>
  </si>
  <si>
    <t>DF.POA.2024.008</t>
  </si>
  <si>
    <t xml:space="preserve">Realizar informe para sanear los cheques vencidos en las cuentas pagadoras </t>
  </si>
  <si>
    <t>Realizar un informe de los cheques vencidos en caja o en manos de beneficiarios, para tener las cuentas saneadas con el minimo de cheques vencidos y para invalidar.</t>
  </si>
  <si>
    <t xml:space="preserve">% de ejecuión </t>
  </si>
  <si>
    <t>GERENCIA DE CONTABILIDAD</t>
  </si>
  <si>
    <t>DF.POA.2024.009</t>
  </si>
  <si>
    <t>Realización de reuniones bimestral, para el seguimiento, socialización y definición de estrategias.</t>
  </si>
  <si>
    <t xml:space="preserve">Se realizarán reuniones periódicas con las áreas relacionadas y de interés, con el objetivo de socializar los hallazgos identificados en los procesos de análisis, validación y seguimientos a las OOCC, para definir acciones de mejoras continuas en conjunto. </t>
  </si>
  <si>
    <t>Cantidad de encuentros realizados</t>
  </si>
  <si>
    <t xml:space="preserve">Listado de asistencia / Minutas de reuniones / Correos electrónicos donde se tratan los hallazgos encontrados. </t>
  </si>
  <si>
    <t>Gerencia De Validacion De Cobranzas</t>
  </si>
  <si>
    <t xml:space="preserve">Gerencia de Validación de Cobranzas </t>
  </si>
  <si>
    <t xml:space="preserve">José Ramón Crespo Bejarán </t>
  </si>
  <si>
    <t>DF.POA.2024.010</t>
  </si>
  <si>
    <t xml:space="preserve">Recepción de los IC-05 Digital </t>
  </si>
  <si>
    <t>Recepción de los IC-05 vía correo o ruta de servidor, para después de ser analizado, subirlo al sistema Cobrus del mes anterior y emisión de reporte al área comercial</t>
  </si>
  <si>
    <t>Cantidad de reportes generados</t>
  </si>
  <si>
    <t>DF.POA.2024.011</t>
  </si>
  <si>
    <t>Comparación, validación y monitoreo manual de las remesa del mes anterior VS los deposito recibidos en efectivo</t>
  </si>
  <si>
    <t>Garantizar que los depósitos de efectivos realizados por las oficinas comerciales se correspondan a los depositados en banco.</t>
  </si>
  <si>
    <t>DF.POA.2024.012</t>
  </si>
  <si>
    <t>Comparación, validación y monitoreo manual de las remesa del mes anterior VS los deposito recibidos en Tarjeta</t>
  </si>
  <si>
    <t>Garantizar que los depósitos de tarjetas realizados por las oficinas comerciales se correspondan a los depositados en banco.</t>
  </si>
  <si>
    <t>DF.POA.2024.013</t>
  </si>
  <si>
    <t xml:space="preserve">Conciliar 100% los descuentos aplicados de los proyectos reembolsable (2150202500) </t>
  </si>
  <si>
    <t>Conciliación 100% los descuentoos aplicados de los proyectos reembolsables en coordinacion con el area responsables de la aplicacion en el sistmea OPEN, la finalidad de correccion y conciliacion entre ambas partes</t>
  </si>
  <si>
    <t>% de Cumplimiento de Acciones
Revisar y dar seguimiento a las partidas no conciliadas:
25% Diciembre 2023 - Febrero 2024                               
25% Marzo - Mayo 2024
25% Junio - Agosto 2024
25% Septiembre - Noviembre 2024</t>
  </si>
  <si>
    <t>Gerencia De Contabilidad</t>
  </si>
  <si>
    <t>Cuentas por Cobrar</t>
  </si>
  <si>
    <t>Luz Veronica Acarena</t>
  </si>
  <si>
    <t>DF.POA.2024.014</t>
  </si>
  <si>
    <t>Realizar Creacion cuenta contable para aplicaciones de comisiones estafetas No Bancarias</t>
  </si>
  <si>
    <t>Definición de procesos de los cargos por comisiones de estafetas no bancaria (Todo Pago) aplicados en la cuenta contable 2150201300 (Pago no aplicados comercial) dar monitoreo de la cuenta contable de Pago no aplicados Comercial para que no se regisrtren comisiones.</t>
  </si>
  <si>
    <t>Cantidad de informes remitidos</t>
  </si>
  <si>
    <t>DF.POA.2024.015</t>
  </si>
  <si>
    <t>Coordinar con el área de conciliación bancaria y de SD  saneamiento de los registros pendiente de conciliar en la cuenta aporte financiero no Reembolsable.</t>
  </si>
  <si>
    <t>Realización de  analisis en coordinación con el área responsable de ejcutar los registros de SD y con el area de conciliacion bancaria por la gran cantidad de partidas que estan pendientes de compensar en la cuenta de aporte financiero no reembolsable.</t>
  </si>
  <si>
    <t>% de Cumplimiento de Acciones
Revisar y dar seguimiento a las partidas no conciliadas:
30% Enero - Marzo 2024
35% Abril - Julio 2024
35% Agosto- Octubre 2024</t>
  </si>
  <si>
    <t>DF.POA.2024.016</t>
  </si>
  <si>
    <t>Realizar inventario de los Activos Fijos en el Sector Santiago, Oficinas móviles y almacenes.</t>
  </si>
  <si>
    <t>Realización de inventario general de los Activos Fijos ubicados en las diferentes oficinas comerciales y administrativas de la empresa del sector Santiago, incluyendo las Oficinas Móviles y Almacenes.</t>
  </si>
  <si>
    <t>Cantidad de visitas</t>
  </si>
  <si>
    <t>Informe de resultados</t>
  </si>
  <si>
    <t>Activos Fijos</t>
  </si>
  <si>
    <t>Rauny Ureña</t>
  </si>
  <si>
    <t>DF.POA.2024.017</t>
  </si>
  <si>
    <t>Realizar Muestreo de activos fijos en las oficinas de los diferentes Sectores</t>
  </si>
  <si>
    <t>Realizar un muestreo de inventario de los activos fijos en los sectores Mao, Puerto Plata, La Vega y San Francisco</t>
  </si>
  <si>
    <t>DF.POA.2024.018</t>
  </si>
  <si>
    <t>Realizar inventario de la Flotilla Vehicular de empresa</t>
  </si>
  <si>
    <t>Levantamiento de los vehiculos de cada sector, segun la distribución realizada por la Gerencia de Transportación y conciliando dicho levantamiento con el sistema SAP.</t>
  </si>
  <si>
    <t>DF.POA.2024.019</t>
  </si>
  <si>
    <t>Realizar compensaciones en el sistema SAP de las partidas compensables.</t>
  </si>
  <si>
    <t>Ejecutar las compensaciones en el sistema SAP-Sinergia, de las partidas compensables, correspondientes a las cuentas Pagadoras renglón de las Pagadoras en RD$, renglon inactivas y cuentas de dolares de los periodos 2012-2022, a los fines de tener lo mas saneadas posibles, al momento de la implementación del reporte de Banco, vía el sistema SAP-Sinergia.</t>
  </si>
  <si>
    <t>Conciliacion Bancaria</t>
  </si>
  <si>
    <t>Margarita Bueno</t>
  </si>
  <si>
    <t>DF.POA.2024.020</t>
  </si>
  <si>
    <t>Preparar y remitir informe de los registros pendientes de conciliar.</t>
  </si>
  <si>
    <t>Informe de los registros pendientes de conciliar, correspondientes a las cajas Generales y Centralizadas, a Validación de Cobranzas y Cuentas por Cobrar, para su posterior conciliación. Preparar y remitir informe al área de Tesorería, de los tránsitos antiguos o pendientes de reintegrar, para  que procedan a realizar los reintegros de lugar.</t>
  </si>
  <si>
    <t>Cant. De cuadres</t>
  </si>
  <si>
    <t>DF.POA.2024.021</t>
  </si>
  <si>
    <t>Gestionar mejoras en el proceso de  registro de facturas que apliquen para retenciones</t>
  </si>
  <si>
    <t>Coordinar con la DGII en conjunto con  la Gerencia de Capacitación y Desarrollo, cursos sobre el impacto impositivo que tiene reportar las facturas fuera de fecha en el reporte 606 y pagos de impuestos correspondientes, a los fines de concientizar a las areas de que deben entregar en las fechas establecidas.</t>
  </si>
  <si>
    <t>% avance de Implementación
50% Llevar a cabo la primera capacitacion sobre retenciones.
50% Finalizar la ultima capacitacion sobre el llenado del 606</t>
  </si>
  <si>
    <t>Correos electrónicos, minutas, fotos</t>
  </si>
  <si>
    <t>Impuestos</t>
  </si>
  <si>
    <t>Ivet Morillo</t>
  </si>
  <si>
    <t>DF.POA.2024.022</t>
  </si>
  <si>
    <t>Dar debaja a los Medidores averiados y con defectos de fabrica, registrados dentro del Stock de Inventario</t>
  </si>
  <si>
    <t>Dar debaja a los Medidores averiados, con defectos de Fabrica y garantia vencida por parte del proveedor, Luego que Almancen identifique las diferentes series en el sistema SAP y un informe final del Laboratorio de Medición donde corrobore que esos medidores no cumplen y las diferentes razones justificativas.</t>
  </si>
  <si>
    <t>30%: Levantamiento de las series con Almacen, y Confirmar con Laboratorio cuales cumplen y cuales no.
50.% Dar de baja en el sistema SAP
20.% Coordinar con Dirección de Auditoría Interna y la Gerencia del Almacén la trituración de los mismos.</t>
  </si>
  <si>
    <t>Correos y/o Reportes</t>
  </si>
  <si>
    <t>Inventario</t>
  </si>
  <si>
    <t>Luis Shamyl Cabrera</t>
  </si>
  <si>
    <t>DF.POA.2024.023</t>
  </si>
  <si>
    <t>Realizar inventario de materiales de años anteriores, pendientes de entrada  en el Almacén de las Charcas y la Penda.</t>
  </si>
  <si>
    <t>Verificar el motivo de los materiales de años anteriores, que se encuentran pendiente de entrada en  los almacenes las charcas y la penda, a los fines de garantizar que todo las existencias estén registradas en el sistema SAP, que quedaron pendientes de verificar en el periodo 2023 y los nuevos que se generen en el 2024.</t>
  </si>
  <si>
    <t>% de Cumplimiento:
50% 1era etapa
50% 2da etapa</t>
  </si>
  <si>
    <t>DF.POA.2024.024</t>
  </si>
  <si>
    <t xml:space="preserve">Retroalimentar a las areas de los errores que se presentan cada mes de las facturas recibidas . </t>
  </si>
  <si>
    <t>Sostener encuentros con los reponsables de cada area de los diferentes sectores para retroaliemntarles de los errores detectados en los expedientes de facturas, a los fines que tomar las medidas necesarias para corregirlos, lo que nos nos permitirá el registro oportuno de las obilgaciones de pagos de la empresa.</t>
  </si>
  <si>
    <t>% de Cumplimiento:
20% 1er encuentro                                                          20% 2do encuentro
20% 3er encuentro                                                            20% 4to encuentro</t>
  </si>
  <si>
    <t>Fotos de la reunión Virtual y/o Correos de Retroalimentacion.</t>
  </si>
  <si>
    <t>Recepción y Validación de facturas</t>
  </si>
  <si>
    <t>Madeline Franco</t>
  </si>
  <si>
    <t>DF.POA.2024.025</t>
  </si>
  <si>
    <t>Reducir los plazos de entrega de recepcion de facturas</t>
  </si>
  <si>
    <t>Reducir a los dias 20 de cada mes el plazo de recepcion de facturas, a los fines de detectar a tiempo los errores presentados en el proceso de revision y las areas puedan realizar las correcciones dentro del plazo de cierre de mes. Remitir correo recordatorio de la fecha limite de manera mensual.</t>
  </si>
  <si>
    <t>Días reducidos</t>
  </si>
  <si>
    <t>Correos de seguimiento y notificación a las areas</t>
  </si>
  <si>
    <t>DF.POA.2024.026</t>
  </si>
  <si>
    <t>Capacitar a los encargados Administrativos sobre la normativa de Caja Chica y la normativa de dietas.</t>
  </si>
  <si>
    <t>Capacitación al personal que maneja los fondos de caja chica a los fines de disminuir el margen de errores que se presentan en la operativa diaria. Capacitar tambien a los encargados administrativos del proceso de verificacion que deben realizar a las dietas al momento de recibirlas.</t>
  </si>
  <si>
    <t xml:space="preserve">
50%realizar primera capacitación en el mes de marzo 
50% Realizar 2da capacitacion en el mes de mayo (verfiicar con Yenifer)</t>
  </si>
  <si>
    <t xml:space="preserve">Foto de la capacitación ya sea online o presencial </t>
  </si>
  <si>
    <t>Cuentas por Pagar</t>
  </si>
  <si>
    <t>Wendy Gonzalez</t>
  </si>
  <si>
    <t>DF.POA.2024.027</t>
  </si>
  <si>
    <t>Verificar y conciliar los estados de cuentas de los suplidores más relevantes de la Cartera de Cuentas por Pagar.</t>
  </si>
  <si>
    <t>Solicitar a los proveedores los estados de cuentas de las facturas pendientes de pago y conciliarlo con las facturas recibidas y registradas en el sistema SAP, de igual forma notificar y coordinar con el área responsable las acciones a considerar para los casos de facturas que estén pendientes de recibir en el área de Contabilidad.</t>
  </si>
  <si>
    <t>% Cuadre de cuadre de estados de cuentas
50% Conciliar estados de Cuentas de suplidores al corte del 31/03/2023
50% Conciliar estados de Cuentas de suplidores al corte del 30/08/2023</t>
  </si>
  <si>
    <t>DF.POA.2024.028</t>
  </si>
  <si>
    <t>Elaborar informe explicativo de las variaciones más relevantes de los Estados Financieros Preliminares Emitidos.</t>
  </si>
  <si>
    <t>Determinar las variaciones de las cuentas  que corresponden al Estado de Resultados y Balance General para documentar y/o ajustar las partidas necesarias antes de la emisión de los Estados Financieros Preliminares.</t>
  </si>
  <si>
    <t>Libro Mayor</t>
  </si>
  <si>
    <t>Ana Santana</t>
  </si>
  <si>
    <t>DF.POA.2024.029</t>
  </si>
  <si>
    <t>Elaboración de informe comparativo de la balanza para determinar ctas. Saldos contrarios</t>
  </si>
  <si>
    <t>Determinar las cuentas de los soferentes rubros con sentido contrario y  la variacion de la misma en cada trimestre comparativo, remitir a las areas para verificación y/o ajuste en caso de ser necesario</t>
  </si>
  <si>
    <t>% de reporte realizados
25% 1er reporte
25% 2do Reporte
25% 3er Reporte
25% 4to Reporte</t>
  </si>
  <si>
    <t>DF.POA.2024.030</t>
  </si>
  <si>
    <t>Emitir  los Estados Financieros preliminares de la empresa.</t>
  </si>
  <si>
    <t>Emición de los Estados Financieros preliminares, a mas tardar los 25 del mes siguiente.</t>
  </si>
  <si>
    <t>Estados Financieros</t>
  </si>
  <si>
    <t>Gerencia de Contabilidad</t>
  </si>
  <si>
    <t>Yanilda Salcedo</t>
  </si>
  <si>
    <t>DF.POA.2024.031</t>
  </si>
  <si>
    <t>Actualizar las  Normas de las diferentes áreas de la Gerencia</t>
  </si>
  <si>
    <t>Actualización  las normas de las diferentes áreas de la Gerencia de Contabilidad.</t>
  </si>
  <si>
    <t xml:space="preserve">Cantidad de normas Actualizadas 
Norma de Concilición Bancaria
Norma de Inventario
Norma de Obligaciones Fiscales
Norma de Cuentas por Cobrar
Norma de Dietas y Viaticos
Norma de Activos fijos
Norma de Cuentas Por Pagar
Norma Caja Chica
Norma Politicas Contable                                              </t>
  </si>
  <si>
    <t>Norma actualizada y/o correo enviado a planificación con los cambios solicitados</t>
  </si>
  <si>
    <t>Concialiación Bancaria
Inventario
Impuestos
Repción y Válidación de Facturas.
Cuentas por Pagar
Cuentas por Cobrar
Activos Fijo
Libro Mayor</t>
  </si>
  <si>
    <t>Margarita Bueno
Ana Santana
Ivet Morillo
Madeline Franco
Wendy Gonzales
Luz Aracena 
Rauny Ureña
Luis Shamyl</t>
  </si>
  <si>
    <t>DF.POA.2024.032</t>
  </si>
  <si>
    <t>Elaboración Declaraión Jurada Preliminar periodo 2023 y rectificativas pendientes.</t>
  </si>
  <si>
    <t>Contratar un consultor para realizar la Declaracion Jurada preliminar del periodo 2023 y la rectificativa de los periodos pendientes.</t>
  </si>
  <si>
    <t>Emision de la Declaracion Jurada</t>
  </si>
  <si>
    <t>DF.POA.2024.033</t>
  </si>
  <si>
    <t>Efectuar implementaciones en el SACE.</t>
  </si>
  <si>
    <t xml:space="preserve">Mejoras en el registro de Los Embargos  y cargar la data historica. </t>
  </si>
  <si>
    <t>Porcentaje avance implementación</t>
  </si>
  <si>
    <t>Acumulado</t>
  </si>
  <si>
    <t>Fabel/Gissette</t>
  </si>
  <si>
    <t>GERENCIA DE SERVICIOS GENERALES</t>
  </si>
  <si>
    <t>DPF.POA.2024.001</t>
  </si>
  <si>
    <t>Proyectos Multilaterales BM-BID-OFID-CAF</t>
  </si>
  <si>
    <t>Realiza actualización del balance de energía por proyectos.</t>
  </si>
  <si>
    <t>Elaboración y actualización del balance de energía por proyectos para el monitoreo y control de los indicadores de rendimiento y para la toma de decisiones.</t>
  </si>
  <si>
    <t>Informes, Correos</t>
  </si>
  <si>
    <t>Gerencia De Ingenieria Y Planificacion</t>
  </si>
  <si>
    <t>Coordinación de Planificación</t>
  </si>
  <si>
    <t>Saul Azcona</t>
  </si>
  <si>
    <t>DPF.POA.2024.002</t>
  </si>
  <si>
    <t>Fortalecer las relaciones laborales.</t>
  </si>
  <si>
    <t>Realizar reuniones para el seguimiento de la operativa con los grupos de intereses.</t>
  </si>
  <si>
    <t>Convocar reuniones para el seguimiento efectivo y operativo de la ejecución de los proyectos en conjunto con las áreas involucradas, revisar los resultados con reuniones y evaluar los indicadores operativos y de rendimiento.</t>
  </si>
  <si>
    <t>Cantidad de minutas emitidas</t>
  </si>
  <si>
    <t>Correos electrónicos con las minutas enviadas.</t>
  </si>
  <si>
    <t>DPF.POA.2024.003</t>
  </si>
  <si>
    <t>Atender solicitudes de organismos externos e internos (MEM, UEP, CUED) dentro de los plazos correspondientes.</t>
  </si>
  <si>
    <t>Resolución de las solicitudes realizadas de personal externo oportunamente y envío de los informes según corresponda.</t>
  </si>
  <si>
    <t>Correos electrónicos con la información solicitada.</t>
  </si>
  <si>
    <t>DPF.POA.2024.004</t>
  </si>
  <si>
    <t>Proyectos Multilaterales OFID 3</t>
  </si>
  <si>
    <t>Elaborar y emitir los Informes de Cierre de los proyectos</t>
  </si>
  <si>
    <t>Informar a todos los involucrados mediante Informes de Cierre Técnico y de Evaluación Ex Post sobre los resultados obtenidos en los proyectos ejecutados.</t>
  </si>
  <si>
    <t>Cantidad de informes de cierres emitidos</t>
  </si>
  <si>
    <t>Informes de cierre de proyecto.</t>
  </si>
  <si>
    <t>DPF.POA.2024.005</t>
  </si>
  <si>
    <t>Monitoreo y Control de proyectos en Evaluación Ex Post</t>
  </si>
  <si>
    <t>Dar seguimiento durante un año luego de la culminación del proyecto, para garantizar sostenibilidad en el tiempo. Realizar reuniones y tomar medidas correctivas en caso de desviaciones.</t>
  </si>
  <si>
    <t>Cantidad de reuniones realizadas</t>
  </si>
  <si>
    <t>Minuta reunión</t>
  </si>
  <si>
    <t>DPF.POA.2024.006</t>
  </si>
  <si>
    <t>Proyectos Multilaterales BM 3-CAF</t>
  </si>
  <si>
    <t>Programar y medir polígonos a través de la colocación de Varcorder's para el cálculo y actualización de la energía inyectada en los proyectos.</t>
  </si>
  <si>
    <t xml:space="preserve"> Consite en instalar pinzas de medición para actualizar la energía entregada en los proyectos en ejecución y ejecutados.</t>
  </si>
  <si>
    <t>Cantidad de polígonos medidos</t>
  </si>
  <si>
    <t>Correos electrónicos con la información de los polígonos medidos.</t>
  </si>
  <si>
    <t>DPF.POA.2024.007</t>
  </si>
  <si>
    <t>Levantar las informaciones para la asignación de las metas del año correspondiente.</t>
  </si>
  <si>
    <t>Relizar el levantamiento de las informaciones requeridas para la proyección de proyectos y premisas de la dirección.</t>
  </si>
  <si>
    <t>% Levantamiento</t>
  </si>
  <si>
    <t>Alberto Rafael Rosario Cabral / Saul Azcona</t>
  </si>
  <si>
    <t>DPF.POA.2024.008</t>
  </si>
  <si>
    <t>Planificar y apoyar en la elaboración cartera de proyectos y POA DPF del año correspondiente.</t>
  </si>
  <si>
    <t>Dar soporte en la definición de la cartera de proyectos con inversión propia para el siguiente año, y consolidación del Plan Operativo Anual.</t>
  </si>
  <si>
    <t>Cantidad de consolidación de cartera de proyectos y POA</t>
  </si>
  <si>
    <t>DPF.POA.2024.009</t>
  </si>
  <si>
    <t>Garantizar la Ejecución de los proyectos de ampliación de las redes conforme a los estandares de calidad y expentativas de retorno esperando</t>
  </si>
  <si>
    <t>Actualizar las capas de Proyectos Financiados por Organismos Multilaterales.</t>
  </si>
  <si>
    <t>Actualizar las capas georreferenciadas de proyectos financiados en base de datos para ajustar y delimitar las fronteras que abarcan según el alcance establecido.</t>
  </si>
  <si>
    <t>% Base datos depurados</t>
  </si>
  <si>
    <t>Informes, Geopaquete</t>
  </si>
  <si>
    <t>DPF.POA.2024.010</t>
  </si>
  <si>
    <t>Proyectos Multilaterales Banco Mundial Fase III</t>
  </si>
  <si>
    <t>Verificar y actualizar las Unidades Contructivas (UUCC) y Unidades de Trabajos (UUTT).</t>
  </si>
  <si>
    <t>Esta actividad consiste en la revisión y actualización de los materiaes , equipos y mano de obra  con componen las diferente UUCC y UUTT utilizadas en el proceso construtivos de los  proyectos de Rehabilitación de Redes.</t>
  </si>
  <si>
    <t>Cantidad de UUCC actualizadas</t>
  </si>
  <si>
    <t>Documento con UUUCC y UUTT actualizadas</t>
  </si>
  <si>
    <t>Coordinación de Ingeniería y Materiales</t>
  </si>
  <si>
    <t>Christopher Almonte Bautista</t>
  </si>
  <si>
    <t>DPF.POA.2024.011</t>
  </si>
  <si>
    <t>Verificar y actualizar los documentos de especificaciones técnicas y Planilla de Datos Garantizados (PDG).</t>
  </si>
  <si>
    <t>Esta actividad consiste en la revisión y actualización  de los documentos de  especificaciones técnicas y las planillas de datos garantizados  de los  materiales con el objetivo de  actualizarlas según a las necesidades y cambios en las normas.</t>
  </si>
  <si>
    <t>Cantidad de EETT y PDG actualizadas</t>
  </si>
  <si>
    <t>Carpeta con EETT y PDG actualizadas</t>
  </si>
  <si>
    <t>DPF.POA.2024.012</t>
  </si>
  <si>
    <t>Realizar Evaluación de fichas y muestras de Materiales.</t>
  </si>
  <si>
    <t xml:space="preserve"> Esta actividad recopila la evaluación de planillas de datos garantizados a solicitud del interesado contra presentacion de documentacion o muestra, catálogos  y  certificados de ensayos de laboratorio de equipos y materiales basados en normas internacionales (IEEE, UL, ANSI, ASTM) a fin de garantizar la calidad de los mismos. Esta actividad tiene  la finalidad de autorizar o rechazar muestras presentadas por los contratista, previo a la adquision o colacocion de orden de compra.</t>
  </si>
  <si>
    <t>Porcentaje de solicitudes atendidas</t>
  </si>
  <si>
    <t>Informe / Correo Electronico</t>
  </si>
  <si>
    <t>DPF.POA.2024.013</t>
  </si>
  <si>
    <t>Recepción Técnica de los Materiales.</t>
  </si>
  <si>
    <t>Esta actividad recopila la evaluación  y ensayos en lugar de obra o fabrica, de equipos y materiales basados en normas internacionales (IEEE, UL, ANSI, ASTM) a fin de garantizar la calidad de los mismos, a solicitud del interesado. Esta actividad tiene  la finalidad de autorizar o rechazar la utilización de  un lote de materiales adquiridos por el contratista para los proyectos financiados con fondos multilaterales.</t>
  </si>
  <si>
    <t>DPF.POA.2024.014</t>
  </si>
  <si>
    <t>Proyectos Multilaterales BM-CAF-OFID-JICA</t>
  </si>
  <si>
    <t>Diseñar y Presupuestar los proyectos de Rehabilitación de Redes</t>
  </si>
  <si>
    <t>Levantamiento en campo de ingeniaria de detalle requerida para la elaboración de los diseños y presupuesto de los proximos  proyectos de rehabilitacion de redes a finaciar con multilaterales.</t>
  </si>
  <si>
    <t>Kilómetro de Red Diseñado y Presupuestado.</t>
  </si>
  <si>
    <t>Carpeta con avance en el diseño y Presupuesto</t>
  </si>
  <si>
    <t>DPF.POA.2024.015</t>
  </si>
  <si>
    <t>Validar la Calidad de los Diseños y Presupuestos para los diferentes proyectos financiados por el Banco Mundial.</t>
  </si>
  <si>
    <t>Aseguramiento de la calidad de los diseños y presupuestos para los proyectos a ser  financiados por el Banco Mundial Fase 3</t>
  </si>
  <si>
    <t>Cantidad de Proyectos Evaluados</t>
  </si>
  <si>
    <t>Coordinación de Seguimiento y Obra</t>
  </si>
  <si>
    <t>Dionis Toribio</t>
  </si>
  <si>
    <t>DPF.POA.2024.016</t>
  </si>
  <si>
    <t>Realizar actualización de la declaración de trabajo para los diferentes Proyectos financiados por el Banco Mundial.</t>
  </si>
  <si>
    <t>Esta actividad consitste en actualizar documento de declación de trabajo de acuerdo al alcance y requerimientos de los proyectos financiados por el Banco Mundial Fase 3. Este documento es parte de los TDR a utlizar en el proceso de Licitacion de los Proyectos.</t>
  </si>
  <si>
    <t>Cantidad de Documentos DDT Realizados</t>
  </si>
  <si>
    <t>Documento DDT Realizados</t>
  </si>
  <si>
    <t>DPF.POA.2024.017</t>
  </si>
  <si>
    <t>Validar la Calidad de los replanteos de obras siguiendo los lineamientos establecidos en las Normas de Construcción.</t>
  </si>
  <si>
    <t>Esta actividad consiste en asegurar que las actividades de obras replanteadas en terreno por el contratista y la el supervisor de obras estén acorde a las normas de construcción a implementar.</t>
  </si>
  <si>
    <t>DPF.POA.2024.018</t>
  </si>
  <si>
    <t>Realizar reforzamiento al personal sobre las normas, instructivos y procedimientos que se aplican en la Dirección de Proyectos Financiados.</t>
  </si>
  <si>
    <t>Reforzamiento técnico al personal a las diefrentes unidades de la Direccioón, en temas relacionados con las normas, instructivos y procedimiento aplicables en la Direccion de Proyectos Finaciados.</t>
  </si>
  <si>
    <t>Cantidad de Capacitaciones Realizadas</t>
  </si>
  <si>
    <t>Imagenes / Lista de Asistencia</t>
  </si>
  <si>
    <t>GERENCIA DE CAPACITACION Y DESARROLLO</t>
  </si>
  <si>
    <t>DPF.POA.2024.019</t>
  </si>
  <si>
    <t>Implementar planes de expansión de redes.</t>
  </si>
  <si>
    <t>Proyectos Multilaterales BM3</t>
  </si>
  <si>
    <t>Reevaluación de los diseños en plano y presupuestos de los proyectos propuestos multilaterales</t>
  </si>
  <si>
    <t>Replanteo de proyectos propuestos y actualizacion de planos y presupuestos con miras a obtener mejor distribución y disminuir desviaciones presupuestarias.</t>
  </si>
  <si>
    <t>Reducción de los niveles de entrega, incrementando los errores, encareciendo y disminuyendo los niveles operativos de la empresa.</t>
  </si>
  <si>
    <t>Cantidad de planos actualizados</t>
  </si>
  <si>
    <t>Correo con planos analizados.</t>
  </si>
  <si>
    <t>Gerencia De Obras Financiadas</t>
  </si>
  <si>
    <t>Obras Financiadas</t>
  </si>
  <si>
    <t>Domiltom Castillo</t>
  </si>
  <si>
    <t>Gerencia de obras financiadas</t>
  </si>
  <si>
    <t>DPF.POA.2024.020</t>
  </si>
  <si>
    <t>Replanteo de obras y actualización de planos propuestos de proyectos multilaterales.</t>
  </si>
  <si>
    <t>Replanteo en compañía del contratista para delimitar las actividades en terreno pertinentes a Obras, tales como izado de postes, retenidas, tendidos conductores, transformadores, alumbrados públicos, etc. Esto conlleva la actualización de planos acorde a la realidad.</t>
  </si>
  <si>
    <t>Correo con replanteo, planos  y presupuesto actualizados.</t>
  </si>
  <si>
    <t>DPF.POA.2024.021</t>
  </si>
  <si>
    <t>Capacitar al personal técnico de obras para garantizar la efectiva supervisión de ejecuciones de obras.</t>
  </si>
  <si>
    <t>Capacitación al personal técnico de Obras Financiadas sobre las técnicas de supervisión y seguimiento efectivo de obras basado en las Normas de Construcción.</t>
  </si>
  <si>
    <t>Cantidad de Capacitaciones Técnicas de Obras</t>
  </si>
  <si>
    <t>Reporte de inducciones realizadas.</t>
  </si>
  <si>
    <t>DPF.POA.2024.022</t>
  </si>
  <si>
    <t>Seguimiento a la operatividad de los totalizadores instalados en los proyectos multilaterales.</t>
  </si>
  <si>
    <t>Saneamiento de los totalizadores con mayores niveles de pérdidas en los proyectos multilaterales entregados</t>
  </si>
  <si>
    <t>Cantidad de totalizadores saneados</t>
  </si>
  <si>
    <t>Informe de CT Saneados</t>
  </si>
  <si>
    <t>Coordinación de Normalización de Clientes</t>
  </si>
  <si>
    <t>Luis Miguel Santos</t>
  </si>
  <si>
    <t>DPF.POA.2024.023</t>
  </si>
  <si>
    <t>Proyectos Multilaterales BM 3</t>
  </si>
  <si>
    <t>Realizar la actualización de los diseños en plano y presupuestos de Baja Tensión de los proyectos de multilaterales.</t>
  </si>
  <si>
    <t>Con esta actividad se realiza la actualización de los diseños en baja tensión entregados por ingeniería y obras, haciendo una  revisión minuciosa de los detalles del terreno a ser considerado en la ejecucion del proyecto, para incrementar de manera sostenibilidad  de clientes medidos.</t>
  </si>
  <si>
    <t>Cantidad de proyectos replanteados</t>
  </si>
  <si>
    <t>Informe de Avance Proyecto Replanteado</t>
  </si>
  <si>
    <t>DPF.POA.2024.024</t>
  </si>
  <si>
    <t>Proyectos Multilaterales BM-CAF-OFID-JICA-BID</t>
  </si>
  <si>
    <t>Levantar los suministros y ubicar los sobrantes.</t>
  </si>
  <si>
    <t xml:space="preserve">Esta actividad consiste en el levantamiento y ubicación de los suministros sobrantes en la zona de influencia de los proyectos. </t>
  </si>
  <si>
    <t>Cantidad de suministros levantados</t>
  </si>
  <si>
    <t>Informe de avances y rendimiento de la unidad de BDI Proyecto.</t>
  </si>
  <si>
    <t>Gerencia Comercial De Proyectos</t>
  </si>
  <si>
    <t>BDI Proyectos</t>
  </si>
  <si>
    <t>Rafael Ignacio Núñez Florentino</t>
  </si>
  <si>
    <t>DPF.POA.2024.025</t>
  </si>
  <si>
    <t>Actualizar el sistema de los suministros levantados.</t>
  </si>
  <si>
    <t xml:space="preserve">Los suministros levantados en terreno son actualizados en el Sistema Open. </t>
  </si>
  <si>
    <t>Cantidad de suministros actualizados</t>
  </si>
  <si>
    <t>DPF.POA.2024.026</t>
  </si>
  <si>
    <t>Proyectos Multilaterales BM OFID 3</t>
  </si>
  <si>
    <t>Instalar acometidas y normalizar los suministros.</t>
  </si>
  <si>
    <t>Esta actividad apoya la avanzada de ejecución y la posterior finalización del proyecto, con la instalación de acometidas y la normalización de suministros que van surgiendo nuevos.</t>
  </si>
  <si>
    <t>Porcentaje de suministros normalizados</t>
  </si>
  <si>
    <t>Informe de Control actividades comercial  proyecto</t>
  </si>
  <si>
    <t>Gestión Comercial Proyectos</t>
  </si>
  <si>
    <t>Carleni María Torres Valerio</t>
  </si>
  <si>
    <t>DPF.POA.2024.027</t>
  </si>
  <si>
    <t>Proyectos OFID-3</t>
  </si>
  <si>
    <t>Realizar Saneamiento de totalizadores.</t>
  </si>
  <si>
    <t>El objetivo de esta actividad es garantizar los indicadores del proyecto, consiste en el saneamiento de los totalizadores durante el período de la disciplina de mercado.</t>
  </si>
  <si>
    <t>Porcentaje de totalizadores saneados</t>
  </si>
  <si>
    <t>DPF.POA.2024.028</t>
  </si>
  <si>
    <t>Resolución de O/S y anomalías técnicas del proyecto.</t>
  </si>
  <si>
    <t>Esta actividad es de vital importancia para garantizar la facturación de los suministros, consiste en la resolución de las anomalías técnicas del proyecto.</t>
  </si>
  <si>
    <t>Porcentaje de O/S resueltas</t>
  </si>
  <si>
    <t>Gestión de Datos Proyectos</t>
  </si>
  <si>
    <t>Arilexon Leonell Tejada De Jesus</t>
  </si>
  <si>
    <t>DPF.POA.2024.029</t>
  </si>
  <si>
    <t>Realizar Socializaciónes con Organizaciones Comunitarias y Sociedad Civil sobre Eficiencia Energética y Plan de Mejora de servicio</t>
  </si>
  <si>
    <t>Educar y concientizar a los líderes y a la sociedad civil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</si>
  <si>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</si>
  <si>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</si>
  <si>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Gerencia De Gestion Social De Proyectos</t>
  </si>
  <si>
    <t>Gestión Social de Proyectos</t>
  </si>
  <si>
    <t>Juan Enrique Escoto Felipe / Diana Quisqueya Rodríguez Sánchez</t>
  </si>
  <si>
    <t>DPF.POA.2024.030</t>
  </si>
  <si>
    <t>Proyectos Multilaterales BM3-JICA</t>
  </si>
  <si>
    <t>Realizar levantamiento de las organizaciones Comunitarias, Líderes de la comunidad y centros educativos</t>
  </si>
  <si>
    <t>Documentar el listado de actores sociales que colaboran en la ejecución del proyecto y organizaciones comunitarias</t>
  </si>
  <si>
    <t>Cantidad de organizaciones y actores claves</t>
  </si>
  <si>
    <t>Planillas Llenas Con Información De  Las Organizaciones Comunitarias</t>
  </si>
  <si>
    <t>DPF.POA.2024.031</t>
  </si>
  <si>
    <t>Realizar reuniones y asambleas comunitarias</t>
  </si>
  <si>
    <t>Consiste en hacer reuniones con los comunitarios para que participen activamente en las actividades sociales del proyecto, colaborando con dicha gestión y con actitud receptiva para el cumplimiento de los objetivos propuestos.</t>
  </si>
  <si>
    <t>Cantidad de reuniones y asambleas realizadas</t>
  </si>
  <si>
    <t>Informes, Lista Asistencia, Imágenes</t>
  </si>
  <si>
    <t>DPF.POA.2024.032</t>
  </si>
  <si>
    <t>Conformar los Comités de Seguimiento y Enlace</t>
  </si>
  <si>
    <t xml:space="preserve">Conformar grupos representativos de la comunidad para trabajar de la mano en el desarrollo de las labores sociales del proyecto </t>
  </si>
  <si>
    <t xml:space="preserve">Cantidad de actas constitutivas </t>
  </si>
  <si>
    <t>Informes, Lista Asistencia, Imágenes, Actas constitutivas</t>
  </si>
  <si>
    <t>DPF.POA.2024.033</t>
  </si>
  <si>
    <t>Realizar Firma de Pactos Sociales entre la comunidad y la distribuidora</t>
  </si>
  <si>
    <t xml:space="preserve">Firmar pactos de corresponsabilidad social en los proyectos para declarar deberes y obligaciones de la comunidad y la Distribuidora </t>
  </si>
  <si>
    <t>Cantidad de Pactos Firmados</t>
  </si>
  <si>
    <t>Informes, Lista Asistencia, Imágenes, Pacto firmado</t>
  </si>
  <si>
    <t>DPF.POA.2024.034</t>
  </si>
  <si>
    <t>Proyectos Multilaterales BM3-OFID3</t>
  </si>
  <si>
    <t>Realizar charlas y Talleres A Centros Educativos, Líderes, Comunidades</t>
  </si>
  <si>
    <t>Educar y concientizar a los moradores sobre la importancia de asumir la cultura de pago, del uso eficiente y seguro de la energía y cultura de pertenencia por el  servicio para su sostenibilidad en el tiempo.</t>
  </si>
  <si>
    <t>Cantidad de charlas y talleres ejecutada</t>
  </si>
  <si>
    <t>DPF.POA.2024.035</t>
  </si>
  <si>
    <t>Coordinar encuentros Puntuales con Líderes De Los Proyectos</t>
  </si>
  <si>
    <t xml:space="preserve">Consiste en integrar los comunitarios, participando activamente en las actividades sociales del proyecto, colaborando con dicha gestión y con actitud receptiva para el pago del servicio </t>
  </si>
  <si>
    <t>Cantidad de encuentros puntuales ejecutados</t>
  </si>
  <si>
    <t>Planilla de visita e Imágenes</t>
  </si>
  <si>
    <t>DPF.POA.2024.036</t>
  </si>
  <si>
    <t>Encuestas realizadas a comunitarios integrados en la participación social del proyecto.</t>
  </si>
  <si>
    <t xml:space="preserve">Se aplican varios tipos de encuestas en donde se mide la percepción del cliente antes de iniciar el proyecto, otra de satisfacción cuando se acaba el proyecto y finalmente una encuesta al cliente sobre la calidad del servicio energético para incentivar la actitud receptiva para el pago de la energía. Esto con la finalidad de integrar a los comunitarios para que participen activamente en las actividades sociales del proyecto, colaborando con dicha gestión y con actitud receptiva para el pago del servicio de energía. </t>
  </si>
  <si>
    <t>Cantidad de encuestas ejecutada.</t>
  </si>
  <si>
    <t>Cuestionarios de Encuesta aplicados, Informe y difusión de resultados</t>
  </si>
  <si>
    <t>DPF.POA.2024.037</t>
  </si>
  <si>
    <t xml:space="preserve">Formular un informe con los avances y resultados mensuales del área de Comunicaciones. </t>
  </si>
  <si>
    <t xml:space="preserve">Describir las principales actividades de Comunicaciones realizadas hacia el nuevo financiamiento del Banco Mundial. </t>
  </si>
  <si>
    <t>DEBILITAMIENTO DE IMAGEN DE LA EMPRESA FRENTE A LOS CLIENTES, ALENTANDO FRAUDES Y SITUACIONES DE NO PAGO DE COMPROMISOS DE ESTOS FRENTE A LA EMPRESA.</t>
  </si>
  <si>
    <t>Nro. de informes</t>
  </si>
  <si>
    <t>Comunicación Proyectos Financiados</t>
  </si>
  <si>
    <t>Comunicaciones Proyectos Financiados</t>
  </si>
  <si>
    <t>Lusverlyn Arias</t>
  </si>
  <si>
    <t>DPF.POA.2024.038</t>
  </si>
  <si>
    <t>Dar a conocer los avances e hitos de los proyectos financiados por organismos multilaterales a colaboradores e instituciones aliadas.</t>
  </si>
  <si>
    <t>Redactar, editar y difundir los murales y boletines.</t>
  </si>
  <si>
    <t>Impacto Negativo en el clima laboral, reduciendo la capacidad de respuesta oportuna de la empresa frene a los requerimientos de servicio de los clientes.</t>
  </si>
  <si>
    <t>Nro. de murales.</t>
  </si>
  <si>
    <t>DPF.POA.2024.039</t>
  </si>
  <si>
    <t>Proyectos Multilaterales BM3-BID/JICA</t>
  </si>
  <si>
    <t>Capacitar al personal contratista en temas de Medio Ambiente y Seguridad Industrial</t>
  </si>
  <si>
    <t>Consiste en realizar inducciones, entrenamientos específicos y charlas de 5 minutos en temas de seguridad industrial y medio ambiente para el personal contratista y de edenorte involucrados en los proyectos, para la toma de conciencia y prevención de accidentes.</t>
  </si>
  <si>
    <t>Cantidad  de capacitaciones</t>
  </si>
  <si>
    <t>Listado de asistencia a capacitación y fotos.</t>
  </si>
  <si>
    <t>Coordinación de Medio Ambiente Y Seguridad Industrial</t>
  </si>
  <si>
    <t>Coordinación de Medio Ambiente y Seguridad Industrial</t>
  </si>
  <si>
    <t>Gissel Amirys Díaz Roulet</t>
  </si>
  <si>
    <t>DPF.POA.2024.040</t>
  </si>
  <si>
    <t>Realizar inspección de Medio Ambiente y Seguridad Industral al Punto Verde</t>
  </si>
  <si>
    <t>Inspección de condiciones ambientales y de seguridad industrial al Punto Verde.</t>
  </si>
  <si>
    <t>Cantidad Inspecciones realizadas</t>
  </si>
  <si>
    <t>Formulario de inspección</t>
  </si>
  <si>
    <t>DPF.POA.2024.041</t>
  </si>
  <si>
    <t>EDENORTE</t>
  </si>
  <si>
    <t>Efectuar Jornada de pruebas de PCB</t>
  </si>
  <si>
    <t>Realizar jornada de pruebas de PCB a los transformadores desmontados identificados como "En Proceso de determinación de PCB".</t>
  </si>
  <si>
    <t>Cantidad de prueba realizada</t>
  </si>
  <si>
    <t>Formulario de registro de toma de muestra y análisis de PCB firmado y sellado</t>
  </si>
  <si>
    <t>DPF.POA.2024.042</t>
  </si>
  <si>
    <t>Proyectos BM3, JICA/BID,  EDENORTE</t>
  </si>
  <si>
    <t>Gestión de Remoción de Luminarias</t>
  </si>
  <si>
    <t>Se realiza el almacenamiento adecuado de las luminarias de mercurio desmontadas y se mantiene el inventario actualizado.</t>
  </si>
  <si>
    <t>Cantidad  de luminarias  Gestionadas</t>
  </si>
  <si>
    <t>Inventario de luminarias almacenadas y fotos</t>
  </si>
  <si>
    <t>DPF.POA.2024.043</t>
  </si>
  <si>
    <t>Realizar Evaluación Ambiental Inicial</t>
  </si>
  <si>
    <t>Consiste en levantamientar de las condiciones ambientales de la zona de los proyectos, antes del inicio de ejecución de obras.</t>
  </si>
  <si>
    <t>Cantidad  de evaluaciones</t>
  </si>
  <si>
    <t xml:space="preserve">Ficha de evaluación ambiental inicial e informe ambiental inicial </t>
  </si>
  <si>
    <t>DPF.POA.2024.044</t>
  </si>
  <si>
    <t>Realizar Informe de Cumplimiento</t>
  </si>
  <si>
    <t>Redactar y enviar informe de las actividades realizadas durante el mes por la Coordinación de Medio Ambiente y Seguridad Industrial.</t>
  </si>
  <si>
    <t>Cantidad de Informe realizado</t>
  </si>
  <si>
    <t>Informe de Medio Ambiente, Seguridad y Salud en el Trabajo</t>
  </si>
  <si>
    <t>DPF.POA.2024.045</t>
  </si>
  <si>
    <t>Realizar auditorías Internas</t>
  </si>
  <si>
    <t>Realizar auditorías internas de los procesos de la Coordinación de Medio Ambiente y Seguridad Industrial.</t>
  </si>
  <si>
    <t>Cantidad de Auditorias realizada</t>
  </si>
  <si>
    <t>Informe de auditoría</t>
  </si>
  <si>
    <t>DGS.POA.2024.001</t>
  </si>
  <si>
    <t>Crear alianzas estratégicas con instituciones para fortalecer la gestión de pagos.</t>
  </si>
  <si>
    <t>Realizar programas de acompañamiento de Gestión Social a la gestión comercial para la normalización y contratación de nuevos  clientes.</t>
  </si>
  <si>
    <t xml:space="preserve">Brindar soporte en los procesos de normalización y contratación de clientes y visitas casa por casa para concientizar al cliente sobre los beneficios de estar normalizados. 
</t>
  </si>
  <si>
    <t>Cantidad de acompañamiento para  normalizar usuario</t>
  </si>
  <si>
    <t>Informes, fotos, listado de asistencia</t>
  </si>
  <si>
    <t>Gerencia Gestion Social</t>
  </si>
  <si>
    <t xml:space="preserve">Gestión Social </t>
  </si>
  <si>
    <t xml:space="preserve">Porfirio Martínez Peña </t>
  </si>
  <si>
    <t>DGS.POA.2024.002</t>
  </si>
  <si>
    <t>Realizar acuerdos sociales con las comunidades, cuando amerite recategorizar los Circuitos de acuerdo al incremento en cobros y energía.</t>
  </si>
  <si>
    <t xml:space="preserve">Visitas a líderes para involucrar la comunidad en las actividades y visitas casa por casa y asambleas con Juntas de Vecinos. 
Se organizan reuniones con las oficinas comerciales y se visitan líderes comunitarios para acordar los trabajos que se van a realizar en ese circuito. </t>
  </si>
  <si>
    <t>Cantidad de reuniones</t>
  </si>
  <si>
    <t>DGS.POA.2024.003</t>
  </si>
  <si>
    <t xml:space="preserve">Establecer alianzas estratégicas con instituciones para fortalecer la relación de la empresa con la sociedad. </t>
  </si>
  <si>
    <t>Coordinar reuniones con previo aviso con las instituciones.
Realizar visitas y firmar acuerdos con las instituciones.</t>
  </si>
  <si>
    <t>Cantidad de alianzas</t>
  </si>
  <si>
    <t>DGS.POA.2024.004</t>
  </si>
  <si>
    <t>Concientizar  y acompañar los a clientes en los proyectos de rehabilitación de redes.</t>
  </si>
  <si>
    <t>Es un programa para recolectar, analizar y utilizar información  para la consecución de los objetivos</t>
  </si>
  <si>
    <t>Cantidad de casas visitadas</t>
  </si>
  <si>
    <t>DGS.POA.2024.005</t>
  </si>
  <si>
    <t>Ejecutar  talleres comunitarios para la lectura del medidor, el uso racional y eficiente de la energía eléctrica y consecuencia del hurto de energía.</t>
  </si>
  <si>
    <t xml:space="preserve">Impartir cursos sobre medidor y trabajo en equipo. 
Son disertaciones que se utilizan para dar a conocer a los participantes como se lee el medidor, dirigidas por especialistas en el tema. </t>
  </si>
  <si>
    <t>Cantidad de talleres</t>
  </si>
  <si>
    <t>DGS.POA.2024.006</t>
  </si>
  <si>
    <t>Realizar campaña de educación en sectores conflictivos cuando se requiera.</t>
  </si>
  <si>
    <t xml:space="preserve">Visitas casa por casa y entrega de brochures. 
Son programas dirigidos a sectores con falta de diversas oportunidades y así consignar una solución en conjunto. </t>
  </si>
  <si>
    <t>Cantidad casas visitadas</t>
  </si>
  <si>
    <t>DGS.POA.2024.007</t>
  </si>
  <si>
    <t>Identificar escuela ,Universidades,  empresas e instituciones privadas para impartir charlas educativas</t>
  </si>
  <si>
    <t>Disertación acerca de un tema que se da en un ambiente familiar, empresarial, institucional como lo es el uso eficiente de la energía eléctrica</t>
  </si>
  <si>
    <t>Cantidad de charlas</t>
  </si>
  <si>
    <t>DGS.POA.2024.008</t>
  </si>
  <si>
    <t>Hacer encuestas de evaluación y monitoreo de la percepción del usuario sobre los servicios ofrecidos por Edenorte contempladas en la Carta Compromiso.</t>
  </si>
  <si>
    <t>Aplicación de encuesta y procesamiento de datos, entrega de informe con resultados.
Es un requerimiento del MAP para verificar que Edenorte cumpla con los compromisos establecidos.</t>
  </si>
  <si>
    <t>Cantidad de encuestas</t>
  </si>
  <si>
    <t>DGS.POA.2024.009</t>
  </si>
  <si>
    <t xml:space="preserve"> Realizar Programa de alianza con las organizaciones comunitarias y deportivas para fortalecer la imagen de la empresa a través del mejoramiento de la calidad de vida de los ciudadanos. </t>
  </si>
  <si>
    <t>Visitas a los clubes y organizaciones para entrega de equipos y entregas de las donaciones.
Se organizan reuniones con los lideres de la comunidad y se planifican las entregas de equipos</t>
  </si>
  <si>
    <t>Reducción de ingresos y aumento de fraude por parte de clientes por el deterioro de las condiciones socio-económicas de las localidades</t>
  </si>
  <si>
    <t>Cantidad equipos donados</t>
  </si>
  <si>
    <t>DGS.POA.2024.010</t>
  </si>
  <si>
    <t xml:space="preserve">Organizar Programa ''Un día con el Barrio''  (Pinturas de calles , Clubes o viviendas ,  recogida de basura y entrega de sillas. </t>
  </si>
  <si>
    <t>El programa ''un día con el barrio'' es una iniciativa para satisfacer las necesidades de algunas organizaciones comunitarias tales como clubes, canchas deportivas o viviendas de personas con escasos recursos, como compromiso social de la empresa.</t>
  </si>
  <si>
    <t>Cantidad de donaciones</t>
  </si>
  <si>
    <t>DGS.POA.2024.011</t>
  </si>
  <si>
    <t>Sustituir  bombillas incandescentes para colocar  las de bajo Consumo en zona de gestión para la fidelización de clientes.</t>
  </si>
  <si>
    <t>Sustitución de bombillas incandescentes por las de Bajo Consumo en zona de gestión para la fidelización de clientes.
Entrega de bombillas de bajo consumo casa x casa.
Es visitar la comunidad y realizar cambios de bombillas de alto consumo por bajo consumo</t>
  </si>
  <si>
    <t>Reducción de ingresos por clientes que deciden utilizar fuentes de energía alternativa.</t>
  </si>
  <si>
    <t xml:space="preserve">Cantidad de bombillas colocadas </t>
  </si>
  <si>
    <t>DGH.POA.2024.001</t>
  </si>
  <si>
    <t>Revisar y validar los ingresos y descuentos aplicados en cada nómina.</t>
  </si>
  <si>
    <t>Revisión y auditoría de las nóminas quincenales, a fin de garantizar que posibles errores de estas no afecten el correcto pago a los colaboradores.</t>
  </si>
  <si>
    <t>Cantidad de validaciones remitidas vía correo</t>
  </si>
  <si>
    <t>Correo de validación</t>
  </si>
  <si>
    <t>Gerencia De Control De Gestion Humana</t>
  </si>
  <si>
    <t>Odanis Tiburcio</t>
  </si>
  <si>
    <t>DGH.POA.2024.002</t>
  </si>
  <si>
    <t>Remitir datos de relojes biométricos (ponche)</t>
  </si>
  <si>
    <t>Recolección, transformación y remisión a los líderes de los datos de los relojes biométricos</t>
  </si>
  <si>
    <t>Falta de Alinieación e Integración de las áreas Funcionales y procesod de la empresa,incrementándose con esto los costos operativos y disminuyéndose la velocidad de respuesta.</t>
  </si>
  <si>
    <t>Cantidad de informes enviados / cantidad de departamentos activos * 100</t>
  </si>
  <si>
    <t>Correos y reportes de ponches</t>
  </si>
  <si>
    <t>DGH.POA.2024.003</t>
  </si>
  <si>
    <t xml:space="preserve">Cargar archivos de nomina al portal transparencia </t>
  </si>
  <si>
    <t>Extracción, transformación y preparación de los archivos de nóminas para cargar al portal de transparencia</t>
  </si>
  <si>
    <t>Cantidad de correos emitidos</t>
  </si>
  <si>
    <t>Correos y nóminas para cargar</t>
  </si>
  <si>
    <t>DGH.POA.2024.004</t>
  </si>
  <si>
    <t>Registro de inasistencias de los colaboradores en sistema Control de Asistencia, Ponche y Horas Extras (CAPHE)</t>
  </si>
  <si>
    <t>Gestionar y colaborar en el desarrollo de una herramienta dentro del sistema CAPHE que disponga de las informaciones relativas a las inasistencias de los colaboradores (vacaciones, licencias, faltas sin excusas, etc.) y combinarlas con los registros de asistencias</t>
  </si>
  <si>
    <t>Cantidad de actividades realizadas / total de actividades del cronograma * 100</t>
  </si>
  <si>
    <t>Cumplimiento del cronograma</t>
  </si>
  <si>
    <t>DGH.POA.2024.005</t>
  </si>
  <si>
    <t>Revisar, validar y actualizar expedientes digitales de colaboradores activos</t>
  </si>
  <si>
    <t>Revisar y validar que los colaboradores activos en el sistema SPN poseen cargados completos y correctos los documentos correspondiente a su expediente</t>
  </si>
  <si>
    <t>Cantidad de expedientes listos / cantidad de colaboradores al inicio de año * 100</t>
  </si>
  <si>
    <t>DGH.POA.2024.006</t>
  </si>
  <si>
    <t>Levantamiento y actualización de informaciones en SPN</t>
  </si>
  <si>
    <t>Validar datos de estructura terreno vs planilla SPN</t>
  </si>
  <si>
    <t>Levantar las informaciones sobre la ubicación física (departamento, facilidad, etc.) de los colaboradores activos, comparar con las existentes en el SPN y ajustar según sea necesario</t>
  </si>
  <si>
    <t>Total de plazas al inicio de año / total de plazas completadas * 100</t>
  </si>
  <si>
    <t>DGH.POA.2024.007</t>
  </si>
  <si>
    <t>Actualizar datos personales y académicos de colaboradores</t>
  </si>
  <si>
    <t>Levantar las informaciones generales (nivel académico, estado civil, dirección, etc.) de los colaboradores activos y actualizar en el SPN</t>
  </si>
  <si>
    <t>DGH.POA.2024.008</t>
  </si>
  <si>
    <t>GERENCIA DE MERCADEO</t>
  </si>
  <si>
    <t>DGH.POA.2024.009</t>
  </si>
  <si>
    <t>Ejecutar Inducción Corporativa y procesos técnicos</t>
  </si>
  <si>
    <t>Consiste en llevar a cabo los programas de nuevo ingreso, dotar al personal los nuevos ingresos sobre el conocimiento generales del sector eléctrico, de la empresa y técnico comercial, a fin de que puedan iniciar con su proceso de aprendizaje en su puesto de trabajo</t>
  </si>
  <si>
    <t>Cantidad de Formaciones</t>
  </si>
  <si>
    <t>Listados de asistencia, convocatorias y fotos</t>
  </si>
  <si>
    <t>Gerencia De Capacitacion y Desarrollo</t>
  </si>
  <si>
    <t>Patricia Morrobel</t>
  </si>
  <si>
    <t>DGH.POA.2024.010</t>
  </si>
  <si>
    <t>Ejecutar Inducción de Procesos Comerciales</t>
  </si>
  <si>
    <t>Compartir los procesos de oficinas comerciales del sistema OPEN SGC, realizar prácticas y aplicar valoración del conocimiento a los participantes para obtener sus usuarios.</t>
  </si>
  <si>
    <t>Cantidad de Talleres</t>
  </si>
  <si>
    <t>DGH.POA.2024.011</t>
  </si>
  <si>
    <t>Ejecutar Inducción de  Procesos Técnicos</t>
  </si>
  <si>
    <t>Compartir los procesos del área técnica en los sistemas OPEN SGC, CHM y SGS al personal de nuevo ingreso, realizar prácticas y aplicar valoración del conocimiento a los participantes para obtener sus usuarios.</t>
  </si>
  <si>
    <t>DGH.POA.2024.012</t>
  </si>
  <si>
    <t>Realizar Promociones Técnicas</t>
  </si>
  <si>
    <t>Los participantes exponen temas relacionados a procesos técnicos y competencias blandas, creando debates y aprendizajes cruzados.</t>
  </si>
  <si>
    <t>DGH.POA.2024.013</t>
  </si>
  <si>
    <t>Realizar Promociones Comerciales</t>
  </si>
  <si>
    <t>Los participantes exponen temas relacionados a procesos comerciales y competencias blandas, creando debates y aprendizajes cruzados.</t>
  </si>
  <si>
    <t>DGH.POA.2024.014</t>
  </si>
  <si>
    <t>Realizar las capacitaciones de la detección de Necesidades de Capacitación</t>
  </si>
  <si>
    <t>Se planifican y ejecutan las formaciones solicitadas en la Detección de Necesidades de Capacitación</t>
  </si>
  <si>
    <t>DGH.POA.2024.015</t>
  </si>
  <si>
    <t>Desarrollar Diplomado Mandos Medios</t>
  </si>
  <si>
    <t>Desarrollar a los colaboradores en sus competencias conductuales para garantizar un mejor desempeño en sus puestos de trabajo a nivel de mandos medios y continuar con el crecimiento personal y profesional.</t>
  </si>
  <si>
    <t>Cantidad de Diplomados</t>
  </si>
  <si>
    <t>DGH.POA.2024.016</t>
  </si>
  <si>
    <t>Desarrollar Diplomado Habilidades Gerenciales</t>
  </si>
  <si>
    <t>Desarrollar a los colaboradores en sus competencias conductuales para garantizar un mejor desempeño en sus puestos de trabajo a nivel de mandos medios y gerencial, además, continuar con el crecimiento personal y profesional.</t>
  </si>
  <si>
    <t>DGH.POA.2024.017</t>
  </si>
  <si>
    <t>Desarrollar Diplomado en Inteligencia Emocional</t>
  </si>
  <si>
    <t xml:space="preserve">Lograr aumentar en los participantes habilidades y destrezas en el manejo de sus emociones y las sus colaboradores con una mejora continua personal y empresarial. </t>
  </si>
  <si>
    <t>DGH.POA.2024.018</t>
  </si>
  <si>
    <t>Desarrollar Diplomado en Seguridad y Salud Ocupacional</t>
  </si>
  <si>
    <t xml:space="preserve">Desarrollar habilidades y destrezas en el campo de la seguridad ocupacional considerando los diferentes parámetros tanto conceptuales, operativos y legales, orientado a la implementación y operatividad exitosa de un programa de seguridad y salud en el trabajo. </t>
  </si>
  <si>
    <t>DGH.POA.2024.019</t>
  </si>
  <si>
    <t>Desarrollar Diplomado en Dirección de Proyecto</t>
  </si>
  <si>
    <t>Facilitar las técnicas y herramienta en el proceso de dirección, planificación, supervisión y ejecución de proyectos, para conseguir un resultado a tiempo y de calidad.</t>
  </si>
  <si>
    <t>DGH.POA.2024.020</t>
  </si>
  <si>
    <t>Ejecutar las formaciones de Mi Servicio Te Llena de Luz.</t>
  </si>
  <si>
    <t>Diseñar un programa basado en estándares para fortalecer las competencias necesarias, que garanticen un servicio de excelencia a nuestros clientes internos y externos.</t>
  </si>
  <si>
    <t>DGH.POA.2024.021</t>
  </si>
  <si>
    <t>Realizar Auditorias de Servicios</t>
  </si>
  <si>
    <t>Coordinar visitas programadas a las oficinas comerciales para evaluar el nivel de servicio, retroalimentar al colaborador y supervisor. Se elabora y comparte un informe de cada visita por sector.</t>
  </si>
  <si>
    <t>Cantidad de Visitas</t>
  </si>
  <si>
    <t>Informe, correos y fotos</t>
  </si>
  <si>
    <t>DGH.POA.2024.022</t>
  </si>
  <si>
    <t>Realizar capacitaciones Ser Un Coach</t>
  </si>
  <si>
    <t>Socializar y practicar las herramientas y técnicas sobre un proceso de coaching para retroalimentar efectivamente a sus colaboradores.</t>
  </si>
  <si>
    <t>DGH.POA.2024.023</t>
  </si>
  <si>
    <t>Ejecutar Laboratorios de Cultural de Servicios</t>
  </si>
  <si>
    <t xml:space="preserve">Ejecución de un taller para reforzar los estándares de servicios a los colaboradores con resultados bajos en los monitoreos y auditorias </t>
  </si>
  <si>
    <t>DGH.POA.2024.024</t>
  </si>
  <si>
    <t>Capacitar en Desarrollando Competencias</t>
  </si>
  <si>
    <t>Capacitacion de los colaboradores recibidos de R&amp;S y DO, que fueron evaluados en las entrevistas y período probatorio, además, las competencias a desarrollar indicadas por cada evaluador.</t>
  </si>
  <si>
    <t>DGH.POA.2024.025</t>
  </si>
  <si>
    <t>Ejecutar Formaciones no Planificadas</t>
  </si>
  <si>
    <t>Organizar las formaciones que solicitan las áreas fuera del plan de Capacitación.</t>
  </si>
  <si>
    <t>Cursos realizados/cursos solicitados</t>
  </si>
  <si>
    <t>DGH.POA.2024.026</t>
  </si>
  <si>
    <t xml:space="preserve">Ejecutar Actividades de Integración </t>
  </si>
  <si>
    <t>Fortalece las relaciones de los equipos de trabajo, creando sinergia, a través de dinámicas, juegos y actividades.</t>
  </si>
  <si>
    <t>Cantidad de Actividades</t>
  </si>
  <si>
    <t>DGH.POA.2024.027</t>
  </si>
  <si>
    <t>Capacitar en Liderazgo Influyente</t>
  </si>
  <si>
    <t>Talleres dirigido a Directores y Gerentes, donde se busca fortalecer el liderazgo de la empresa y compartir temas de actualidad en miras al futuro de las organizaciones.</t>
  </si>
  <si>
    <t>Porcentaje Cumplimiento del Programa</t>
  </si>
  <si>
    <t>DGH.POA.2024.028</t>
  </si>
  <si>
    <t>Capacitar en Coaching Ejecutivo</t>
  </si>
  <si>
    <t> Programa que apoya al crecimiento conductual y técnico de los colaboradores, ayuda a conocer sus fortalezas y sus oportunidades y aporta al crecimiento personal y profesional.</t>
  </si>
  <si>
    <t>Cantidad de ejecutivos desarrollados</t>
  </si>
  <si>
    <t>DGH.POA.2024.029</t>
  </si>
  <si>
    <t>Capacitar en Coaching de Equipos</t>
  </si>
  <si>
    <t>DGH.POA.2024.030</t>
  </si>
  <si>
    <t>Desarrollar Plan de Sucesión</t>
  </si>
  <si>
    <t>Desarrollar a los colaboradores mediante la planificación de la sucesión que se encarga de la preparación del talento requerido para cubrir las necesidades futuras garantizando así la continuidad y el crecimiento sostenible de la organización</t>
  </si>
  <si>
    <t>Informes, fotos, listados de asistencia, convocatorias.</t>
  </si>
  <si>
    <t>DGH.POA.2024.031</t>
  </si>
  <si>
    <t>Detección de Necesidades de Capacitación</t>
  </si>
  <si>
    <t>Se realizan reuniones a través de convocatorias con cada Director y Gerente incluyendo su primera línea para compartir las formaciones y la forma de como solicitar las formaciones de sus colaboradores.</t>
  </si>
  <si>
    <t>DGH.POA.2024.032</t>
  </si>
  <si>
    <t>Evaluar Precios del plan de Levantamiento de necesidades 2024.</t>
  </si>
  <si>
    <t>Evaluación de los precios de los materiales a requerir con fines de actualización.</t>
  </si>
  <si>
    <t>DGH.POA.2024.033</t>
  </si>
  <si>
    <t>Conformación del Plan de Levantamiento de Necesidades</t>
  </si>
  <si>
    <t>Creación del plan de Requerimiento del área con fines de gestionar la adquisición de materiales para la realización de los proyectos en beneficio de nuestros clientes internos y externos.</t>
  </si>
  <si>
    <t>Plan de Levantamiento de Necesidades</t>
  </si>
  <si>
    <t>DGH.POA.2024.034</t>
  </si>
  <si>
    <t>Validación de fichas técnicas del plan de levantamiento de necesidades 2024.</t>
  </si>
  <si>
    <t>Validación y/o creación de fichas técnicas en el portal.</t>
  </si>
  <si>
    <t>Penalizaciones por Incumplomiento a las nuevas regulaciones.</t>
  </si>
  <si>
    <t>DGH.POA.2024.035</t>
  </si>
  <si>
    <t>Actualizar norma de Beca de Capacitación</t>
  </si>
  <si>
    <t>Actualización de las normas  de capacitación  con el objetivo de mantenerlas vigentes, ajustadas al entorno y necesidades del mercado.</t>
  </si>
  <si>
    <t>Cantidad de Normas Actualizadas</t>
  </si>
  <si>
    <t>Correos, fotos, Norma</t>
  </si>
  <si>
    <t>DGH.POA.2024.036</t>
  </si>
  <si>
    <t>Realizar inspecciones planeadas a la empresa</t>
  </si>
  <si>
    <t>Realizar inspecciones a todas las instalaciones de la empresa con el fin de identificar peligros y riesgos, además de re-abastecer los botiquines, cambiar los extintores utilizados o defectuosos e instalar o reemplazar las señalizaciones correspondientes.
Seguimiento al elemento de Inspecciones Planeadas establecido en el Programa de Seguridad y Salud en el Trabajo.</t>
  </si>
  <si>
    <t xml:space="preserve">Check list y Fotos </t>
  </si>
  <si>
    <t>Gerencia De Seguridad Y Salud Ocupacional</t>
  </si>
  <si>
    <t>Darwin Grullón</t>
  </si>
  <si>
    <t>DGH.POA.2024.037</t>
  </si>
  <si>
    <t xml:space="preserve">Realizar simulacros </t>
  </si>
  <si>
    <t>Realización de  ejercicios de evacuación para que el personal este preparado en caso de emergencias.
Seguimiento al elemento de Preparación para Emergencias establecido en el Programa de Seguridad y Salud en el Trabajo.</t>
  </si>
  <si>
    <t>Cantidad de simulacros realizados</t>
  </si>
  <si>
    <t>DGH.POA.2024.038</t>
  </si>
  <si>
    <t xml:space="preserve">Realizar reuniones de los CMSST y CMV </t>
  </si>
  <si>
    <t>Realizar las reuniones de los CMSST (Comité Mixto de Seguridad y Salud en el Trabajo) y CMV (Comité de Manejo de Vehículos).
Seguimiento al elemento de Liderazgo y Administración establecido en el Programa de Seguridad y Salud en el Trabajo.</t>
  </si>
  <si>
    <t>Fotos y reporte de minutas al Ministerio de Trabajo</t>
  </si>
  <si>
    <t>DGH.POA.2024.039</t>
  </si>
  <si>
    <t>Capacitar y Certificar Choferes de la empresa</t>
  </si>
  <si>
    <t>Realizar las capacitaciones de manejo a la defensiva y las certificaciones de choferes con la finalidad de educar los colaboradores que manejan vehículos de la empresa de los estándares y requisitos de establecidos.
Seguimiento al elemento de Entrenamiento a Empleados establecido en el Programa de Seguridad y Salud en el Trabajo.</t>
  </si>
  <si>
    <t>Cantidad de talleres realizados</t>
  </si>
  <si>
    <t>Lista de asistencia y fotos</t>
  </si>
  <si>
    <t>DGH.POA.2024.040</t>
  </si>
  <si>
    <t>Investigar Accidentes laborales y de tránsito</t>
  </si>
  <si>
    <t>Realizar la investigación de los accidentes laborales de manera continua y completar el informe trimestral de los accidentes investigados.
Seguimiento al elemento de Investigación de Accidentes Laborales establecido en el Programa de Seguridad y Salud en el Trabajo.</t>
  </si>
  <si>
    <t>Cantidad de informes realizados</t>
  </si>
  <si>
    <t>DGH.POA.2024.041</t>
  </si>
  <si>
    <t>Evaluar candidatos de pre-empleo</t>
  </si>
  <si>
    <t>Evaluar y hacer analíticas a los candidatos respecto a los riesgos inherentes del puesto de trabajo para el cual están siendo evaluados.
Seguimiento al elemento de Contratación y Colocación establecidos en el Programa de Seguridad y Salud en el Trabajo.</t>
  </si>
  <si>
    <t>Cantidad de evaluaciones</t>
  </si>
  <si>
    <t>Listado de participantes</t>
  </si>
  <si>
    <t>DGH.POA.2024.042</t>
  </si>
  <si>
    <t>Realizar campaña de prevención salud y seguridad</t>
  </si>
  <si>
    <t>Promover la prevención de la salud y la seguridad, a través de charlas y comunicados que orienten a los colaboradores.
Seguimiento al elemento de Promoción General establecido en el Programa de Seguridad y Salud en el Trabajo.</t>
  </si>
  <si>
    <t>Cantidad de charlas impartidas y comunicados enviados</t>
  </si>
  <si>
    <t>Fotos charlas y/o Comunicados publicados</t>
  </si>
  <si>
    <t>DGH.POA.2024.043</t>
  </si>
  <si>
    <t>Ejecutar Jornada de Salud 
(Evaluación periódica)</t>
  </si>
  <si>
    <t>Llevar a cabo lo establecido por la ley de evaluar y hacer analiticas a los colaboradores respecto a los riesgos inherentes del puesto de trabajo que ocupan, con el objetivo de detectar cambios en la condición de salud y si están aptos o no para desempeñarse eficientemente.
Seguimiento al elemento de contratación y colocación establecidos en el programa de seguridad y Salud en el trabajo.</t>
  </si>
  <si>
    <t>DGH.POA.2024.044</t>
  </si>
  <si>
    <t>Levantar riesgo ocupacional.</t>
  </si>
  <si>
    <t>Levantamiento los riegos inherentes a la posición de altos riesgos, para referir o indicar el uso correcto de elementos de seguridad y saber cuales áreas necesitan mayor atención.</t>
  </si>
  <si>
    <t>DGH.POA.2024.045</t>
  </si>
  <si>
    <t>Encuesta satisfacción por cobertura de vacantes - Dueños de vacantes -</t>
  </si>
  <si>
    <t>Realizar encuestas de satisfacción del servicio a los dueños de vacantes sobre el proceso de cobertura y contratación. Se tomará una muestra que representa el 10% de todos los movimientos (promociones, reclasificaciones, incorporaciones) y~o contrataciones del mes. Esto luego de pasado al menos un mes de recibir el servicio.</t>
  </si>
  <si>
    <t>Suma de las ponderaciones alcanzadas / suma del total de ponderaciones * 100</t>
  </si>
  <si>
    <t>Encuestas aplicadas</t>
  </si>
  <si>
    <t>GERENCIA DE RECLUTAMIENTO Y SELECCION</t>
  </si>
  <si>
    <t>DGH.POA.2024.046</t>
  </si>
  <si>
    <t>Encuesta satisfacción personal de nuevo ingreso</t>
  </si>
  <si>
    <t>Realizar encuestas de satisfacción a los colaboradores de nuevo ingreso sobre su proceso de reclutamiento y contratación. Se tomará una muestra que representa el 15% de todas las contrataciones del mes. Esto luego de pasado al menos un mes de recibir el servicio.</t>
  </si>
  <si>
    <t>DGH.POA.2024.047</t>
  </si>
  <si>
    <t>Socializar la norma de reclutamiento y selección actualizada</t>
  </si>
  <si>
    <t>Visitar los 5 sectores para dar a conocer a los gerentes y mandos medios los procesos claves de reclutamiento y selección</t>
  </si>
  <si>
    <t xml:space="preserve">Cantidad de visitas </t>
  </si>
  <si>
    <t xml:space="preserve">Fotos y correo de convocatorias </t>
  </si>
  <si>
    <t>Gerencia De Reclutamiento Y Seleccion</t>
  </si>
  <si>
    <t xml:space="preserve">Ivonne Pimentel </t>
  </si>
  <si>
    <t>DGH.POA.2024.048</t>
  </si>
  <si>
    <t>Publicar vacantes</t>
  </si>
  <si>
    <t>Enviar a través de comunicación interna la publicación de puestos vacantes críticos y/o especializados.</t>
  </si>
  <si>
    <t>Cantidad de publicaciones</t>
  </si>
  <si>
    <t>Publicación comunicado interno</t>
  </si>
  <si>
    <t>DGH.POA.2024.049</t>
  </si>
  <si>
    <t>Optimizar y mantener la gestión por competencias.</t>
  </si>
  <si>
    <t>Depurar los perfiles internos propuestos</t>
  </si>
  <si>
    <t xml:space="preserve">Validar que los colaboradores no tengan amonestaciones vigentes (menos de 2 años para 3er. grado y 1 año para 2do. grado) ni promociones recientes (6 meses) </t>
  </si>
  <si>
    <t>Vacantes cubiertas con personal interno/Total vacantes que aplican para promociones</t>
  </si>
  <si>
    <t>Informe mensual de movimientos de personal</t>
  </si>
  <si>
    <t>DGH.POA.2024.050</t>
  </si>
  <si>
    <t>Analizar perfiles externos de candidatos para cubrir vacantes.</t>
  </si>
  <si>
    <t>Realizar la selección de candidatos basado en la descripción de puesto en conjunto con el responsable del área</t>
  </si>
  <si>
    <t>Vacantes cubiertas con personal externo/Total vacantes que apliquen para nuevos ingresos</t>
  </si>
  <si>
    <t>Informe mensual de nuevos ingresos</t>
  </si>
  <si>
    <t>DGH.POA.2024.051</t>
  </si>
  <si>
    <t>Asegurar la contratación y/o promoción de candidatos idóneos</t>
  </si>
  <si>
    <t>Aplicar los filtros de depuración (pre-empleo, entrevista telefónica, referencia laboral etc.) y evaluación (conductual, de conocimientos, etc.)</t>
  </si>
  <si>
    <t>Porciento de efectividad del reclutamiento</t>
  </si>
  <si>
    <t>Informe mensual de resultados DGH</t>
  </si>
  <si>
    <t>DGH.POA.2024.052</t>
  </si>
  <si>
    <t>Implementar Onboarding</t>
  </si>
  <si>
    <t>Establecer un proceso de integración, de los nuevos ingresos y movimientos internos de personal en la empresa, que garantice al colaborador desempeñar de forma óptima sus tareas dentro del puesto.</t>
  </si>
  <si>
    <t>Cantidad de Planes de Integración PDI aplicados / Suma de nuevos ingresos y movimientos internos</t>
  </si>
  <si>
    <t>Planes de integración PDI</t>
  </si>
  <si>
    <t>DGH.POA.2024.053</t>
  </si>
  <si>
    <t xml:space="preserve">Cargar información en el portal transparencia </t>
  </si>
  <si>
    <t>Cargar las jubilaciones, pensiones y retiros de la empresa mensualmente.
Se debe enviar al Analista de Medios y Publicidad para ser cargada en el portal de transparencia.</t>
  </si>
  <si>
    <t>Cumplimiento de SLA'S (tiempo)</t>
  </si>
  <si>
    <t>Print screen del portal de transparencia</t>
  </si>
  <si>
    <t>Gerencia De Relaciones Laborales</t>
  </si>
  <si>
    <t>Solanlly Polanco</t>
  </si>
  <si>
    <t>DGH.POA.2024.054</t>
  </si>
  <si>
    <t xml:space="preserve"> Realizar encuentro: Rol del Líder y las Relaciones Laborales. </t>
  </si>
  <si>
    <t>Encuentro dirigido al personal promovido a posiciones de supervisión/Mandos medios y Gerentes de EDENORTE, con la finalidad de fortalecer y orientar acerca de la gestión laboral que deben mantener con los colaboradores.</t>
  </si>
  <si>
    <t>Convocatoria, imagen (print screen) del taller</t>
  </si>
  <si>
    <t>DGH.POA.2024.055</t>
  </si>
  <si>
    <t>Enviar Tips con temas: Laborales, Normativas Vigentes, código de Trabajo</t>
  </si>
  <si>
    <t>Tips enviado vía comunicación interna con la finalidad de orientar acerca de la gestión laboral para dar cumplimiento de marco regulatorio vigente.</t>
  </si>
  <si>
    <t>Comunicados enviados</t>
  </si>
  <si>
    <t>DGH.POA.2024.056</t>
  </si>
  <si>
    <t>Realizar Charla informativa para embarazadas</t>
  </si>
  <si>
    <t xml:space="preserve">Orientar a las  embarazadas sobre sus derechos y deberes en tu proceso de embarazo. </t>
  </si>
  <si>
    <t>DGH.POA.2024.057</t>
  </si>
  <si>
    <t>Enviar Tips Promoviendo los beneficios de las diferentes ARS</t>
  </si>
  <si>
    <t>Enviar comunicados informativos a través de Comunicación Interna sobre los requisitos de afiliación, planes y cobertura de seguro médico de salud y otros beneficios del mismo</t>
  </si>
  <si>
    <t>DGH.POA.2024.058</t>
  </si>
  <si>
    <t>Realizar Jornada de Carnetización</t>
  </si>
  <si>
    <t xml:space="preserve">Consiste en llevar un stand a cada sector para que los colaboradores puedan cambiar su carnet deteriorado, perdida o que no haya recibido etc., también externarle cualquier recomendación a la ARS con el fin de mejorar los servicios que ofrecen. </t>
  </si>
  <si>
    <t>Comunicado Informativo</t>
  </si>
  <si>
    <t>DGH.POA.2024.059</t>
  </si>
  <si>
    <t>Enviar Tips promoviendo la norma de vestimenta</t>
  </si>
  <si>
    <t xml:space="preserve">Enviar comunicados informativos a través de Comunicación Interna </t>
  </si>
  <si>
    <t>DGH.POA.2024.060</t>
  </si>
  <si>
    <t>Realizar inspecciones para verificar el cumplimiento de la norma de vestimenta</t>
  </si>
  <si>
    <t>Realizar inspecciones para verificar que el personal cumple con lo requerido en la norma de vestimenta y uso de uniformes</t>
  </si>
  <si>
    <t>Formulario de Inspección</t>
  </si>
  <si>
    <t>DGH.POA.2024.061</t>
  </si>
  <si>
    <t>Realizar Charla sobre lactancia materna</t>
  </si>
  <si>
    <t>Orientar a las  embarazadas sobre los beneficios tanto para el bebe como para la madre de la lactancia materna, será impartida una charla en la semana de la lactancia.</t>
  </si>
  <si>
    <t>Convocatoria</t>
  </si>
  <si>
    <t>DGH.POA.2024.062</t>
  </si>
  <si>
    <t>Eficientizar el sistema de compensación y beneficios.</t>
  </si>
  <si>
    <t>Actualizar el catálogo de beneficios</t>
  </si>
  <si>
    <t>Buscar nuevas alianzas en favor de mejorar la calidad de vida de los colaboradores</t>
  </si>
  <si>
    <t xml:space="preserve">Publicación por comunicación interna.
2- realizar encuesta de necesidades y requerimiento colaboradores </t>
  </si>
  <si>
    <t>Gerencia De Compensacion Y Beneficios</t>
  </si>
  <si>
    <t>Rosa Acevedo</t>
  </si>
  <si>
    <t>DGH.POA.2024.063</t>
  </si>
  <si>
    <t>Establecer medidas de control para el pago de las horas extras</t>
  </si>
  <si>
    <t>Analizar el gasto de las horas extras, generar un informe por Dirección y remitir a las mismas para asegurar que no se pague más de las 80 horas trimestral y solo a las posiciones que aplican para pago; en cumplimiento con el Código Laboral Dominicano.</t>
  </si>
  <si>
    <t>Cantidad de informes enviados</t>
  </si>
  <si>
    <t>DGH.POA.2024.064</t>
  </si>
  <si>
    <t xml:space="preserve">Enviar planillas de nóminas pagadas para cargar al portal </t>
  </si>
  <si>
    <t xml:space="preserve">
Envío de las planillas de nóminas pagadas en el mes para cargar al portal de transparencia</t>
  </si>
  <si>
    <t>Cantidad de correos enviados</t>
  </si>
  <si>
    <t>DGH.POA.2024.065</t>
  </si>
  <si>
    <t>Capacitar sobre los procesos de Compensación y Beneficios</t>
  </si>
  <si>
    <t>Realizar formación de procesos de CyB a Encargados administrativos y Asistentes Administrativo para capacitarlo en los temas de descuentos aplicados a colaboradores aprender a calcular ISR, Afp, SFS, análisis del volante de pago de nómina, calculo y consideraciones para pago de incentivos coberturas temporal, incentivo cobertura de puesto, Horas extras, Retroactivo, pago de vacaciones y prima, Pago uno de vehículo.</t>
  </si>
  <si>
    <t>Cantidad de formaciones realizadas</t>
  </si>
  <si>
    <t xml:space="preserve">Correo, fotos, convocatoria </t>
  </si>
  <si>
    <t>DGH.POA.2024.066</t>
  </si>
  <si>
    <t>Realizar programa de Reconocimiento Bombillo Dorado</t>
  </si>
  <si>
    <t>Reconocimiento trimestral a la oficina comercial con mejores indicadores del trimestre. Se selecciona la oficina ganadora en base a los resultados de cobros e índice de calidad de servicio.</t>
  </si>
  <si>
    <t>Cantidad de eventos realizados</t>
  </si>
  <si>
    <t>Listado de oficinas reconocidas / fotos de la actividad de reconocimiento.</t>
  </si>
  <si>
    <t>Gerencia De Desarrollo Organizacional</t>
  </si>
  <si>
    <t xml:space="preserve">Yomery Pereyra </t>
  </si>
  <si>
    <t>DGH.POA.2024.067</t>
  </si>
  <si>
    <t>Realizar charla presencial Día de la Amistad</t>
  </si>
  <si>
    <t>Charla con motivo al dia del Amor y la Amistad, para fortalecer los lazos de la amistad y el amor.</t>
  </si>
  <si>
    <t>Cantidad de Charlas realizadas</t>
  </si>
  <si>
    <t>Comunicado de felicitación / Correos coordinación logística /Inscripcion de colaboradores/ fotos de la charla</t>
  </si>
  <si>
    <t>DGH.POA.2024.068</t>
  </si>
  <si>
    <t>Realizar celebración de la Palabra para dar inicio el al tiempo cuaresmal.</t>
  </si>
  <si>
    <t xml:space="preserve">Celebracion de la palabra con la imposicion de la ceniza para iniciar la cuaresma </t>
  </si>
  <si>
    <t>Cantidad de celebracion realizadas</t>
  </si>
  <si>
    <t>Correos de coordinacion logistica/invitación/fotos de la celebracion</t>
  </si>
  <si>
    <t>DGH.POA.2024.069</t>
  </si>
  <si>
    <t>Conferencia Mujer tu Esencia Ilumina</t>
  </si>
  <si>
    <t>Conferencia Motivacional para las damas, para promover el amor propio</t>
  </si>
  <si>
    <t xml:space="preserve">Cantidad de conferencias impartidas </t>
  </si>
  <si>
    <t xml:space="preserve"> Correos coordinación logística / Inscripcion/Comunicado de felicitación/fotos de la conferencia </t>
  </si>
  <si>
    <t>DGH.POA.2024.070</t>
  </si>
  <si>
    <t>Celebración Día de las Secretarias</t>
  </si>
  <si>
    <t>Realización de propuesta para la entrega de bono vía nómina, y arreglito de flores con tarjeta de felicitacion, con el fin de agazajar a las secretarias</t>
  </si>
  <si>
    <t xml:space="preserve">Cantidad de Propuestas </t>
  </si>
  <si>
    <t>Correo de entrega de propuesta/ comunicado de felicitacion</t>
  </si>
  <si>
    <t>GERENCIA DE COMPENSACION Y BENEFICIOS</t>
  </si>
  <si>
    <t>DGH.POA.2024.071</t>
  </si>
  <si>
    <t>Celebración Día del Trabajador</t>
  </si>
  <si>
    <t>Realización de videos y comunicados en gratitud a todos los colaboradores por su esfuerzo y aportes a la empresa</t>
  </si>
  <si>
    <t>Cantidad de videos y comunicados</t>
  </si>
  <si>
    <t>videos colaboradores/ comunicado de felicitacion</t>
  </si>
  <si>
    <t>GERENCIA DE RELACIONES PUBLICAS</t>
  </si>
  <si>
    <t>DGH.POA.2024.072</t>
  </si>
  <si>
    <t xml:space="preserve">Celebración Mes de las Madres </t>
  </si>
  <si>
    <t>Realización de una charla con motivo del día de las Madres</t>
  </si>
  <si>
    <t xml:space="preserve">Correos coordinación logística / Inscripción A charla/correo de felicitación/Fotografías </t>
  </si>
  <si>
    <t>DGH.POA.2024.073</t>
  </si>
  <si>
    <t>Carrera 10K Energía</t>
  </si>
  <si>
    <t xml:space="preserve">Evento deportivo que promueve el cuidado de la salud y al mismo tiempo genera integración entre colaboradores.
Febrero 10%:  Definir lugar y fecha/ Solicitud de patrocinio ARS Universal/ Definir colores camisetas evento/ Reunión Lluvia de Ideas/  Diseño Campaña Comunicación pre inscripciones/ Seleccionar entrenadores/ Inscripciones.
Marzo 15%: Diseño ruta/ Gestión de compras / Gestionar Patrocinio Brindis /  Organizar grupos de entrenamiento. 
Abril 15%: Inicio Entrenamientos/ Seguimiento procesos de compra/ Invitaciones Personalidades Externas/ Coordinación de apoyos internos (SSGG, DL, Comunicación Estratégica, Seg. Física)/ Elaborar programa.       
Mayo 20%: Confirmar patrocinios brindis y rifa/ Gestionar cotizaciones y compras pendientes/  Reunión suplidor de montaje/Reunión Staff / Coordinar actividades de integración cierre entrenamientos / Recibo, armado y entrega Kits.     
Junio 40%: Realizar montaje / realizar actividad carrera 10K de Energía. </t>
  </si>
  <si>
    <t xml:space="preserve">Porcentaje de ejecucion </t>
  </si>
  <si>
    <t>Correos de gestión de diseños / coordinación logística y fotos de entrega de regalos y del evento</t>
  </si>
  <si>
    <t>DGH.POA.2024.074</t>
  </si>
  <si>
    <t>Celebración Mes de los Padres</t>
  </si>
  <si>
    <t>Realización de una charla con motivo del día de los padres</t>
  </si>
  <si>
    <t>Comunicado de felicitación/ Correos coordinación logística / convocatoria participantes, fotografia</t>
  </si>
  <si>
    <t>DGH.POA.2024.075</t>
  </si>
  <si>
    <t>Evento Valoramos tu Fidelidad</t>
  </si>
  <si>
    <t>Actividad Anual para agasajar todos los empleados estan cumpliendo 25  aniversario durante el período.</t>
  </si>
  <si>
    <t>Lista de empleados reconocidos /Correo de invitación / gestión de compra / logistica de apoyo / evidencia del evento.</t>
  </si>
  <si>
    <t>DGH.POA.2024.076</t>
  </si>
  <si>
    <t xml:space="preserve">Celebracion del día del hombre </t>
  </si>
  <si>
    <t xml:space="preserve">Campaña Hombres de Valor, se identificaran hombres que representen los valores de la empresa.                                                                                                                                          Septiembre (10%): Correos de solicitud arte campaña / Selección de los colaboradores que serán grabados /  Desarrollo del guión.
Octubre (40%): Correos coordinación y apoyo logístico de otras áreas/  Envío de guión a los colaboradores participantes /  Grabación.
Noviembre (50%): Correos de convocatoria para la grabación /  solicitud de publicación de videos videos campaña/Comunicado de felicitación   </t>
  </si>
  <si>
    <t xml:space="preserve"> Correos coordinación logística / videos campaña/Comunicado de felicitación </t>
  </si>
  <si>
    <t>DGH.POA.2024.077</t>
  </si>
  <si>
    <t>Crear comité de Equidad e Igualdad de Género</t>
  </si>
  <si>
    <t xml:space="preserve">Implementar el Comité de Igualdad de Género en Edenorte, que vele por una cultura de igualdad en la institución, en donde hombres y mujeres tengan las mismas oportunidades de crecimiento.
Marzo:  10%  Elección de los participantes
Mayo: 50% Creación del  acta constitutiva del comité 
Julio: 40% Reuniones mensuales del comité </t>
  </si>
  <si>
    <t>Listado de participantes, acta constitutiva, Minutas de reunión</t>
  </si>
  <si>
    <t>DGH.POA.2024.078</t>
  </si>
  <si>
    <t xml:space="preserve">Dar Bienvenida a la Navidad </t>
  </si>
  <si>
    <t xml:space="preserve">Actividad para motivar a los colaboradores a contagiar y esparcir el espiritu navideño.       Septiembre (10%): Gestión de compras de brindis y animadores / Correos de apoyo otras áreas.
Octubre (15%): Seguimiento de compras de brindis y animadores / Correos de apoyo otras áreas.
Noviembre (25%): Depurar listados/ Logistica de entrega por sector/ coordinación animadores / Fotografias / Correo logistico de apoyo.
Diciembre (50%): Depurar listados/ Logistica de entrega por sector/ coordinación animadores / Fotografias / Correo logistico de apoyo.
</t>
  </si>
  <si>
    <t>gestión de compras/logistica de entrega/fotografias/comunicado</t>
  </si>
  <si>
    <t>DGH.POA.2024.079</t>
  </si>
  <si>
    <t>Organizar la celebración de la  Fiesta de Navidad</t>
  </si>
  <si>
    <t>Evento para celebrar los logros del año y compartir entre empleados</t>
  </si>
  <si>
    <t>Porcentaje de ejecución del evento</t>
  </si>
  <si>
    <t xml:space="preserve">Correos de gestión de diseños, correos de campaña de comunicación, correos de coordinación logística y fotos realización evento. </t>
  </si>
  <si>
    <t>DGH.POA.2024.080</t>
  </si>
  <si>
    <t>Adquirir Herramienta People Review (para la Implementación de Evaluación de Desempeño Anual)</t>
  </si>
  <si>
    <t xml:space="preserve">Realizacion de la evaluación del desempeño anual que comprenda a todo el personal que no es de nuevo ingreso en la empresa y permite medir el nivel de competencias que posee el personal a fin de detectar necesidades de capacitación, definir planes de desarrollo, conocer el personal que está listo para ser promovido y quienes deben moverse.                                                                                                                                          Marzo (10%): Seguimiento gestion de compra area especialista TI                                                                                    Agosto (20%): Entrenamientos al personal sobre la herramienta.                                                 Septiembre (20%): Entrenamientos al personal sobre la herramienta.                                         Octubre (25%): Definicion de Instrumento a utilizar.                                                             Noviembre (25%): Campaña comunicación interna/prueba piloto DGH           </t>
  </si>
  <si>
    <t>Minuta de reuniones/ Correos coordinación logística/ foto charlas/ campaña de comunicación</t>
  </si>
  <si>
    <t>DGH.POA.2024.081</t>
  </si>
  <si>
    <t xml:space="preserve">Intervenciones de Clima Organizacional </t>
  </si>
  <si>
    <t>Intervenciones focalizadas que se realizan por medio de encuestas, entrevistas y focus group para medir el ambiente en un departamento o equipo de trabajo. Recorridos preventivos, se levantan planes de acción y se da seguimiento a los mismos. También se manejan casos de manera individual.</t>
  </si>
  <si>
    <t>Correos coordinación intervenciones, correos de la logistica de recorridos, correos del envío de encuestas y entrevistas, informe mensual DO, planes de accion.</t>
  </si>
  <si>
    <t>DGH.POA.2024.082</t>
  </si>
  <si>
    <t>Realizar evaluaciones de desempeño</t>
  </si>
  <si>
    <t>Realización en plazo de las evaluaciones de desempeño por movimientos de personal y nuevos ingresos. La evaluación del desempeño por nuevo ingreso o movimientos de personal permite validar que los colaboradores poseen las competencias necesarias para ocupar el puesto y obtener los resultados esperados.</t>
  </si>
  <si>
    <t xml:space="preserve">Porcentaje de evaluaciones resueltas en plazo  </t>
  </si>
  <si>
    <t>Informe Mensual de Evaluación de Desempeño por Movimientos de Personal (incluye TMR= Tiempo de Respuesta)</t>
  </si>
  <si>
    <t>GERENCIA DE CONTROL DE GESTION HUMANA</t>
  </si>
  <si>
    <t>DGH.POA.2024.083</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</si>
  <si>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</si>
  <si>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con rapidez permite que las áreas dispongan del personal necesario y no se afecte la operativa. En caso de no proceder se informa al área.</t>
  </si>
  <si>
    <t>Porcentaje de Solicitudes resueltas en plazo</t>
  </si>
  <si>
    <t>Informe mensual de solicitudes de ajustes a estructura trabajadas
Ejemplo correo solicitud cerrada.</t>
  </si>
  <si>
    <t>DGH.POA.2024.084</t>
  </si>
  <si>
    <t>Manejo Solicitudes de personal temporero</t>
  </si>
  <si>
    <t>Cada mes se realizan solicitudes de contratación de temporeros por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con rapidez permite que las áreas dispongan del personal necesario y no se afecte la operativa.</t>
  </si>
  <si>
    <t>Informe mensual de solicitudes de personal temporero trabajadas / ejemplo correo solicitud cerrada.</t>
  </si>
  <si>
    <t>DGH.POA.2024.085</t>
  </si>
  <si>
    <t>Manejo solicitudes de comunicados</t>
  </si>
  <si>
    <t>Cada mes las áreas solicitan la elaboración de comunicados para dar a conocer al personal informaciones relevantes de la organización y los procesos que manejan. Las solicitudes se revisan a fin de ver si la información es necesario publicarla, y en caso de proceder se solicitan los artes a la Gerencia de Mercadeo, los cuales se validan con el cliente interno para su posterior publicación por los diferentes canales de comunicación interna, según aplique.</t>
  </si>
  <si>
    <t>Porcentaje solicitudes resueltas en plazo</t>
  </si>
  <si>
    <t>Informe mensual de solicitudes de comunicados trabajadas / ejemplo correo solicitud cerrada.</t>
  </si>
  <si>
    <t>DGH.POA.2024.086</t>
  </si>
  <si>
    <t>Enviar a cargar estructura orgánica de la empresa. Cada mes se debe enviar la estructura orgánica de la empresa al analista de Medios y Publicidad para ser cargada en el portal de transparencia.</t>
  </si>
  <si>
    <t>Cantidad de correos de solicitud</t>
  </si>
  <si>
    <t>Correo envío mensual estructura organizativa</t>
  </si>
  <si>
    <t>DGH.POA.2024.087</t>
  </si>
  <si>
    <t>Reconocer Valoramos tu Fidelidad</t>
  </si>
  <si>
    <t>Envío mensual de una tarjeta de felicitación, pin + suvenir del programa a cada colaborador que esta de aniversario (5, 10, 15, 20, 25 años)</t>
  </si>
  <si>
    <t>Porcentaje de colaboradores que apliquen</t>
  </si>
  <si>
    <t>Informe mensual de entrega de detalles / fotos de entrega de los detalles y acuse de recibo de los detalles</t>
  </si>
  <si>
    <t>DGH.POA.2024.088</t>
  </si>
  <si>
    <t>Manejo de solicitudes de estudios de carga laboral</t>
  </si>
  <si>
    <t xml:space="preserve">Levantamiento que permite medir la cantidad y tiempo destinado al desarrollo los procesos, procedimiento y actividades que realiza cada area para determinar la cantidad y calidad de los cargos requeridos para tal fin. </t>
  </si>
  <si>
    <t xml:space="preserve">Informe Mensual de solicitudes de levantamiento de carga laboral </t>
  </si>
  <si>
    <t>DGH.POA.2024.089</t>
  </si>
  <si>
    <t>Realizar Estudio de Clima Organizacional 2024</t>
  </si>
  <si>
    <t xml:space="preserve">Realizacion de encuestas de clima a nivel macro que mide el % de satisfacción del personal, la cual se realiza con apoyo de una empresa consultora. Implica diseño de instrumento, campaña informativa, levantamiento de encuestas, tabulación y emisión de informes (consultor), presentación Informe de Resultados, divulgación de resultados y elaboración de planes de acción.                                                                         Abril (10%): Realizar correo para gestionar la compra del servicio de estudio de clima Organizacional.
Julio (15%): Correos Coordinación con Empresa Consultora/Gestión Comunicados Campaña informativa                  .
Agosto (35%): Correos coordinacion logistica con empresa consultora/definir instrumento de medicion/Listados Convocatorias levantamientos.  
Septiembre (20%):Socialización de los resultados. 
Octubre:  (20%):  Informe de resultados, Evidencia Divulgación de Resultados.       </t>
  </si>
  <si>
    <t>porcentaje de ejecucion del estudio</t>
  </si>
  <si>
    <t>Correos Coordinación con Empresa Consultora, instrumento encuesta, Comunicados Campaña informativa, Listados Convocatorias levantamientos, Informe de resultados, Evidencia Divulgación de Resultados</t>
  </si>
  <si>
    <t>DGH.POA.2024.090</t>
  </si>
  <si>
    <t>Elaboración Plan de Levantamiento de Necesidad 2024 - Evaluación de los precios</t>
  </si>
  <si>
    <t xml:space="preserve">Porcentaje de avance plan de necesidades </t>
  </si>
  <si>
    <t xml:space="preserve">Correo Electrónicos </t>
  </si>
  <si>
    <t>DGH.POA.2024.091</t>
  </si>
  <si>
    <t>Elaboración Plan de Levantamiento de Necesidad 2024 - Creación del plan</t>
  </si>
  <si>
    <t>Creación del plan de abastecimiento del área con fines de gestionar la adquisición de materiales para la realización de los proyectos  en beneficio de nuestros clientes internos y externos.</t>
  </si>
  <si>
    <t xml:space="preserve">Plan de Levantamiento de Necesidades </t>
  </si>
  <si>
    <t>DGH.POA.2024.092</t>
  </si>
  <si>
    <t>Elaboración Plan de Levantamiento de Necesidad 2024 - Validación y/o creación e ficha</t>
  </si>
  <si>
    <t>Validación y/o creación e fichas técnicas en el portal</t>
  </si>
  <si>
    <t>DGH.POA.2024.093</t>
  </si>
  <si>
    <t>Establecer las actividades indicadas por el CONSEJO.</t>
  </si>
  <si>
    <t>DGCA.POA.2024.001</t>
  </si>
  <si>
    <t>Dar seguimiento a la atención de verificaciones y  reclamaciones en plazo dentro del mes de generación de la O/S</t>
  </si>
  <si>
    <t>Atención de Verificaciones y/o Reclamaciones dentro del mes
Realizar todas las verificaciones requeridas por los departamentos comerciales generadas en el sistema comercial dentro del mes de generación de las O/S</t>
  </si>
  <si>
    <t>penalizaciones por incumplimiento a las nuevas regulaciones.</t>
  </si>
  <si>
    <t>% Verificaciones realizadas en plazo</t>
  </si>
  <si>
    <t xml:space="preserve"> sistema comercial</t>
  </si>
  <si>
    <t>Gerencia Grandes Suministros</t>
  </si>
  <si>
    <t>José Miguel Reyes Almanzar</t>
  </si>
  <si>
    <t>DGCA.POA.2024.002</t>
  </si>
  <si>
    <t>Resolución O/S Tomas de Lecturas Industriales</t>
  </si>
  <si>
    <t>Realizar en plazo dentro del mes de generación, todas las tomas de lecturas generadas en el sistema comercial</t>
  </si>
  <si>
    <t>% Lecturas realizadas en plazo</t>
  </si>
  <si>
    <t>DGCA.POA.2024.003</t>
  </si>
  <si>
    <t>Realizar las verificaciones de Suministros Netos</t>
  </si>
  <si>
    <t>Realizar visitas de verificaciones en una muestra de los clientes que tienen un medidor neto para garantizar su correcta medición y facturación</t>
  </si>
  <si>
    <t>reducción de los niveles de eficiencia y efectividad operativa.</t>
  </si>
  <si>
    <t>Cantidad de Verificaciones Realizadas</t>
  </si>
  <si>
    <t>DGCA.POA.2024.004</t>
  </si>
  <si>
    <t>Dar seguimiento  a  los Requerimientos de medición con Pinzas MT</t>
  </si>
  <si>
    <t>Realizar las mediciones requeridas en plazo (no mayor a 9 días laborables)</t>
  </si>
  <si>
    <t>% mediciones realizadas en plazos</t>
  </si>
  <si>
    <t>DGCA.POA.2024.005</t>
  </si>
  <si>
    <t>Realizar las visitas de contraste a los SMC exigidas por el OC durante cada mes.</t>
  </si>
  <si>
    <t>Realizar visitas de contraste a los SMC para asegurar el correcto estado de los sistemas de medida en cada punto de conexión con el SENI de acuerdo a lo coordinado por el OC.</t>
  </si>
  <si>
    <t>% visitas realizadas a solicitud del OC dentro del mes</t>
  </si>
  <si>
    <t>Cronograma de visitas OC y actas de contraste a los SMC</t>
  </si>
  <si>
    <t>DGCA.POA.2024.006</t>
  </si>
  <si>
    <t>Normalizar los sistemas de medición utilizados para análisis y estudios de reducción de pérdidas.</t>
  </si>
  <si>
    <t>Realizar el reemplazo de medidores y o equipos de medida de alimentadores, macro-mediciónes y totalizadores que se encuentran actualmente averiados.</t>
  </si>
  <si>
    <t>Cantidad de suministros normalizados</t>
  </si>
  <si>
    <t>DGCA.POA.2024.007</t>
  </si>
  <si>
    <t>Realizar verificaciónes a los sistemas de medición utilizados para análisis y estudios de reducción de pérdidas.</t>
  </si>
  <si>
    <t>Realizar verificaciones periódicas a los sistemas de medición correspondientes a alimentadores, macro-mediciones y totalizadores para garantizar la integridad de la información que estos registran.</t>
  </si>
  <si>
    <t>Cantidad de verificaciones realizadas</t>
  </si>
  <si>
    <t>DGCA.POA.2024.008</t>
  </si>
  <si>
    <t>Realizar adecuación Anti-Fraude</t>
  </si>
  <si>
    <t>Realizar las acciones de blindaje para asegurar la correcta facturación y medición de los grandes suministros</t>
  </si>
  <si>
    <t>aumento de pérdidas por hurto de energía.</t>
  </si>
  <si>
    <t>Cantidad de adecuaciones realizadas</t>
  </si>
  <si>
    <t>O/S Tickets, sistema comercial</t>
  </si>
  <si>
    <t>DGCA.POA.2024.009</t>
  </si>
  <si>
    <t xml:space="preserve">Realizar  Nuevas  Instalaciones de  Grandes Suministro </t>
  </si>
  <si>
    <t>Realizar todas las instalaciones requeridas de los grandes suministros dentro del plazo de las O/S</t>
  </si>
  <si>
    <t>% Instalaciones realizadas</t>
  </si>
  <si>
    <t>sistema comercial</t>
  </si>
  <si>
    <t>DGCA.POA.2024.010</t>
  </si>
  <si>
    <t>Resolver los requerimientos para mantenimiento de Grandes Suministros</t>
  </si>
  <si>
    <t>Realizar todos los mantenimientos correctivos y preventivos para asegurar la correcta medición y facturación de los grandes suministros</t>
  </si>
  <si>
    <t>% Mantenimientos realizados</t>
  </si>
  <si>
    <t>DGCA.POA.2024.011</t>
  </si>
  <si>
    <t>Realizar Instalciones de medidores y eliminar conexiones directa</t>
  </si>
  <si>
    <t>Instalación de medidor a los grandes suministros que se encuentran actualmente en conexión directa para asegurar la calidad de la facturación.</t>
  </si>
  <si>
    <t>Cantidad de instalación de medidores realizadas</t>
  </si>
  <si>
    <t>DGCA.POA.2024.012</t>
  </si>
  <si>
    <t>Elaborar Informes de Resultados e Indicadores Comerciales</t>
  </si>
  <si>
    <t>Elaborar y remitir los informes mensuales programados, en los plazos establecido y con calidad
* Determinación de Campos requeridos
* Ejecución de consultas
* Extracción, Transformación y Carga
* Remisión de información</t>
  </si>
  <si>
    <t>falta de alineación e integración de las áreas funcionales y procesos de la empresa, incrementándose con esto los costos operativos y disminuyéndose la velocidad de respuesta.</t>
  </si>
  <si>
    <t>Correo con informe</t>
  </si>
  <si>
    <t xml:space="preserve">Gerencia de Medición Neta </t>
  </si>
  <si>
    <t>Gerencia de Control de Gestión Grandes Clientes y Ayuntamiento</t>
  </si>
  <si>
    <t>Ángel Miguel Paulino</t>
  </si>
  <si>
    <t>DGCA.POA.2024.013</t>
  </si>
  <si>
    <t>Realizar Levantamiento de los Errores en los campos del OpenSGC</t>
  </si>
  <si>
    <t>Realizar una lista de los campos mal asignados en el SGC (Errores), para su corrección (Depuración de BD)
* Selección de clientes que cumplen
* Preparar resumen de casos
* Enviar detalle por NIC para su corrección</t>
  </si>
  <si>
    <t>reducción de los niveles de eficiencia y efectividad operativa</t>
  </si>
  <si>
    <t>Presentación</t>
  </si>
  <si>
    <t>DGCA.POA.2024.014</t>
  </si>
  <si>
    <t>Revisar mensualmente los suministros con fianza disponibles que se puedan compensar</t>
  </si>
  <si>
    <t>Aplicación de la Fianza abandonadas por los clientes dados de baja, compensando la misma con la deuda (Según LGE). 
* Selección de clientes que cumplen
* Extracción de fianza disponible
* Compensación de la deuda en el Sistema</t>
  </si>
  <si>
    <t>reducción de los niveles de generación de flujos de efectivo y deterioro de la imagen de la empresa como proveedor de un servicio de calidad</t>
  </si>
  <si>
    <t>Cantidad de Compensaciones</t>
  </si>
  <si>
    <t>Reporte con el detalle de los clientes compensados</t>
  </si>
  <si>
    <t>DGCA.POA.2024.015</t>
  </si>
  <si>
    <t>Mantener en plazo la primera visita a los proyectos de medición neta (20 días )</t>
  </si>
  <si>
    <t>Gestiona la realización de la evaluación para la inspección en terreno (primera visita) y envía los 
resultados de evaluación al Encargado de Negocios._x000D_</t>
  </si>
  <si>
    <t>Cantidad de visita realizada</t>
  </si>
  <si>
    <t>Informe de la visita</t>
  </si>
  <si>
    <t xml:space="preserve">Gerente Técnico  de Distribucion </t>
  </si>
  <si>
    <t>DGCA.POA.2024.016</t>
  </si>
  <si>
    <t>Mantener en plazo la segunda  visita a los proyectos de medición neta (20 días )</t>
  </si>
  <si>
    <t xml:space="preserve">inspección en terreno (primera visita) y envía los </t>
  </si>
  <si>
    <t>DGCA.POA.2024.017</t>
  </si>
  <si>
    <t>Mantener en plazo la entrega de la carta para el pago del medidor (30dias )</t>
  </si>
  <si>
    <t>resultados de evaluación al Encargado de Negocios.</t>
  </si>
  <si>
    <t>Cantidad de cartas entregas en plazo</t>
  </si>
  <si>
    <t>DGCA.POA.2024.018</t>
  </si>
  <si>
    <t>Mantener en plazo la instalación del medidor (15 días )</t>
  </si>
  <si>
    <t>Realizar todas las instalaciones requeridas  dentro del plazo de las O/S, después del pago del medidor</t>
  </si>
  <si>
    <t>Cantidad de medidores instalados</t>
  </si>
  <si>
    <t>DGCA.POA.2024.019</t>
  </si>
  <si>
    <t>Ofrecer capacitaciones a las Oficinas Comerciales y Ejecutivos de Cuentas sobre el uso y consulta al sistema de Medición Neta</t>
  </si>
  <si>
    <t>Capacitar al personal que interactúa con los clientes así lograr un mejor servicio.</t>
  </si>
  <si>
    <t>Cantidad de capacitaciones</t>
  </si>
  <si>
    <t>Lista asistencia, Fotos</t>
  </si>
  <si>
    <t>DGCA.POA.2024.020</t>
  </si>
  <si>
    <t>Remitir la  Carta de no Objecion</t>
  </si>
  <si>
    <t xml:space="preserve">Realizar todas las entregas requeridas  en los plazos estipulados </t>
  </si>
  <si>
    <t>DGCA.POA.2024.021</t>
  </si>
  <si>
    <t xml:space="preserve">Recuperación de Deuda Cartera de Clientes Corporativos </t>
  </si>
  <si>
    <t>Actualización de la deuda de 2 o más Facturas Vencidas, Coordinación con los gestores, Visitas a los clientes, Recaudación de facturas vencidas de la cartera</t>
  </si>
  <si>
    <t>Monto Cobrado</t>
  </si>
  <si>
    <t>Informe, Aplicación SGC</t>
  </si>
  <si>
    <t>Gerencia de Grandes Clientes y Ayuntamientos</t>
  </si>
  <si>
    <t>Emil Martinez</t>
  </si>
  <si>
    <t>DGCA.POA.2024.022</t>
  </si>
  <si>
    <t xml:space="preserve">Recuperación de Deuda Cartera Clientes Cortable </t>
  </si>
  <si>
    <t>DGCA.POA.2024.023</t>
  </si>
  <si>
    <t xml:space="preserve">Recuperación de Deuda Cartera Usuarios No Regulados </t>
  </si>
  <si>
    <t>DGCA.POA.2024.024</t>
  </si>
  <si>
    <t>Recuperación de Deuda Cartera Clientes Industriales</t>
  </si>
  <si>
    <t>DGCA.POA.2024.025</t>
  </si>
  <si>
    <t>Incremento de clientes industriales vía cambio de tarifa con clientes que demandan más de 10Kva</t>
  </si>
  <si>
    <t>Actualización de tarifas regulares a tarifas industriales Cambio de tarifas</t>
  </si>
  <si>
    <t>Cantidad de Clientes</t>
  </si>
  <si>
    <t>DGCA.POA.2024.026</t>
  </si>
  <si>
    <t>Actualizar  la facturación de  los ayuntamientos</t>
  </si>
  <si>
    <t>Coordinar con los gerentes de distribución sector - Realizar actualización de carga en el Open SGC
Actualización mensualmente el consumo de los ayuntamientos (los que tienen acuerdo) en relación a los suministros agregados y luminaria instaladas</t>
  </si>
  <si>
    <t>Cantidad ayuntamiento actualizados</t>
  </si>
  <si>
    <t>DGCA.POA.2024.027</t>
  </si>
  <si>
    <t>Realizar asesoría y consultoría a grandes clientes</t>
  </si>
  <si>
    <t>* Identificar grandes clientes.
* Realizar visita a grandes clientes.
* Realizar asesoría eléctrica.            
Visitar los grandes clientes para asesorarle sobre el ahorro de consumo de energía reactiva, potencia máxima, etc.</t>
  </si>
  <si>
    <t>debilitamiento de imagen de la empresa frente a los clientes, alentando fraudes y situaciones de no pago de compromisos de estos frente a la empresa.</t>
  </si>
  <si>
    <t>Cantidad de asesorías</t>
  </si>
  <si>
    <t>Fotos, Documentos, lista de asistencia</t>
  </si>
  <si>
    <t>DGCA.POA.2024.028</t>
  </si>
  <si>
    <t>Identificar lámparas encendidas en el día y canalizar su normalización.</t>
  </si>
  <si>
    <t>Remitir la información a los Gerentes de Redes y perdidas de los sectores para su normalización.
Auditar la luminarias encendidas en el día levantadas a través del Memento y de los levantamientos del alumbrado público</t>
  </si>
  <si>
    <t>reducción de los niveles de entrega, incrementando los errores, encareciendo y disminuyendo los niveles operativos de la empresa.</t>
  </si>
  <si>
    <t>Cantidad de luminarias</t>
  </si>
  <si>
    <t>Informe Lámparas identificadas, correos</t>
  </si>
  <si>
    <t xml:space="preserve">Gerencia de Alumbrado Público </t>
  </si>
  <si>
    <t xml:space="preserve">Moisés Antonio Cabrera </t>
  </si>
  <si>
    <t>DGCA.POA.2024.029</t>
  </si>
  <si>
    <t>Levantamiento georreferenciado en conjunto con distribución, de las nuevas luminarias en proyectos terminados.</t>
  </si>
  <si>
    <t>Solicitar a la unidad ejecutora de proyecto que nos remitan la información de los levantamientos de los proyectos terminados.
Asegurarse que estas instalaciones sean registradas en la base datos para su respectiva facturación en los Ayuntamientos y cobranza de la DGCA para el 2024</t>
  </si>
  <si>
    <t xml:space="preserve"> Cantidad Proyectos levantados</t>
  </si>
  <si>
    <t>DGCA.POA.2024.030</t>
  </si>
  <si>
    <t>Realizar levantamiento y actualización de Vallas publicitarias en ALU</t>
  </si>
  <si>
    <t xml:space="preserve">Levantamiento en el terreno de las vallas nuevas y exisistentes para procedera su reconocimiento y cobranza por la DC. Identificación de propietarios.
</t>
  </si>
  <si>
    <t>Cantidad de Vallas</t>
  </si>
  <si>
    <t>Informe cantidad de vallas, correos</t>
  </si>
  <si>
    <t>DGCA.POA.2024.031</t>
  </si>
  <si>
    <t>Realizar Levantamiento del alumbrado público en coordinación con los ayuntamientos o de manera unilateral, en los casos que aplique.</t>
  </si>
  <si>
    <t>Actualizar la bases de datos,levantamiento
de las  luminarias de todos los Distritos y Municipios de los sectores.</t>
  </si>
  <si>
    <t>Cantidad de Levantamientos</t>
  </si>
  <si>
    <t>Informe Ayuntamientos Levantados, correos</t>
  </si>
  <si>
    <t>DGCA.POA.2024.032</t>
  </si>
  <si>
    <t>Supervisar los levantamientos en terreno de las diferentes luminararias, vallas y postes.</t>
  </si>
  <si>
    <t>Verificar  que los levantamientos en terreno, de las luminarias, vallas, Postes, Redes BT se ajusten al programa de alumbrado Publica y cumplan con las normas establecidas.</t>
  </si>
  <si>
    <t>Cantidad de Inspecciones Realizadas</t>
  </si>
  <si>
    <t>Reportes diarios, Correos, aplicación, fotos</t>
  </si>
  <si>
    <t>DGCA.POA.2024.033</t>
  </si>
  <si>
    <t>Depuración de actualización de datos de clientes gubernamentales en el Open SGC</t>
  </si>
  <si>
    <t>Corregir Data de clientes gubernamentales, con la finalidad de mantenerlos actualizados en el sistema SGC.</t>
  </si>
  <si>
    <t>DGCA.POA.2024.034</t>
  </si>
  <si>
    <t>Revisión de los parámetros utilizados en los cálculos de las penalidades de la Norma de Calidad de Servicio SIE</t>
  </si>
  <si>
    <t>Revisar que los parámetros utilizados para calcular la norma de calidad esté acorde a la normativa vigente</t>
  </si>
  <si>
    <t>Cantidad de parámetros revisados</t>
  </si>
  <si>
    <t>Angel Miguel Paulino</t>
  </si>
  <si>
    <t>DGCA.POA.2024.035</t>
  </si>
  <si>
    <t>Publicación de variables Globales e Individuales que estén dentro/fuera de la Norma de Calidad SIE y su respectiva penalización
* Levantamiento del Proceso
* Diseño del Proceso en Excel o Reporting Services</t>
  </si>
  <si>
    <t>DPCG.POA.2024.001</t>
  </si>
  <si>
    <t>Asegurar el  cumplimiento de los estándares establecidos en las normas de calidad vigentes.</t>
  </si>
  <si>
    <t>Crear o actualizar los de documentos según requerimientos recibidos</t>
  </si>
  <si>
    <t xml:space="preserve">Asignar a los analistas los documentos planificados y no  planificados recibidos para fines de actualización o creación. Mantener la documetnación recibidad desde las diferentes áreas. (Actualizar y  crear  acorde a la operativa actual y leyes vigentes), Realizar informe sobre la cantidad de documentos aprobados y firmados por los Directores y el Gerente General. Creación de comunicados incentivandos a las áreas a realizar el levantamiento de necesidades de documentación y mejoras de procesos para el 2025. Envío de documento a los Directores exhortándoles que realicen la captación de las necesidades de documentos  a actualizar.
</t>
  </si>
  <si>
    <t>Correo, Matriz documentos</t>
  </si>
  <si>
    <t>Procesos</t>
  </si>
  <si>
    <t xml:space="preserve">Sabrina Riverón
 Yoceli Toribio
Luis Oscar Rodríguez </t>
  </si>
  <si>
    <t>Todas las áreas de la empresa</t>
  </si>
  <si>
    <t>DPCG.POA.2024.002</t>
  </si>
  <si>
    <t xml:space="preserve">Eficientizar las operaciones de la empresa </t>
  </si>
  <si>
    <t xml:space="preserve">Mejorar la capacidad  de las áreas de documentar procesos </t>
  </si>
  <si>
    <t>Realizar Talleres de sobre Documentación de  Procesos para  fines de Estandarización</t>
  </si>
  <si>
    <t xml:space="preserve">La relización de este taller proporcionará a los participantes una metodología práctica y efectiva para elaborar los Manuales de Procedimientos para mantener la calidad en los procesos y servicios. </t>
  </si>
  <si>
    <t>Correo, Fotos, Informe</t>
  </si>
  <si>
    <t>Gerencia de Calidad y Procesos</t>
  </si>
  <si>
    <t xml:space="preserve">Gerencia de Capacitación y Desarrollo, Gerencia de Desarrollo Organizacional y todas las direcciones.  </t>
  </si>
  <si>
    <t>DPCG.POA.2024.003</t>
  </si>
  <si>
    <t>Mejorar la capacidad de respuesta de los procesos claves por medio de herramientas y metodologías que garanticen su eficiencia y efectividad.</t>
  </si>
  <si>
    <t xml:space="preserve">Desarrollar Programa Soy Calidad  </t>
  </si>
  <si>
    <t>El Programa Soy Calidad es una iniciativa de la Dirección de Planificación y Control en donde busca impregnar una cultura de calidad y excelencia en los colaboradores de Edenorte. Por medio de la Gerencia de Calidad y Procesos coordina la elección de 25 participantes de diferentes áreas de la empresa y auxiliados de la Gerencia de Capacitación y Desarrollo se definen los facilitadores que imparten los 5 módulos sobre temas de calidad</t>
  </si>
  <si>
    <t>porcentaje</t>
  </si>
  <si>
    <t xml:space="preserve">Minutas de reunión, listados de asistencia, correos, fotos, convocatorias, entregables emitidos, convocatorias o  informes. </t>
  </si>
  <si>
    <t>Gerencia de Calidad y procesos</t>
  </si>
  <si>
    <t xml:space="preserve">Calidad </t>
  </si>
  <si>
    <t>Giovanna Luciano</t>
  </si>
  <si>
    <t>DPCG.POA.2024.004</t>
  </si>
  <si>
    <t>Carta Compromiso</t>
  </si>
  <si>
    <t>La Carta Compromiso al Ciudadano es una estrategia desarrollada por el Ministerio de Administración Pública (MAP) con el objetivo de mejorar la calidad de los servicios que se brindan al ciudadano, garantizar la transparencia en la gestión y fortalecer la confianza entre el ciudadano y el Estado.</t>
  </si>
  <si>
    <t>Correo, pantalla de plataforma de Gobierno Electrónico, Calificación Obtenida.</t>
  </si>
  <si>
    <t xml:space="preserve">Gerencia de Control de Gestión, OAI, Gerencia de Relaciones Públicas,  Gerencia de Sistemas, Gerencia de Control  de Calidad y Procesos, </t>
  </si>
  <si>
    <t>DPCG.POA.2024.005</t>
  </si>
  <si>
    <t xml:space="preserve">Realizar Benchmarking </t>
  </si>
  <si>
    <t xml:space="preserve">Realización de Benchmarking con  otra empresa en busca de mejores practicas o procesos efectivo que puedan aplicar a nuestra empresa. </t>
  </si>
  <si>
    <t>DPCG.POA.2024.006</t>
  </si>
  <si>
    <t>o Mejorar la capacidad de respuesta de los procesos claves por medio de herramientas y metodologías que garanticen su eficiencia y efectividad.</t>
  </si>
  <si>
    <t>Gobierno Electrónico</t>
  </si>
  <si>
    <t>El Gobierno electronico consiste en brindar acompañamiento a las instituciones en el desarrollo de nuevas plataformas y servicios que incidan en la transformación digital del Estado y generen impacto a los ciudadanos. Lograr la eficiencia y transparencia de la Administración Pública mediante el uso y adopción de las tecnologías digitales, acercando cada vez más el Estado a la ciudadanía para mejorar su calidad de vida.</t>
  </si>
  <si>
    <t xml:space="preserve">Correo, plan de acción enviado o  Informe. </t>
  </si>
  <si>
    <t>Yanira Polanco</t>
  </si>
  <si>
    <t>Gerencia de Mercadeo, Gerencia Comercial Sector</t>
  </si>
  <si>
    <t>DPCG.POA.2024.007</t>
  </si>
  <si>
    <t>Planes de acción encuestas de satisfacción</t>
  </si>
  <si>
    <t xml:space="preserve">Analizar los datos de las encuestas completadas por los clientes en las Oficinas Comerciales y remitir los  Planes de Acción correctivo para que sean completado por las áreas que apliquen. 
</t>
  </si>
  <si>
    <t xml:space="preserve">Correo  de envío del informe </t>
  </si>
  <si>
    <t xml:space="preserve">Dirección auditoria Interna </t>
  </si>
  <si>
    <t>DPCG.POA.2024.008</t>
  </si>
  <si>
    <t>Informes de auditoría</t>
  </si>
  <si>
    <r>
      <rPr>
        <sz val="12"/>
        <color theme="1"/>
        <rFont val="Times New Roman"/>
        <family val="1"/>
      </rPr>
      <t xml:space="preserve">Remitir estatus de los informes de auditoría que impactan la documentación  </t>
    </r>
    <r>
      <rPr>
        <b/>
        <i/>
        <sz val="12"/>
        <rFont val="Times New Roman"/>
        <family val="2"/>
      </rPr>
      <t/>
    </r>
  </si>
  <si>
    <t xml:space="preserve">Correo, encuesta completada o informe completado.  </t>
  </si>
  <si>
    <t>DPCG.POA.2024.009</t>
  </si>
  <si>
    <t xml:space="preserve">Cultura de Calidad </t>
  </si>
  <si>
    <t xml:space="preserve">Impregnar una cultura de calidad en los colaboradores de Edenorte para que pueda ser aplicada en su operativa y de este modo mejorar sus procesos. </t>
  </si>
  <si>
    <t>DPCG.POA.2024.010</t>
  </si>
  <si>
    <t xml:space="preserve">Elaborar y Emitir informes mensuales programados </t>
  </si>
  <si>
    <t>Elaboración y emsión de los informes mensuales programados en los plazos prestablecidos con calidad</t>
  </si>
  <si>
    <t>Reducción de los Niveles de eficiencia y Efectividad Operativa.</t>
  </si>
  <si>
    <t>% Informes emitidos en plazo</t>
  </si>
  <si>
    <t>Correos, Informes</t>
  </si>
  <si>
    <t>Gerencia de control de Gestión</t>
  </si>
  <si>
    <t>Gerencia Control de Gestión</t>
  </si>
  <si>
    <t>Oliver Almonte, Freddy Cigollen,  Rosa Amelia Reyes</t>
  </si>
  <si>
    <t>DPCG.POA.2024.011</t>
  </si>
  <si>
    <t>Elaborar nuevos informes</t>
  </si>
  <si>
    <t xml:space="preserve">Elaboración de nuevos informes para la toma de desiciones </t>
  </si>
  <si>
    <t>Cantidad de informes elaborados</t>
  </si>
  <si>
    <t>DPCG.POA.2024.012</t>
  </si>
  <si>
    <t xml:space="preserve">Cargar informaciones en el portal transparencia </t>
  </si>
  <si>
    <t>Elaborar y subir al portal de trasnparencia el informe estadísticas institucionales y  la memoria de rendición de cuentas de la empresa desarrollada para la presidencia del año 2023</t>
  </si>
  <si>
    <t>Penalizaciones por Incumplimiento a las nuevas Regulaciones</t>
  </si>
  <si>
    <t>Cantidad de informaciones cargadas</t>
  </si>
  <si>
    <t>Informe, Correos, portal transparencia actualizado</t>
  </si>
  <si>
    <t>DPCG.POA.2024.013</t>
  </si>
  <si>
    <t xml:space="preserve">Elaborar Informes/Memorias Rendición de Cuentas </t>
  </si>
  <si>
    <t>Elaboción informe/memoria de rendición de cuentas de la empresa solicitada por la presidencia considerando las especificaciones indicadas por el CUEDES y adaptar la memoria de rendición de cuentas de la empresa desarrollada para la presidencia del año 2023, con informaciones empresa adicionales para colgar en el portal</t>
  </si>
  <si>
    <t>Memorias Elaborada</t>
  </si>
  <si>
    <t>Documento Memoria, Correos</t>
  </si>
  <si>
    <t>DPCG.POA.2024.014</t>
  </si>
  <si>
    <t>Establecer metas definitivas 2024</t>
  </si>
  <si>
    <t>Realización cierre definitivo año 2023 y proyectar metas 2024</t>
  </si>
  <si>
    <t>Falta de Alineación de las áreas funcionales y procesos de la empresa, Incrementándose con esto los costos Operativos y Disminuyéndose la velocidad de respuesta</t>
  </si>
  <si>
    <t>% Metas elaboradas</t>
  </si>
  <si>
    <t>DPCG.POA.2024.015</t>
  </si>
  <si>
    <t>Elaborar las proyecciones  de las Metas 2025</t>
  </si>
  <si>
    <t>Elaboración de metas 2025</t>
  </si>
  <si>
    <t>DPCG.POA.2024.016</t>
  </si>
  <si>
    <t>Realizar Migración Reportes PDF a BI</t>
  </si>
  <si>
    <t>Migración de reportes comerciales de formato PDF a reportería BI</t>
  </si>
  <si>
    <t>Cantidad de informes migrados</t>
  </si>
  <si>
    <t>DPCG.POA.2024.017</t>
  </si>
  <si>
    <t>Impresiones y entregas de los POA´s definitivos de las gerencias.</t>
  </si>
  <si>
    <t>Hacer entrega a cada Gerente de los planes operativos impresos, con la finalidad de visualizar fisica y vista en planta el poa completo 2024.</t>
  </si>
  <si>
    <t>Porcentaje de avance</t>
  </si>
  <si>
    <t>Porciento</t>
  </si>
  <si>
    <t>Mas es mas</t>
  </si>
  <si>
    <t>Correos/Fotos</t>
  </si>
  <si>
    <t>Marielis Cabrera-Saul Medina</t>
  </si>
  <si>
    <t>DPCG.POA.2024.018</t>
  </si>
  <si>
    <t>Reportar el cumplimiento de los Planes Operativos e Indicadores de Resultados 2024 de cada área.</t>
  </si>
  <si>
    <t xml:space="preserve">Es un reporte mensual enviado por correo electrónico, sobre el resultado de la ejecución de los Planes Operativos e Indicadores de Resultados de  las direcciones, gerencias de Edenorte y la OAI. </t>
  </si>
  <si>
    <t xml:space="preserve">Cantidad </t>
  </si>
  <si>
    <t xml:space="preserve">Correos electrónicos con calificación mensual de las áreas en el POA e Indicadores / </t>
  </si>
  <si>
    <t>DPCG.POA.2024.019</t>
  </si>
  <si>
    <t>Publicar el One Page POA Report 2024 mensualmente</t>
  </si>
  <si>
    <t xml:space="preserve">Es el comunicado mensual que se remite a través de Comunicación Interna (DGH) que contiene todos los resultados compilados de los planes operativos anuales y los indicadores de resultados de todas las áreas de Edenorte en una sola página. </t>
  </si>
  <si>
    <t>Correo solicitud comunicado / One Page Report POA</t>
  </si>
  <si>
    <t>DPCG.POA.2024.020</t>
  </si>
  <si>
    <t xml:space="preserve">Elaborar Informe Trimestral de Ejecución POA 2024 con los resultados de los POA´s reportados por las áreas para el Portal de Transparencia. </t>
  </si>
  <si>
    <t xml:space="preserve">En cumplimiento de las resoluciones emitidas para la transparencia gubernamental, es necesario elaborar trimestralmente un informe con los resultados obtenidos por las áreas para ser publicados en el Portal de Transparencia de Edenorte.  </t>
  </si>
  <si>
    <t xml:space="preserve">Correo electrónico / Informe / Publicación en el Portal de Transparencia. </t>
  </si>
  <si>
    <t>Marielis Cabrera</t>
  </si>
  <si>
    <t>DPCG.POA.2024.021</t>
  </si>
  <si>
    <t>Recopilar matriz de reporte de actividades -  principales al CUEDES</t>
  </si>
  <si>
    <t>Recopilar información principales de las actividades centrales de EDENORTE, con el fin de reportar al CUEDES de acuerdo a solicitud.</t>
  </si>
  <si>
    <t>Correo electrónico  / Carpeta con la información solicitada.</t>
  </si>
  <si>
    <t>DPCG.POA.2024.022</t>
  </si>
  <si>
    <t>Elaborar Planillas a utilizar en el  proceso de Planificación del 2025, conjunto a los lineamientos a establecer en dicho proceso</t>
  </si>
  <si>
    <t xml:space="preserve">Elaboración del las planillas a utilizar en el proceso de Planificación 2024, que pueda facilitar el levantamiento de las principales actividades de las diferentes direcciones </t>
  </si>
  <si>
    <t>Planillas elaboradas para el proceso de Planificación 2024</t>
  </si>
  <si>
    <t xml:space="preserve">Yahaira Calvo-Saul Medina </t>
  </si>
  <si>
    <t>DPCG.POA.2024.023</t>
  </si>
  <si>
    <t>Coordinar el desarrollo de la Planificación Operativa y Presupuestal 2025.</t>
  </si>
  <si>
    <t>Elaboración del Presupuesto de Gastos, Inversión e Inversiones no Ligadas a Proyecto 2024.</t>
  </si>
  <si>
    <t>Planilla de presupuesto / Correo electrónico</t>
  </si>
  <si>
    <t>Yahaira Calvo-Alinor Acosta</t>
  </si>
  <si>
    <t>DPCG.POA.2024.024</t>
  </si>
  <si>
    <t xml:space="preserve">Gestionar proceso de elaboración del Plan de Levantamiento de Necesidades 2025 con las áreas involucradas. </t>
  </si>
  <si>
    <t>Socialización con las áreas soportes:Compras, Contabilidad y Logística para establecer nuevos lineamientos a desarrollar en el Levantamientos de necesidades 2023.</t>
  </si>
  <si>
    <t>Minuta, correo electrónico, convocatorias reuniones</t>
  </si>
  <si>
    <t>Yahaira Calvo</t>
  </si>
  <si>
    <t>DPCG.POA.2024.025</t>
  </si>
  <si>
    <t>Reportar ejecución Presupuestarial 2024</t>
  </si>
  <si>
    <t>Es un reporte mensual enviado por correo electrónico, sobre la ejecución presupuestal de  las direcciones, gerencias de Edenorte.</t>
  </si>
  <si>
    <t>Correo electrónico / Informe</t>
  </si>
  <si>
    <t>Edwin Vargas-Alinor Acosta</t>
  </si>
  <si>
    <t>DPCG.POA.2024.026</t>
  </si>
  <si>
    <t>Liberar solicitudes de pedidos en el Sistema SAP.</t>
  </si>
  <si>
    <t>Liberación de solicitudes de pedido producto de los planes de levantamiento de necesidades y servicios a ser adquiridos en el 2022.</t>
  </si>
  <si>
    <t>Porciento de cumplimiento liberaciones realizadas</t>
  </si>
  <si>
    <t xml:space="preserve">Reporte de solicitud liberadas mensual por cada usuario </t>
  </si>
  <si>
    <t>Alinor Acosta-Edwin Vargas</t>
  </si>
  <si>
    <t>DPCG.POA.2024.027</t>
  </si>
  <si>
    <t xml:space="preserve">Analizar y ejecutar los traslados presupuestales (inversión y gastos) con previa autorización en conformidad con los procedimientos establecidos. </t>
  </si>
  <si>
    <t xml:space="preserve">Movimiento presupuestal entre cuenta de gastos y proyectos de inversión a requerimiento del área. </t>
  </si>
  <si>
    <t>Porciento de cumplimiento traslados realizados</t>
  </si>
  <si>
    <t xml:space="preserve">Reporte de traslado realizado por cada usuario </t>
  </si>
  <si>
    <t>DPCG.POA.2024.028</t>
  </si>
  <si>
    <t>Elaborar informes trimestral de la ejecución presupuestal de las áreas (Gastos, Inversión No Ligada a Proyectos e Inversión)</t>
  </si>
  <si>
    <t>Dar seguimiento al desarrollo y consumo presupuestal de estas actividades y emitir a las áreas sus resultados de ejecución. Por otra parte realizar un informe de las cuentas con mayores ejecuciones presupuestales.</t>
  </si>
  <si>
    <t>Informe realizado/correo enviado</t>
  </si>
  <si>
    <t>DPCG.POA.2024.029</t>
  </si>
  <si>
    <t>Actualizar información para el cierre del módulo de CO</t>
  </si>
  <si>
    <t>Levantamiento mensual de todos los valores estadisticos en el módulo de CO, que servirá para la correcta imputación de los gastos en el sistema SAP</t>
  </si>
  <si>
    <t>Porciento de cumplimiento de los valores actualizados</t>
  </si>
  <si>
    <t xml:space="preserve">Información actualizadas vía SAP, pantallas </t>
  </si>
  <si>
    <t>DPCG.POA.2024.030</t>
  </si>
  <si>
    <t xml:space="preserve">Reporte Mensual BI-PRESUPUESTO </t>
  </si>
  <si>
    <t xml:space="preserve">Actualización mensual del reporte BI-Presupuesto </t>
  </si>
  <si>
    <t>DPCG.POA.2024.031</t>
  </si>
  <si>
    <t>Continuar Desarollando la Segunda etapa del BI-Materiales</t>
  </si>
  <si>
    <t>Continuación en el desarrollo de BI-Materiales, con el fin de dar seguimiento a los procesos de Compras.</t>
  </si>
  <si>
    <t>Informe etimito vía BI.</t>
  </si>
  <si>
    <t>Saul Medina/Yahaira Calvo</t>
  </si>
  <si>
    <t>DPCG.POA.2024.032</t>
  </si>
  <si>
    <t>Elaborar Informe de los procesos en cursos 2024, con el fin de dar seguimiento a las adquisiones planificadas 2024.</t>
  </si>
  <si>
    <t>Es un reporte semestral enviado por correo electrónico, sobre los estatus de los procesos de Compras planificados en el año..</t>
  </si>
  <si>
    <t>DPCG.POA.2024.033</t>
  </si>
  <si>
    <t>Elaborar Informe de los avances del Plan Estratégico 2024</t>
  </si>
  <si>
    <t>Marielis Cabrera/Saul Medina</t>
  </si>
  <si>
    <t>Objetivos Estratégicos</t>
  </si>
  <si>
    <t>Estrategias</t>
  </si>
  <si>
    <t xml:space="preserve">Reducir las pérdidas de energía eléctrica </t>
  </si>
  <si>
    <t>Ampliar y mejorar el estado de las redes</t>
  </si>
  <si>
    <t>Aumentar la capacidad de medición</t>
  </si>
  <si>
    <t>Ampliar y mejorar la capacidad de eliminación y prevención de las pérdidas</t>
  </si>
  <si>
    <t>Ampliar plataforma de clientes tele-medidos</t>
  </si>
  <si>
    <t>Asegurar la calidad de medición y control de las pérdidas</t>
  </si>
  <si>
    <t xml:space="preserve">Ampliar la segmentación del mercado </t>
  </si>
  <si>
    <t>Garantizar la calidad de la información de la base de datos</t>
  </si>
  <si>
    <t>Incrementar los ingresos</t>
  </si>
  <si>
    <t>Reforzar los canales y vías de cobros</t>
  </si>
  <si>
    <t>Asegurar la calidad e incremento de la facturación y el cobro</t>
  </si>
  <si>
    <t>Ampliar la cartera de clientes</t>
  </si>
  <si>
    <t>Eficientizacion de la estructura de distribución de Energía</t>
  </si>
  <si>
    <t xml:space="preserve">Desarrollar planes de expansión de las redes de distribución </t>
  </si>
  <si>
    <t xml:space="preserve">Desarrollo de proyectos de mejoras especificas redes/SSEE </t>
  </si>
  <si>
    <t xml:space="preserve">Automatización de la red </t>
  </si>
  <si>
    <t>Optimizar los recursos</t>
  </si>
  <si>
    <t>Garantizar el correcto uso de los recursos de la empresa</t>
  </si>
  <si>
    <t>Analizar el costo-beneficio de los recursos de la empresa</t>
  </si>
  <si>
    <t>Mejora continua de procesos clave</t>
  </si>
  <si>
    <t>Mejorar la calidad de servicio</t>
  </si>
  <si>
    <t>Cumplir con el marco regulatorio vigente</t>
  </si>
  <si>
    <t>Mejorar servicio Interno</t>
  </si>
  <si>
    <t>Mejorar servicio Externo</t>
  </si>
  <si>
    <t>Asegurar la disponibilidad de materiales y equipos</t>
  </si>
  <si>
    <t>Orientar el capital humano a las estrategias del negocio</t>
  </si>
  <si>
    <t>Fortalecer el clima y la cultura organizacional</t>
  </si>
  <si>
    <t>Garantizar la disponibilidad de colaboradores competentes</t>
  </si>
  <si>
    <t>Garantizar la eficiencia del capital humano</t>
  </si>
  <si>
    <t>Implementar una cultura de seguridad, higiene laboral y protección del medio ambiente</t>
  </si>
  <si>
    <t>Seguridad de los colaboradores e instalaciones físicas</t>
  </si>
  <si>
    <t>Preservar y proteger el medio ambiente</t>
  </si>
  <si>
    <t>Mejorar la imagen corporativa y alcance comunicacional de la empresa</t>
  </si>
  <si>
    <t>Mejorar y ampliar la presencia en medios de comunicación y redes sociales</t>
  </si>
  <si>
    <t>Fortalecer presencia en comunidades</t>
  </si>
  <si>
    <t xml:space="preserve">Fortalecer la comunicación interna y externa </t>
  </si>
  <si>
    <t xml:space="preserve">Eje Estratégico </t>
  </si>
  <si>
    <t>Riesgos</t>
  </si>
  <si>
    <t>Eje. 1</t>
  </si>
  <si>
    <t xml:space="preserve">Asegurar la disminución del fraude eléctrico a través del marco regulatorio. </t>
  </si>
  <si>
    <t>Eje. 2</t>
  </si>
  <si>
    <t>Eje. 3</t>
  </si>
  <si>
    <t>Asegurar los controles necesarios en las operaciones de baja tensión.</t>
  </si>
  <si>
    <t>Reducción de ingresos y aumento de fraude por parte de clientes por el deterioro de las condiciones socio-económicas de las localidades.</t>
  </si>
  <si>
    <t>Eje. 4</t>
  </si>
  <si>
    <t>Eje. 5</t>
  </si>
  <si>
    <r>
      <t xml:space="preserve">Alinear el </t>
    </r>
    <r>
      <rPr>
        <i/>
        <sz val="8"/>
        <color rgb="FF000000"/>
        <rFont val="Times New Roman"/>
        <family val="2"/>
      </rPr>
      <t xml:space="preserve">Plan de Capacitación </t>
    </r>
    <r>
      <rPr>
        <sz val="8"/>
        <color rgb="FF000000"/>
        <rFont val="Times New Roman"/>
        <family val="2"/>
      </rPr>
      <t>a los objetivos estratégicos de la organización.</t>
    </r>
  </si>
  <si>
    <t>Retrasos en el abastecimiento de materiales por recrudecimiento y burocratización de la ley de compras.</t>
  </si>
  <si>
    <t>Eje. 6</t>
  </si>
  <si>
    <t xml:space="preserve">Ampliar la segmentación del mercado. </t>
  </si>
  <si>
    <t>Eje. 7</t>
  </si>
  <si>
    <r>
      <rPr>
        <sz val="11"/>
        <color rgb="FF000000"/>
        <rFont val="Times New Roman "/>
        <charset val="1"/>
      </rPr>
      <t xml:space="preserve">Alinear el </t>
    </r>
    <r>
      <rPr>
        <i/>
        <sz val="11"/>
        <color rgb="FF000000"/>
        <rFont val="Times New Roman "/>
        <charset val="1"/>
      </rPr>
      <t xml:space="preserve">Plan de Capacitación </t>
    </r>
    <r>
      <rPr>
        <sz val="11"/>
        <color rgb="FF000000"/>
        <rFont val="Times New Roman "/>
        <charset val="1"/>
      </rPr>
      <t>a los objetivos estratégicos de la organización.</t>
    </r>
  </si>
  <si>
    <t xml:space="preserve">Asegurar la ejecución de los proyectos de ampliación de redes conforme a los estándares de calidad y expectativas de retorno esperados. </t>
  </si>
  <si>
    <t>LEYENDA POA</t>
  </si>
  <si>
    <t>Rendimiento</t>
  </si>
  <si>
    <t>Resultados</t>
  </si>
  <si>
    <t xml:space="preserve">Color </t>
  </si>
  <si>
    <t>Ícono 1</t>
  </si>
  <si>
    <t>Ícono 2</t>
  </si>
  <si>
    <t xml:space="preserve">Excelente </t>
  </si>
  <si>
    <t>90 - 100</t>
  </si>
  <si>
    <t>Regular</t>
  </si>
  <si>
    <t>70 - 89</t>
  </si>
  <si>
    <t>Deficiente</t>
  </si>
  <si>
    <t>0 - 69</t>
  </si>
  <si>
    <t xml:space="preserve">Gerencia de Control de Gestión </t>
  </si>
  <si>
    <t>Gerencia de Capacitación y desarrollo</t>
  </si>
  <si>
    <t>Gerencia de Almacen</t>
  </si>
  <si>
    <t>Gerencia de Ingenieria</t>
  </si>
  <si>
    <t>Gerencia de Ingenieria y Planificación</t>
  </si>
  <si>
    <t>DD.POA.2024.001</t>
  </si>
  <si>
    <t xml:space="preserve">Realizar Inspección de las subestaciónes  </t>
  </si>
  <si>
    <t>Inspección del areas fisica y verificar el cumplimiento de las normas de seguridad y salud ocupacional</t>
  </si>
  <si>
    <t xml:space="preserve">Terreno y seguimiento por correo </t>
  </si>
  <si>
    <t>Gerencia De Control De Gestion De Distribucion</t>
  </si>
  <si>
    <t>Control de Gestión DD</t>
  </si>
  <si>
    <t>Gregorio Contreras</t>
  </si>
  <si>
    <t>DD.POA.2024.002</t>
  </si>
  <si>
    <t>Inspección de fabricas y almacenes de transformadores</t>
  </si>
  <si>
    <t>Verificaciones de las fabrica y almacenes para verificar el cumplimiento de las normas de seguridad y salud ocupacional</t>
  </si>
  <si>
    <t>DD.POA.2024.003</t>
  </si>
  <si>
    <t>Realizar Charlas y capacitaciones al personal</t>
  </si>
  <si>
    <t>Capacitar al personal adecuadamente para un mejor desempeño en sus labores</t>
  </si>
  <si>
    <t>DD.POA.2024.004</t>
  </si>
  <si>
    <t>Inspección de seguridad a las brigadas</t>
  </si>
  <si>
    <t>verificar que las brigadas, esten cumplimiento las normas de seguridad y salud ocupacional</t>
  </si>
  <si>
    <t>Correo Electrónico</t>
  </si>
  <si>
    <t>DD.POA.2024.005</t>
  </si>
  <si>
    <t>Inspecciónar  la calidad de las instalaciones en la red</t>
  </si>
  <si>
    <t>Inspección del correcto proceder y utilización de las normas de seguridad en la ejecución de trabajos de redes.</t>
  </si>
  <si>
    <t>DD.POA.2024.006</t>
  </si>
  <si>
    <t>Inspeccionar los almacenes de Transformadores de Mantenimiento de Redes Sectores</t>
  </si>
  <si>
    <t>Verificación de la cantidad de transformadores existentes en almacén vs los transformadores disponibles en sistema.</t>
  </si>
  <si>
    <t>DD.POA.2024.007</t>
  </si>
  <si>
    <t xml:space="preserve">Realizar pagos a la contrata por el servicio fabrica reparacion de transformadores </t>
  </si>
  <si>
    <t>Cumpliento  de los pagos a la contrata de reparación de equipos sin sobrepasar un mes de antigüedad</t>
  </si>
  <si>
    <t>Facturas emitidas en plazo</t>
  </si>
  <si>
    <t xml:space="preserve">Seguimiento de pagos </t>
  </si>
  <si>
    <t>DD.POA.2024.008</t>
  </si>
  <si>
    <t>Realizar Reunión Trimestral DD</t>
  </si>
  <si>
    <t>Realización de  reunión con las Gerencias de Distribución para verificar la operatividad de las mismas</t>
  </si>
  <si>
    <t>Minutas de reunión</t>
  </si>
  <si>
    <t>DD.POA.2024.009</t>
  </si>
  <si>
    <t xml:space="preserve">Cumplimiento con el tiempo reglamentario para la facturación del gasto </t>
  </si>
  <si>
    <t>Cumplir con el pago mensual del gasto de las actividades: Brigadas de Operación Local, Poda, TCT, Alumbrado y Reten</t>
  </si>
  <si>
    <t>Pagos realizados en el tiempo establecido</t>
  </si>
  <si>
    <t>Seguimiento de pagos SADI</t>
  </si>
  <si>
    <t>Gerencia Mantenimiento De Redes Sector La Vega</t>
  </si>
  <si>
    <t>Gerencia de Mantenimiento de  Redes La Vega</t>
  </si>
  <si>
    <t>Yvan Rivas</t>
  </si>
  <si>
    <t xml:space="preserve">Gerencia de Control de Gestión De Distribución  </t>
  </si>
  <si>
    <t>DD.POA.2024.010</t>
  </si>
  <si>
    <t xml:space="preserve">Realizar acciones de salvamento en TR evitando posibles averías </t>
  </si>
  <si>
    <t>Es una actividad propia de la unidad de mantenimiento de redes, la cual consiste en la ejecución de acciones preventivas o correctivas en transformadores de distribución con la finalidad de alargar la vida operativa del equipo</t>
  </si>
  <si>
    <t>Cantidad acciones de salvamento realizadas en transformadores de Distribución</t>
  </si>
  <si>
    <t>Captura de Pantalla de informe Power Bi</t>
  </si>
  <si>
    <t>DD.POA.2024.011</t>
  </si>
  <si>
    <t xml:space="preserve">Reducir a  la cantidad de TR averiados por sector </t>
  </si>
  <si>
    <t>Cantidad de Transformadores Averiados</t>
  </si>
  <si>
    <t>debilitamiento de la imagen de la empresa frente a los clientes, alentando fraudes y situaciones de no pago de compromisos de estos frente a la empresa.</t>
  </si>
  <si>
    <t>Unidades de Transformadores averiados por sector</t>
  </si>
  <si>
    <t>DD.POA.2024.012</t>
  </si>
  <si>
    <t>Reparar y sustituir las luminarias averiadas</t>
  </si>
  <si>
    <t>Sustitución y reparación de las diferentes luminarias averiadas del sector.</t>
  </si>
  <si>
    <t>Cantidad de  acciones en luminarias</t>
  </si>
  <si>
    <t>Informe de Alumbrado</t>
  </si>
  <si>
    <t>DD.POA.2024.013</t>
  </si>
  <si>
    <t>Reparar  luminarias encendidas 24 horas.</t>
  </si>
  <si>
    <t>Consiste en cambiar la fotoceldas a luminarias permanentemente encendidas</t>
  </si>
  <si>
    <t>Cantidad de fotoceldas reemplazadas</t>
  </si>
  <si>
    <t>Informe de alumbrado</t>
  </si>
  <si>
    <t>DD.POA.2024.014</t>
  </si>
  <si>
    <t>Tiempo medio de resolución de avisos de Transformadores</t>
  </si>
  <si>
    <t xml:space="preserve">Respuesta a resolución de avisos de Transformadores </t>
  </si>
  <si>
    <t>Tiempo medio de resolución de avisos Precierre</t>
  </si>
  <si>
    <t>Reporte TMR Precierre</t>
  </si>
  <si>
    <t>DD.POA.2024.015</t>
  </si>
  <si>
    <t>Tiempo medio de resolución de aviso de Conductores y Seccionadores</t>
  </si>
  <si>
    <t xml:space="preserve">Respuesta a resolución de avisos de conductores y seccionadores </t>
  </si>
  <si>
    <t>DD.POA.2024.016</t>
  </si>
  <si>
    <t>Tiempo medio de resolución de avisos de Postes y Estructuras</t>
  </si>
  <si>
    <t xml:space="preserve">Respuesta a resolución de avisos de postes y estructuras </t>
  </si>
  <si>
    <t>DD.POA.2024.017</t>
  </si>
  <si>
    <t>Tiempo medio de resolución de aviso de Alumbrado</t>
  </si>
  <si>
    <t>Respuesta a resolución de avisos de alumbrado</t>
  </si>
  <si>
    <t>DD.POA.2024.018</t>
  </si>
  <si>
    <t>PES por Estado Solicitud (Normal + Cancelado)</t>
  </si>
  <si>
    <t>Cumplimiento de los descargos programados por Estado de Solicitud</t>
  </si>
  <si>
    <t>Porcentaje PES ejecutados</t>
  </si>
  <si>
    <t>Captura de Pantalla de informe Power Bi PES</t>
  </si>
  <si>
    <t>DD.POA.2024.019</t>
  </si>
  <si>
    <t>Recuento de PES por Estado Cierre (Normal + Anticipada)</t>
  </si>
  <si>
    <t>Cumplimiento de los descargos programados por Estado de cierre</t>
  </si>
  <si>
    <t>DD.POA.2024.020</t>
  </si>
  <si>
    <t>Instalación de KM redes MT y BT</t>
  </si>
  <si>
    <t>Instalación de KM de redes en trabajos de Mantenimiento de Redes</t>
  </si>
  <si>
    <t xml:space="preserve">km de redes tendidos </t>
  </si>
  <si>
    <t>Informes mensuales de gestión</t>
  </si>
  <si>
    <t>DD.POA.2024.021</t>
  </si>
  <si>
    <t>Cumplimiento de facturación de las Órdenes de Mantenimiento</t>
  </si>
  <si>
    <t>Medir el % de órdenes vencidas por mes</t>
  </si>
  <si>
    <t>% de órdenes de mantenimiento vencidas</t>
  </si>
  <si>
    <t>Informe de órdenes</t>
  </si>
  <si>
    <t>DD.POA.2024.022</t>
  </si>
  <si>
    <t>Ejecución de podas planificadas</t>
  </si>
  <si>
    <t xml:space="preserve">Realizar podas programadas en los circuitos con mayor tasa de disparos por causa de árboles sobre línea. </t>
  </si>
  <si>
    <t>Cantidad de vanos podados</t>
  </si>
  <si>
    <t>Informe de poda</t>
  </si>
  <si>
    <t>DD.POA.2024.023</t>
  </si>
  <si>
    <t>Cumplimiento de recepción de TR actualizado en sistema</t>
  </si>
  <si>
    <t>Verificar la cantidad mínima de entrada de transformadores al sistema(averiado y listo para instalar)</t>
  </si>
  <si>
    <t>Transformadores recibidos y averiados</t>
  </si>
  <si>
    <t>Seguimiento por sistema SADI Y correo electronico</t>
  </si>
  <si>
    <t>DD.POA.2024.024</t>
  </si>
  <si>
    <t xml:space="preserve">Cumplir con el tiempo reglamentario para la facturación del gasto </t>
  </si>
  <si>
    <t xml:space="preserve"> Cumplimiento con el pago mensual del gasto de las actividades: Brigadas de Operación Local, Poda, TCT, Alumbrado y Reten</t>
  </si>
  <si>
    <t>Gerencia Mantenimiento De Redes Sector Puerto Plata</t>
  </si>
  <si>
    <t>Gerencia de Mantenimiento de  Redes Puerto Plata</t>
  </si>
  <si>
    <t>Francis Hernández</t>
  </si>
  <si>
    <t>DD.POA.2024.025</t>
  </si>
  <si>
    <t>DD.POA.2024.026</t>
  </si>
  <si>
    <t>DD.POA.2024.027</t>
  </si>
  <si>
    <t>Reparar  Luminarias encendidas 24 horas.</t>
  </si>
  <si>
    <t>DD.POA.2024.028</t>
  </si>
  <si>
    <t>Reparación de Luminarias encendidas 24 horas.</t>
  </si>
  <si>
    <t>Cambiar la fotoceldas a luminarias permanentemente encendidas</t>
  </si>
  <si>
    <t>DD.POA.2024.029</t>
  </si>
  <si>
    <t>DD.POA.2024.030</t>
  </si>
  <si>
    <t>DD.POA.2024.031</t>
  </si>
  <si>
    <t>DD.POA.2024.032</t>
  </si>
  <si>
    <t>DD.POA.2024.033</t>
  </si>
  <si>
    <t>DD.POA.2024.034</t>
  </si>
  <si>
    <t>DD.POA.2024.035</t>
  </si>
  <si>
    <t>DD.POA.2024.036</t>
  </si>
  <si>
    <t>Cumplir con la facturación de las Órdenes de Mantenimiento</t>
  </si>
  <si>
    <t>DD.POA.2024.037</t>
  </si>
  <si>
    <t>DD.POA.2024.038</t>
  </si>
  <si>
    <t>DD.POA.2024.039</t>
  </si>
  <si>
    <t>Gerencia Mantenimiento De Redes Sector San Francisco</t>
  </si>
  <si>
    <t>Gerencia de Mantenimiento de Redes San Francisco</t>
  </si>
  <si>
    <t>Odalis De León</t>
  </si>
  <si>
    <t>DD.POA.2024.040</t>
  </si>
  <si>
    <t>DD.POA.2024.041</t>
  </si>
  <si>
    <t>DD.POA.2024.042</t>
  </si>
  <si>
    <t>Sustitución y reparación de luminarias</t>
  </si>
  <si>
    <t>Reparar o sustituir las luminarias averiadas</t>
  </si>
  <si>
    <t>DD.POA.2024.043</t>
  </si>
  <si>
    <t>DD.POA.2024.044</t>
  </si>
  <si>
    <t>DD.POA.2024.045</t>
  </si>
  <si>
    <t>DD.POA.2024.046</t>
  </si>
  <si>
    <t>DD.POA.2024.047</t>
  </si>
  <si>
    <t>DD.POA.2024.048</t>
  </si>
  <si>
    <t>DD.POA.2024.049</t>
  </si>
  <si>
    <t>DD.POA.2024.050</t>
  </si>
  <si>
    <t>DD.POA.2024.051</t>
  </si>
  <si>
    <t>DD.POA.2024.052</t>
  </si>
  <si>
    <t>DD.POA.2024.053</t>
  </si>
  <si>
    <t>DD.POA.2024.054</t>
  </si>
  <si>
    <t>Gerencia Mantenimiento De Redes Sector Santiago</t>
  </si>
  <si>
    <t>Gerencia de Mantenimiento de  Redes Santiago</t>
  </si>
  <si>
    <t>Jonathan Hernández</t>
  </si>
  <si>
    <t>DD.POA.2024.055</t>
  </si>
  <si>
    <t>Levantamiento de la cantidad de Transformadores Averiados</t>
  </si>
  <si>
    <t>DD.POA.2024.056</t>
  </si>
  <si>
    <t xml:space="preserve">Consiste en reparar o sustituir luminarias averiadas </t>
  </si>
  <si>
    <t>DD.POA.2024.057</t>
  </si>
  <si>
    <t>DD.POA.2024.058</t>
  </si>
  <si>
    <t>DD.POA.2024.059</t>
  </si>
  <si>
    <t>DD.POA.2024.060</t>
  </si>
  <si>
    <t>DD.POA.2024.061</t>
  </si>
  <si>
    <t>DD.POA.2024.062</t>
  </si>
  <si>
    <t>DD.POA.2024.063</t>
  </si>
  <si>
    <t>DD.POA.2024.064</t>
  </si>
  <si>
    <t>Instalar  KM redes MT y BT</t>
  </si>
  <si>
    <t>DD.POA.2024.065</t>
  </si>
  <si>
    <t>DD.POA.2024.066</t>
  </si>
  <si>
    <t xml:space="preserve">Realizar podas programadas </t>
  </si>
  <si>
    <t>Ejecución de podas planificadas en los circuitos mas vulnerables de la red del sector</t>
  </si>
  <si>
    <t>DD.POA.2024.067</t>
  </si>
  <si>
    <t>Pagos realizados en el tiempo establecido SADI</t>
  </si>
  <si>
    <t>DD.POA.2024.068</t>
  </si>
  <si>
    <t xml:space="preserve">Captura de Pantalla de informe Power Bi </t>
  </si>
  <si>
    <t>Gerencia Mantenimiento De Redes Sector Mao</t>
  </si>
  <si>
    <t>Gerencia de Mantenimiento de Redes Valverde Mao</t>
  </si>
  <si>
    <t xml:space="preserve">Miguel Jiménez </t>
  </si>
  <si>
    <t>DD.POA.2024.069</t>
  </si>
  <si>
    <t>DD.POA.2024.070</t>
  </si>
  <si>
    <t>DD.POA.2024.071</t>
  </si>
  <si>
    <t>DD.POA.2024.072</t>
  </si>
  <si>
    <t>Cumplimiento con el pago mensual del gasto de las actividades: Brigadas de Operación Local, Poda, TCT, Alumbrado y Reten</t>
  </si>
  <si>
    <t>Seguimiento de pagos</t>
  </si>
  <si>
    <t>DD.POA.2024.073</t>
  </si>
  <si>
    <t>DD.POA.2024.074</t>
  </si>
  <si>
    <t>DD.POA.2024.075</t>
  </si>
  <si>
    <t>DD.POA.2024.076</t>
  </si>
  <si>
    <t>DD.POA.2024.077</t>
  </si>
  <si>
    <t>DD.POA.2024.078</t>
  </si>
  <si>
    <t>DD.POA.2024.079</t>
  </si>
  <si>
    <t>DD.POA.2024.080</t>
  </si>
  <si>
    <t>DD.POA.2024.081</t>
  </si>
  <si>
    <t>Realizar podas programadas en los circuitos mas vulnerables de la red del sector</t>
  </si>
  <si>
    <t>DD.POA.2024.082</t>
  </si>
  <si>
    <t>DD.POA.2024.083</t>
  </si>
  <si>
    <t xml:space="preserve">Satisfacer la demanda de energía de nuestro cliente en un 98%.           </t>
  </si>
  <si>
    <t>Cumplir con un abastecimiento de energía mensual mayor o igual de 98.5% de  la demanda por causa atribuible a Edenorte.</t>
  </si>
  <si>
    <t>% Abastecimiento (por causas atribuibles a distribución)</t>
  </si>
  <si>
    <t>Envio de formulario con el %  de Abastecimiento sin causas externa el dia 17 de cada mes.</t>
  </si>
  <si>
    <t>Gerencia De Energia</t>
  </si>
  <si>
    <t>Gerencia Energía</t>
  </si>
  <si>
    <t>Roberto Duran</t>
  </si>
  <si>
    <t>DD.POA.2024.084</t>
  </si>
  <si>
    <t>Cumplir lo dispuesto en la Resolución SIE-041-2013</t>
  </si>
  <si>
    <t>Correcta estimación de carga horaria, seguimiento al cumplimiento del pronóstico de demanda horaria.</t>
  </si>
  <si>
    <t>Horas desviación horaria Pronóstico de demanda Vs demanda real +/- 10%</t>
  </si>
  <si>
    <t>Informe Mensual de desviaciones, enviado el dia 15 de cada mes.</t>
  </si>
  <si>
    <t>DD.POA.2024.085</t>
  </si>
  <si>
    <t>Envío oportuno del Ranking de circuitos mensual y Balances de energía.</t>
  </si>
  <si>
    <t>Entrega de los Balances de Energía en los primeros 17 días del mes.</t>
  </si>
  <si>
    <t>Revisión Mensual</t>
  </si>
  <si>
    <t>Envío correo con Archivo Ranking Circuitos, enviado el dia17 de cada mes.</t>
  </si>
  <si>
    <t>DD.POA.2024.086</t>
  </si>
  <si>
    <t xml:space="preserve">Enviar oportunamente el programa PES de circuitos semanal. </t>
  </si>
  <si>
    <t>Entrega del programa PES los martes de cada semana, cumpliendo con los parámetros técnicos y sociales según los alineamiento de la Dirección de distribución.</t>
  </si>
  <si>
    <t>Cantidad de Informes remitidos</t>
  </si>
  <si>
    <t>Envío correo con informe programa PES. Enviado semanalmente.</t>
  </si>
  <si>
    <t>DD.POA.2024.087</t>
  </si>
  <si>
    <t>Realizar Diseño de KM redes MT y BT</t>
  </si>
  <si>
    <t>Realización Diseño de KM redes MT y BT</t>
  </si>
  <si>
    <t>Proyectos Diseñados</t>
  </si>
  <si>
    <t>Gerencia De Obras</t>
  </si>
  <si>
    <t>GERENCIA DE OBRAS</t>
  </si>
  <si>
    <t>Fran Victorio</t>
  </si>
  <si>
    <t>DD.POA.2024.088</t>
  </si>
  <si>
    <t>SIBILA, PUEBLO DE MAO</t>
  </si>
  <si>
    <t>Ejecutar Proyecto en Sibila, pueblo de Mao con Fondo Propio</t>
  </si>
  <si>
    <t xml:space="preserve">Ejecución de Proyectos Rehabilitación de redes e iluminación MT y BT </t>
  </si>
  <si>
    <t>aumento de las pérdidas por hurto de energía.</t>
  </si>
  <si>
    <t>Procentaje de Ejecución</t>
  </si>
  <si>
    <t xml:space="preserve">Gerencia de Compras </t>
  </si>
  <si>
    <t>DD.POA.2024.089</t>
  </si>
  <si>
    <t>ASERRADERO, PUEBLO DE MAO</t>
  </si>
  <si>
    <t>Ejecutar rehabilitación de redes en el Aserradero, pueblo de Mao.</t>
  </si>
  <si>
    <t>DD.POA.2024.090</t>
  </si>
  <si>
    <t>LOS ACOSTADOS, PUEBLO DE MAO</t>
  </si>
  <si>
    <t>Ejecutar  Proyectos  en Los Acostados Pueblo de Mao.</t>
  </si>
  <si>
    <t>DD.POA.2024.091</t>
  </si>
  <si>
    <t>LOS CAJUILES, PUEBLO DE MAO</t>
  </si>
  <si>
    <t>Ejecutar  Proyectos en Los Cajuiles, Pueblo de Mao</t>
  </si>
  <si>
    <t>DD.POA.2024.092</t>
  </si>
  <si>
    <t>PONTÓN ABAJO</t>
  </si>
  <si>
    <t>Realizar Proyectos de rehabitación en Pontón Abajo</t>
  </si>
  <si>
    <t>DD.POA.2024.093</t>
  </si>
  <si>
    <t>PONTÓN ARRIBA</t>
  </si>
  <si>
    <t>Realizar Proyectos de rehabitación en Pontón Arriba</t>
  </si>
  <si>
    <t>DD.POA.2024.094</t>
  </si>
  <si>
    <t>LA PLACETA</t>
  </si>
  <si>
    <t>Hacer  Proyectos de La Placeta</t>
  </si>
  <si>
    <t>DD.POA.2024.095</t>
  </si>
  <si>
    <t>ALGARROBAL</t>
  </si>
  <si>
    <t>Realizar Proyectos de rehabitación de redes en Algarrobal</t>
  </si>
  <si>
    <t>DD.POA.2024.096</t>
  </si>
  <si>
    <t>CRUCE DE MAGUACA</t>
  </si>
  <si>
    <t>Realizar Proyectos de redes de Cruce de Maguaca</t>
  </si>
  <si>
    <t>DD.POA.2024.097</t>
  </si>
  <si>
    <t>ARROYO HATO VIEJO</t>
  </si>
  <si>
    <t>Ejecutar Proyectos de redes e Iluminación en Arroyo de Hato Viejo</t>
  </si>
  <si>
    <t>DD.POA.2024.098</t>
  </si>
  <si>
    <t>LAS CHARCAS ABAJO</t>
  </si>
  <si>
    <t>Realizar proyectos en Las Charcas Abajo</t>
  </si>
  <si>
    <t>DD.POA.2024.099</t>
  </si>
  <si>
    <t>LAS CHARCAS ARRIBA</t>
  </si>
  <si>
    <t>Realizar proyectos en Las Charcas Arriba</t>
  </si>
  <si>
    <t>DD.POA.2024.100</t>
  </si>
  <si>
    <t>EL CABIRMAL</t>
  </si>
  <si>
    <t>Ejecutar Proyectos en El Cabirnal</t>
  </si>
  <si>
    <t>DD.POA.2024.101</t>
  </si>
  <si>
    <t>LA LOMOTA</t>
  </si>
  <si>
    <t xml:space="preserve">Realizar ptoyectos de rehabitación de redes  en La Lomota </t>
  </si>
  <si>
    <t>DD.POA.2024.102</t>
  </si>
  <si>
    <t>LA SIERRA</t>
  </si>
  <si>
    <t>Realizar proyectos de redes en La Sierra.</t>
  </si>
  <si>
    <t>DD.POA.2024.103</t>
  </si>
  <si>
    <t>LOS PLACERES</t>
  </si>
  <si>
    <t>Ejecutar Proyecto en Los Placeres</t>
  </si>
  <si>
    <t>DD.POA.2024.104</t>
  </si>
  <si>
    <t>CENTRO PUEBLO</t>
  </si>
  <si>
    <t>Realizar proyectos de rehabilitación en  Centro Pueblo</t>
  </si>
  <si>
    <t>DD.POA.2024.105</t>
  </si>
  <si>
    <t>LA PIRAGUA</t>
  </si>
  <si>
    <t>Ejecutar Proyecto en La Piragua</t>
  </si>
  <si>
    <t>DD.POA.2024.106</t>
  </si>
  <si>
    <t>BLANCO AL MEDIO</t>
  </si>
  <si>
    <t xml:space="preserve">Realizar Proyectos en Blanco al medio </t>
  </si>
  <si>
    <t>DD.POA.2024.107</t>
  </si>
  <si>
    <t>34.5KV VILLA RIVAS-ARENOSO</t>
  </si>
  <si>
    <t>Ejecutar Proyectos  con Fondo Propio 34.5KV Villa Rivas-Arenoso</t>
  </si>
  <si>
    <t>DD.POA.2024.108</t>
  </si>
  <si>
    <t>LA MONTEADA</t>
  </si>
  <si>
    <t>Ejecutar proyecto en la Moteada con Fondo Propio</t>
  </si>
  <si>
    <t>DD.POA.2024.109</t>
  </si>
  <si>
    <t>MADRE VIEJA</t>
  </si>
  <si>
    <t>Realizar Proyectos de redes en Madre Vieja</t>
  </si>
  <si>
    <t>DD.POA.2024.110</t>
  </si>
  <si>
    <t>OJO DE AGUA</t>
  </si>
  <si>
    <t>Ejecutar de Proyectos de rehabitación de redes en Ojo de Agua Salcedo</t>
  </si>
  <si>
    <t>DD.POA.2024.111</t>
  </si>
  <si>
    <t>EL JOBO</t>
  </si>
  <si>
    <t>Rehabilitar las redes e Iluminación  en el JOBO.</t>
  </si>
  <si>
    <t>DD.POA.2024.112</t>
  </si>
  <si>
    <t>CRUCE DE LA PIEDRA</t>
  </si>
  <si>
    <t>Realizar Rehabilitacion de redes en el cruce de la piedra</t>
  </si>
  <si>
    <t>DD.POA.2024.113</t>
  </si>
  <si>
    <t>CARRIZAL</t>
  </si>
  <si>
    <t>Ejecutar proyecto en el Carrizal</t>
  </si>
  <si>
    <t>DD.POA.2024.114</t>
  </si>
  <si>
    <t>PANANAO SAJO101</t>
  </si>
  <si>
    <t>Realizar rehabilitacion de redes en Pananao circuito SAJO101</t>
  </si>
  <si>
    <t>DD.POA.2024.115</t>
  </si>
  <si>
    <t>EL MAMEY</t>
  </si>
  <si>
    <t>Ejecutar proyecto de Rehabilitación de redes en El Mamey.</t>
  </si>
  <si>
    <t>DD.POA.2024.116</t>
  </si>
  <si>
    <t>LA JINA</t>
  </si>
  <si>
    <t>Realizar  de Proyectos en la Jina con Fondo Propio</t>
  </si>
  <si>
    <t>DD.POA.2024.117</t>
  </si>
  <si>
    <t>PALO INDIO, LA CEIBA, EL TORO, LA GUA, CRUCE DE GUZMAN</t>
  </si>
  <si>
    <t>Ejecutar  Proyectos en Palo Indio, La Ceiba, El Toro, La Gua Cruce de Guzmán</t>
  </si>
  <si>
    <t>DD.POA.2024.118</t>
  </si>
  <si>
    <t>JAGUA CLARA</t>
  </si>
  <si>
    <t>Realizar Proyectos en Jagua Clara</t>
  </si>
  <si>
    <t>DD.POA.2024.119</t>
  </si>
  <si>
    <t>BAJABONITICO, ALTAMIRA</t>
  </si>
  <si>
    <t>Ejecutar Proyectos  con Fondo Propio en Bajabonitico, Altamira.</t>
  </si>
  <si>
    <t>DD.POA.2024.120</t>
  </si>
  <si>
    <t>Realizar Estudios Apoyos de Circuitos</t>
  </si>
  <si>
    <t>Realización propuestas de apoyos entre circuitos </t>
  </si>
  <si>
    <t>Cantidad de estudios</t>
  </si>
  <si>
    <t xml:space="preserve">Estudios realizados </t>
  </si>
  <si>
    <t>Gerencia Tecnica De Distribucion</t>
  </si>
  <si>
    <t>Planificación y estudio</t>
  </si>
  <si>
    <t>Luciano Gómez</t>
  </si>
  <si>
    <t>GERENCIA TECNICA DE DISTRIBUCION</t>
  </si>
  <si>
    <t>DD.POA.2024.121</t>
  </si>
  <si>
    <t>Realizar estudios de pérdidas técnicas de las redes de media tensión</t>
  </si>
  <si>
    <t xml:space="preserve">Presentar a la empresa los valores actuales de las pérdidas técnicas en media tensión </t>
  </si>
  <si>
    <t>DD.POA.2024.122</t>
  </si>
  <si>
    <t>Realizar Estudio Arquitectura de red</t>
  </si>
  <si>
    <t>Realizar propuesta para la explotación de la red de manera eficiente y que garantice la continuidad del servicio a nuestros clientes.</t>
  </si>
  <si>
    <t>DD.POA.2024.123</t>
  </si>
  <si>
    <t>Realizar Estudio de Conectividad</t>
  </si>
  <si>
    <t>Realizar propuestas de seccionamiento en circuitos, que cumplan con la coordinación de protección, a fin de que al presentarse una avería se afecte la menor cantidad de clientes.</t>
  </si>
  <si>
    <t xml:space="preserve">Tiempo de respuesta promedio </t>
  </si>
  <si>
    <t>DD.POA.2024.124</t>
  </si>
  <si>
    <t>Realizar Estudios de Interconexión</t>
  </si>
  <si>
    <t>Proponer las acciones necesarias para la correcta interconexión de nuevos clientes a las redes de nuestros circuitos que sobrepasan los 225 kva</t>
  </si>
  <si>
    <t xml:space="preserve">Tiempo respuesta promedio </t>
  </si>
  <si>
    <t>Sistema SGP</t>
  </si>
  <si>
    <t>DD.POA.2024.125</t>
  </si>
  <si>
    <t>Realizar Estudios de Generación distribuida a proyectos de energías alternativas.</t>
  </si>
  <si>
    <t>Evaluar el impacto que provoca en las redes de distribución la incorporación de nuevas instalación de generación con energía alternativa.</t>
  </si>
  <si>
    <t>Sistema solicitudes SAD</t>
  </si>
  <si>
    <t>DD.POA.2024.126</t>
  </si>
  <si>
    <t>Realizar Estudios de Explotación de Zonas Rehabilitadas</t>
  </si>
  <si>
    <t>Proponer las acciones para la puesta en explotación de redes y sectores rehabilitados</t>
  </si>
  <si>
    <t>DD.POA.2024.127</t>
  </si>
  <si>
    <t xml:space="preserve">Realizar Actualizaciones Interconexiones BDI Distribución </t>
  </si>
  <si>
    <t>Solicitudes del personal de Interconexiones de los cambios realizados en el red</t>
  </si>
  <si>
    <t>BDI</t>
  </si>
  <si>
    <t>DD.POA.2024.128</t>
  </si>
  <si>
    <t>Actualizar los  proyectos de adecuacion y regulación de clientes</t>
  </si>
  <si>
    <t>Solicitudes del personal de obras y proyectos financiados con cambios realizados en el red</t>
  </si>
  <si>
    <t>DD.POA.2024.129</t>
  </si>
  <si>
    <t>Realizar Actualizaciones intervenciones en la red por la Gerencia de Mantenimientos</t>
  </si>
  <si>
    <t>Solicitudes de mantenimiento de redes y otras áreas</t>
  </si>
  <si>
    <t>DD.POA.2024.130</t>
  </si>
  <si>
    <t>Ejecutar Actualizaciones intervenciones en la red por la Gerencia de Mantenimientos en transformadores de distribución</t>
  </si>
  <si>
    <t xml:space="preserve">Solicitudes de actuaciones en transformadores de distribución </t>
  </si>
  <si>
    <t>DD.POA.2024.131</t>
  </si>
  <si>
    <t>Actualizaciones intervenciones en la red por las Gerencias de Mantenimientos</t>
  </si>
  <si>
    <t xml:space="preserve">Solicitudes de Cts. pérdidas ejecutados </t>
  </si>
  <si>
    <t>DD.POA.2024.132</t>
  </si>
  <si>
    <t>Realizar Actualizaciones de BDI Distribución a intervenciones en la red por Obras de Desarrollo</t>
  </si>
  <si>
    <t>Solicitudes de actualizaciones de proyectos de desarrollos, realizados por el personal de Obras, Obras Financiadas y Gerencias de Mantenimiento</t>
  </si>
  <si>
    <t>DD.POA.2024.133</t>
  </si>
  <si>
    <t>Realizar Actualizaciones de BDI Distribución a Solicitudes de otras áreas.</t>
  </si>
  <si>
    <t>Solicitudes del personal que realiza revisiones en el terreno</t>
  </si>
  <si>
    <t>DD.POA.2024.134</t>
  </si>
  <si>
    <t>Dar respuesta a las solicitudes de requerimientos  en los sistemas de distribución</t>
  </si>
  <si>
    <t>Atender las solicitudes de cambio de clave, errores sistema, cambios de configuración, etc.</t>
  </si>
  <si>
    <t>Tiempo de respuesta promedio</t>
  </si>
  <si>
    <t>SGD</t>
  </si>
  <si>
    <t>DD.POA.2024.135</t>
  </si>
  <si>
    <t>Devoluciones promedio de proyectos de interconexión</t>
  </si>
  <si>
    <t>Reducir cantidad de devoluciones promedio de proyectos de interconexión aprobados</t>
  </si>
  <si>
    <t>Promedio de devoluciones</t>
  </si>
  <si>
    <t>Gerencia De Ingenieria</t>
  </si>
  <si>
    <t>Diseño Obras de Interconexión</t>
  </si>
  <si>
    <t>Félix Sánchez</t>
  </si>
  <si>
    <t>DD.POA.2024.136</t>
  </si>
  <si>
    <t>Días de respuesta de estados de peticiones de clientes</t>
  </si>
  <si>
    <t>Reducir promedio de días de respuesta a estados del proceso de peticiones de clientes</t>
  </si>
  <si>
    <t>Promedio de días de respuesta</t>
  </si>
  <si>
    <t>DD.POA.2024.137</t>
  </si>
  <si>
    <t>Reducir los tiempos de respuesta entre estados de peticiones de clientes</t>
  </si>
  <si>
    <t>Mantener promedio de días de repuesta a estados de los proyectos de Interconexiones de Petición de clientes.</t>
  </si>
  <si>
    <t>Obras de Interconexión</t>
  </si>
  <si>
    <t>DD.POA.2024.138</t>
  </si>
  <si>
    <t>Agilizar el proceso de interconexiones después de efectuado el pago</t>
  </si>
  <si>
    <t>Mantener  promedio de días de respuesta desde pagado hasta interconectado</t>
  </si>
  <si>
    <t>DD.POA.2024.139</t>
  </si>
  <si>
    <t xml:space="preserve">Reducir el tiempo de respuesta entre presupuestos </t>
  </si>
  <si>
    <t xml:space="preserve">Mantener promedio de días de respuesta desde presupuesto solicitado hasta presupuesto aprobado </t>
  </si>
  <si>
    <t>DD.POA.2024.140</t>
  </si>
  <si>
    <t>Entrada de transformadores a la semana</t>
  </si>
  <si>
    <t>Diagnosticar la cantidad de transformadores mínimos para mantener un stock en la fábrica de reparación</t>
  </si>
  <si>
    <t>Cantidad de Transformadores</t>
  </si>
  <si>
    <t>Correo</t>
  </si>
  <si>
    <t>Normativa</t>
  </si>
  <si>
    <t>DD.POA.2024.141</t>
  </si>
  <si>
    <t>Tiempo de respuesta a solicitudes de recepción técnica</t>
  </si>
  <si>
    <t>Dar rápida respuesta a las solicitudes de recepciones de materiales de almacén</t>
  </si>
  <si>
    <t>DD.POA.2024.142</t>
  </si>
  <si>
    <t>Recuperación de materiales.</t>
  </si>
  <si>
    <t>Aumentar la cantidad de tipos de materiales recuperados procedentes de la red que puedan ser reutilizados en adecuaciones</t>
  </si>
  <si>
    <t>Cantidad de tipos de ítem recuperadoras</t>
  </si>
  <si>
    <t>DD.POA.2024.143</t>
  </si>
  <si>
    <t>Visitas a Fabricas.</t>
  </si>
  <si>
    <t xml:space="preserve">Realizar las visitas solicitadas por las diferentes fábricas y homologar equipos y materiales </t>
  </si>
  <si>
    <t>Sistema SADI</t>
  </si>
  <si>
    <t>DD.POA.2024.144</t>
  </si>
  <si>
    <t>Informe de PES</t>
  </si>
  <si>
    <t>GERENCIA DE CONTROL DE GESTION DE DISTRIBUCION</t>
  </si>
  <si>
    <t>DD.POA.2024.145</t>
  </si>
  <si>
    <t>DD.POA.2024.146</t>
  </si>
  <si>
    <t>DD.POA.2024.147</t>
  </si>
  <si>
    <t>Realizar mantenimiento preventivo a las subestaciones de distribución</t>
  </si>
  <si>
    <t xml:space="preserve">Limpieza de equipos, apriete de conexiones, pruebas de maniobrabilidad, pintura, aplicación de raticida y herbicida. 
Realizar mantenimiento a las subestaciones de distribución </t>
  </si>
  <si>
    <t>Cantidad Mantenimientos Realizados</t>
  </si>
  <si>
    <t>Gerencia De Subestaciones</t>
  </si>
  <si>
    <t>Gerencia de Subestaciones</t>
  </si>
  <si>
    <t>José Villa</t>
  </si>
  <si>
    <t>DD.POA.2024.148</t>
  </si>
  <si>
    <t>Realizar Pruebas a los  transformadores de potencia</t>
  </si>
  <si>
    <t xml:space="preserve">Factor de potencia, aislamiento, porcentaje de humedad, relación de transformación, resistencia de devanados, entre otros. 
Realizar pruebas eléctricas a transformadores de potencia y componentes. </t>
  </si>
  <si>
    <t>Cantidad de Pruebas realizadas</t>
  </si>
  <si>
    <t>DD.POA.2024.149</t>
  </si>
  <si>
    <t xml:space="preserve">Ejecutar mantenimiento banco baterías y protecciones Eléctircas </t>
  </si>
  <si>
    <t xml:space="preserve">Limpieza y reapriete de Sistema de servicios auxiliares, pruebas de disparos a relés de protecciones. 
Realizar los mantenimientos programados a los SSAA de las subestaciones y a las protecciones eléctricas. </t>
  </si>
  <si>
    <t>Mantenimientos Realizados</t>
  </si>
  <si>
    <t>DD.POA.2024.150</t>
  </si>
  <si>
    <t>Realizar pruebas Descargas Banco Baterías</t>
  </si>
  <si>
    <t>Pruebas de descargas a cada banco de baterías en las subestaciones</t>
  </si>
  <si>
    <t>DD.POA.2024.151</t>
  </si>
  <si>
    <t>Realizar Pruebas Impedancia Baterías</t>
  </si>
  <si>
    <t>Pruebas de Impedancia a cada banco de baterías en las subestaciones</t>
  </si>
  <si>
    <t>DD.POA.2024.152</t>
  </si>
  <si>
    <t xml:space="preserve">Ejecutar mantenimiento de Sistema de Automatización Subestaciones </t>
  </si>
  <si>
    <t>Limpieza  y pruebas del sistema de automatización.
Realizar los mantenimientos  programas de los sistemas de automatización  y la confirmación señales digitales a señales de SCADA</t>
  </si>
  <si>
    <t>DD.POA.2024.153</t>
  </si>
  <si>
    <t>Instalar o sustituir protecciones eléctricas</t>
  </si>
  <si>
    <t>Instalar o sustituir protecciones de sobre corriente o diferencial en mal estado u obsoletas</t>
  </si>
  <si>
    <t>Cantidad de Instaciones o susticiones</t>
  </si>
  <si>
    <t>DD.POA.2024.154</t>
  </si>
  <si>
    <t xml:space="preserve">Instalar o Sustituir  los  sistema de Automatización </t>
  </si>
  <si>
    <t>Instalación o sustitución de los  sistema de automatización en mal estado u obsoletas</t>
  </si>
  <si>
    <t xml:space="preserve">Instalaciones Realizadas </t>
  </si>
  <si>
    <t>DD.POA.2024.155</t>
  </si>
  <si>
    <t xml:space="preserve">Instalar  interruptores de MT y AT </t>
  </si>
  <si>
    <t>Instalación de interruptores de Media Tensión en salidas de Subestaciones</t>
  </si>
  <si>
    <t>DD.POA.2024.156</t>
  </si>
  <si>
    <t>Inspección de Descargas Parciales por subestación</t>
  </si>
  <si>
    <t>Pruebas de Descarga Parciales a cada subestación</t>
  </si>
  <si>
    <t>Cantidad de Inspeciones</t>
  </si>
  <si>
    <t>DD.POA.2024.157</t>
  </si>
  <si>
    <t>Inspección de Efecto Corona por subestación</t>
  </si>
  <si>
    <t>Pruebas de Efecto Corona a cada subestación</t>
  </si>
  <si>
    <t>DD.POA.2024.158</t>
  </si>
  <si>
    <t>Inyección Primaria de alta corriente en Interruptores de AT-BT</t>
  </si>
  <si>
    <t>Pruebas de Inyección de Corriente a cada Interruptor de AT y BT</t>
  </si>
  <si>
    <t xml:space="preserve">Cantidad de Pruebas </t>
  </si>
  <si>
    <t>DD.POA.2024.159</t>
  </si>
  <si>
    <t>Medición de Resistencia malla de tierra subestación</t>
  </si>
  <si>
    <t>Esta actividad consiste  en la Medición de Resistencia malla de tierra a cada subestación</t>
  </si>
  <si>
    <t>Cantidad de Mediciones</t>
  </si>
  <si>
    <t>DD.POA.2024.160</t>
  </si>
  <si>
    <t>Medición de Tensiones de paso y contacto subestación</t>
  </si>
  <si>
    <t>Medición de Tensiones de paso y contacto a cada subestación</t>
  </si>
  <si>
    <t>DD.POA.2024.161</t>
  </si>
  <si>
    <t>Ensayo de Resistencia Dinámica Interruptor</t>
  </si>
  <si>
    <t>Medición de Resistencia Dinamica a Interruptores de AT y BT</t>
  </si>
  <si>
    <t>DD.POA.2024.162</t>
  </si>
  <si>
    <t>Realizar Prueba de Vibraciones en Operación Interruptor</t>
  </si>
  <si>
    <t>Medición de Vibraciones a Interruptores de AT y BT</t>
  </si>
  <si>
    <t>DD.POA.2024.163</t>
  </si>
  <si>
    <t>Ensayo de Sincronismo y Tiempo de apertura / cierre de contactos en interruptor</t>
  </si>
  <si>
    <t>Medición de Sincronismo a Interruptores de AT y BT</t>
  </si>
  <si>
    <t>DD.POA.2024.164</t>
  </si>
  <si>
    <t>Desplazamiento de contactos</t>
  </si>
  <si>
    <t>Medición de Desplazamiento de Contactos a Interruptores de AT y BT</t>
  </si>
  <si>
    <t>DD.POA.2024.165</t>
  </si>
  <si>
    <t>Filtrados de aceite con sistema Termovacío</t>
  </si>
  <si>
    <t>Filtrado de aceite en caliente a los transformadores de potencia dieléctrico</t>
  </si>
  <si>
    <t>DD.POA.2024.166</t>
  </si>
  <si>
    <t>Filtrados de aceite con Regeneración Químico</t>
  </si>
  <si>
    <t>Regeneración de aceite dieléctrico con procesos quimicos. Pasivadores e Ihnibidores</t>
  </si>
  <si>
    <t>DD.POA.2024.167</t>
  </si>
  <si>
    <t>Servicio Tierra fuller</t>
  </si>
  <si>
    <t>Tratamiento de tierra Fuller al aceite dieléctrico</t>
  </si>
  <si>
    <t>DD.POA.2024.168</t>
  </si>
  <si>
    <t>Realizar Prueba de Humedad Residual de SF6 (Interruptores) Unidad</t>
  </si>
  <si>
    <t>Medición de Humedad Residual de SF6 a interruptores de AT y BT</t>
  </si>
  <si>
    <t>DD.POA.2024.169</t>
  </si>
  <si>
    <t>Hacer prueba de Calidad Porcentual de SF6 (Interruptores) Unidad</t>
  </si>
  <si>
    <t>Medición de Calidad Porcentual de SF6 a interruptores de AT y BT</t>
  </si>
  <si>
    <t>DD.POA.2024.170</t>
  </si>
  <si>
    <t>Ensayos VLF en cables Aislados (URDs) Ternas</t>
  </si>
  <si>
    <t>Medición de VLF a cables Aislado en AT y BT</t>
  </si>
  <si>
    <t>DD.POA.2024.171</t>
  </si>
  <si>
    <t>Ensayos de HiPot AC en celdas de media Tensión</t>
  </si>
  <si>
    <t>Medición de HIPOT AC a cables Aislado en AT y BT</t>
  </si>
  <si>
    <t>DD.POA.2024.172</t>
  </si>
  <si>
    <t>Servicio de Ubicación de fallas en cables soterrados</t>
  </si>
  <si>
    <t>Ubicación de fallas en cable soterrados en AT y BT</t>
  </si>
  <si>
    <t>DD.POA.2024.173</t>
  </si>
  <si>
    <t>Ralizar Extracción de muestra de aceite</t>
  </si>
  <si>
    <t>Extracción de muestra de aceite</t>
  </si>
  <si>
    <t>DD.POA.2024.174</t>
  </si>
  <si>
    <t>Realizar Análisis Dieléctrico y Fisicoquímico en aceite de Transformador de Potencia</t>
  </si>
  <si>
    <t>Realización de Análisis Dieléctrico y Fisicoquímico en aceite de Transformador de Potencia (esto para  diagnosticar la condición del papel aislante del transformador)</t>
  </si>
  <si>
    <t>DD.POA.2024.175</t>
  </si>
  <si>
    <t>Realizar Cromatografía de Gases Disueltos en aceite de Transformadores de Potencia</t>
  </si>
  <si>
    <t>La cromatografía de gases permite el análisis del aceite dieléctrico del transformador de potencia</t>
  </si>
  <si>
    <t>DD.POA.2024.176</t>
  </si>
  <si>
    <t>Efectuar Análisis de contenido de Furanos en aceite de Transformador de Potencia</t>
  </si>
  <si>
    <t>Permite determinar el grado de polimerización del papel aislante (su deterioro) por compromiso térmico del mismo y proporciona una idea de la vida útil remanente del transformador.</t>
  </si>
  <si>
    <t>DD.POA.2024.177</t>
  </si>
  <si>
    <t>Realizar Análisis de contenido de Inhibidor en aceite de Transformador de Potencia</t>
  </si>
  <si>
    <t>Nos permite determinar el contenido de inhibidores artificiales (sustancias que protegen el aceite aislante del proceso de oxidación natural)</t>
  </si>
  <si>
    <t>DD.POA.2024.178</t>
  </si>
  <si>
    <t>Realizar Análisis de Azufre Corrosivo en aceite de Transformador de Potencia</t>
  </si>
  <si>
    <t>El objetivo del análisis de gases disueltos permite determinar qué tan concentrados están algunos gases en el aceite del transformador, por ejemplo: etano, hidrógeno, metano, oxígeno, nitrógeno, etileno, monóxido de carbono, acetileno.</t>
  </si>
  <si>
    <t>DD.POA.2024.179</t>
  </si>
  <si>
    <t>Hacer Análisis cualitativo de contenido de PCBs en aceite de Transformador de Potencia</t>
  </si>
  <si>
    <t>Análisis cualitativo de contenido de PCBs en aceite de Transformador de Potencia</t>
  </si>
  <si>
    <t>DD.POA.2024.180</t>
  </si>
  <si>
    <t>Análisis cuantitativo de contenido de PCBs en aceite de Transformador de Potencia</t>
  </si>
  <si>
    <t>DD.POA.2024.181</t>
  </si>
  <si>
    <t>Análisis de Punto de Inflamación en aceite de Transformador de Potencia</t>
  </si>
  <si>
    <t>DD.POA.2024.182</t>
  </si>
  <si>
    <t>Análisis de Punto de Anilina en aceite de Transformador de Potencia</t>
  </si>
  <si>
    <t>DD.POA.2024.183</t>
  </si>
  <si>
    <t>Análisis de Factor de Potencia a 25℃ en aceite de Transformador de Potencia</t>
  </si>
  <si>
    <t>DD.POA.2024.184</t>
  </si>
  <si>
    <t>Análisis de Factor de Potencia a 100℃ en aceite de Transformador de Potencia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</si>
</sst>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0.00_);[Red]\(&quot;$&quot;#,##0.00\)"/>
    <numFmt numFmtId="44" formatCode="_(&quot;$&quot;* #,##0.00_);_(&quot;$&quot;* \(#,##0.00\);_(&quot;$&quot;* &quot;-&quot;??_);_(@_)"/>
    <numFmt numFmtId="43" formatCode="_(* #,##0.00_);_(* \(#,##0.00\);_(* &quot;-&quot;??_);_(@_)"/>
    <numFmt numFmtId="164" formatCode="[$-F800]dddd\,\ mmmm\ dd\,\ yyyy"/>
    <numFmt numFmtId="165" formatCode="_(* #,##0_);_(* \(#,##0\);_(* &quot;-&quot;??_);_(@_)"/>
    <numFmt numFmtId="166" formatCode="#,##0.00000"/>
  </numFmts>
  <fonts count="60">
    <font>
      <sz val="12"/>
      <color theme="1"/>
      <name val="Times New Roman"/>
      <family val="2"/>
    </font>
    <font>
      <sz val="10"/>
      <name val="Arial"/>
      <family val="2"/>
    </font>
    <font>
      <sz val="11"/>
      <color theme="1"/>
      <name val="Calibri"/>
      <family val="2"/>
      <scheme val="minor"/>
    </font>
    <font>
      <sz val="8"/>
      <name val="Times New Roman"/>
      <family val="2"/>
    </font>
    <font>
      <b/>
      <sz val="14"/>
      <color theme="1"/>
      <name val="Times New Roman"/>
      <family val="1"/>
    </font>
    <font>
      <b/>
      <sz val="12"/>
      <color theme="1"/>
      <name val="Times New Roman"/>
      <family val="1"/>
    </font>
    <font>
      <b/>
      <sz val="12"/>
      <color rgb="FFFFFFFF"/>
      <name val="Times New Roman"/>
      <family val="1"/>
      <charset val="1"/>
    </font>
    <font>
      <sz val="11"/>
      <color rgb="FF000000"/>
      <name val="Times New Roman "/>
      <charset val="1"/>
    </font>
    <font>
      <i/>
      <sz val="11"/>
      <color rgb="FF000000"/>
      <name val="Times New Roman "/>
      <charset val="1"/>
    </font>
    <font>
      <b/>
      <sz val="12"/>
      <color rgb="FFFFFFFF"/>
      <name val="Times New Roman"/>
      <family val="1"/>
    </font>
    <font>
      <sz val="8"/>
      <color rgb="FF000000"/>
      <name val="Times New Roman"/>
      <family val="2"/>
    </font>
    <font>
      <sz val="11"/>
      <color rgb="FF000000"/>
      <name val="Calibri"/>
      <family val="2"/>
    </font>
    <font>
      <i/>
      <sz val="8"/>
      <color rgb="FF000000"/>
      <name val="Times New Roman"/>
      <family val="2"/>
    </font>
    <font>
      <sz val="8"/>
      <color rgb="FF000000"/>
      <name val="Times New Roman"/>
      <family val="1"/>
    </font>
    <font>
      <sz val="12"/>
      <color theme="1"/>
      <name val="Times New Roman"/>
      <family val="2"/>
    </font>
    <font>
      <b/>
      <sz val="12"/>
      <color theme="0"/>
      <name val="Times New Roman"/>
      <family val="1"/>
    </font>
    <font>
      <sz val="12"/>
      <color theme="1"/>
      <name val="Times New Roman"/>
      <family val="1"/>
    </font>
    <font>
      <sz val="12"/>
      <color rgb="FF000000"/>
      <name val="Times New Roman"/>
      <family val="1"/>
    </font>
    <font>
      <sz val="12"/>
      <color rgb="FFFF0000"/>
      <name val="Times New Roman"/>
      <family val="1"/>
    </font>
    <font>
      <sz val="14"/>
      <color theme="1"/>
      <name val="Times New Roman"/>
      <family val="1"/>
    </font>
    <font>
      <b/>
      <sz val="16"/>
      <color theme="1"/>
      <name val="Times New Roman"/>
      <family val="1"/>
    </font>
    <font>
      <b/>
      <sz val="24"/>
      <color theme="1"/>
      <name val="Times New Roman"/>
      <family val="1"/>
    </font>
    <font>
      <u/>
      <sz val="12"/>
      <color theme="10"/>
      <name val="Times New Roman"/>
      <family val="2"/>
    </font>
    <font>
      <b/>
      <sz val="12"/>
      <color rgb="FF0070C0"/>
      <name val="Times New Roman"/>
      <family val="1"/>
    </font>
    <font>
      <b/>
      <sz val="20"/>
      <color rgb="FF002060"/>
      <name val="Times New Roman"/>
      <family val="1"/>
    </font>
    <font>
      <b/>
      <sz val="18"/>
      <color theme="10"/>
      <name val="Times New Roman"/>
      <family val="1"/>
    </font>
    <font>
      <b/>
      <sz val="9"/>
      <color indexed="81"/>
      <name val="Tahoma"/>
      <family val="2"/>
    </font>
    <font>
      <sz val="9"/>
      <color indexed="81"/>
      <name val="Tahoma"/>
      <family val="2"/>
    </font>
    <font>
      <sz val="18"/>
      <color theme="3"/>
      <name val="Calibri Light"/>
      <family val="2"/>
      <scheme val="major"/>
    </font>
    <font>
      <b/>
      <sz val="13"/>
      <color theme="3"/>
      <name val="Calibri"/>
      <family val="2"/>
      <scheme val="minor"/>
    </font>
    <font>
      <sz val="12"/>
      <color theme="1"/>
      <name val="Calibri"/>
      <family val="1"/>
      <scheme val="minor"/>
    </font>
    <font>
      <b/>
      <sz val="12"/>
      <color theme="0"/>
      <name val="Calibri Light"/>
      <family val="2"/>
      <scheme val="major"/>
    </font>
    <font>
      <b/>
      <sz val="12"/>
      <color theme="0"/>
      <name val="Calibri"/>
      <family val="1"/>
      <scheme val="minor"/>
    </font>
    <font>
      <b/>
      <sz val="18"/>
      <color rgb="FF002060"/>
      <name val="Calibri Light"/>
      <family val="2"/>
      <scheme val="major"/>
    </font>
    <font>
      <sz val="12"/>
      <name val="Times New Roman"/>
      <family val="2"/>
    </font>
    <font>
      <sz val="12"/>
      <name val="Times New Roman"/>
      <family val="1"/>
    </font>
    <font>
      <b/>
      <i/>
      <sz val="12"/>
      <name val="Times New Roman"/>
      <family val="2"/>
    </font>
    <font>
      <sz val="16"/>
      <color rgb="FF002060"/>
      <name val="Times New Roman"/>
      <family val="1"/>
    </font>
    <font>
      <b/>
      <sz val="18"/>
      <color rgb="FF002060"/>
      <name val="Times New Roman"/>
      <family val="1"/>
    </font>
    <font>
      <sz val="11"/>
      <color rgb="FF000000"/>
      <name val="Times New Roman"/>
      <family val="1"/>
    </font>
    <font>
      <sz val="18"/>
      <color rgb="FF002060"/>
      <name val="Times New Roman"/>
      <family val="1"/>
    </font>
    <font>
      <sz val="12"/>
      <color rgb="FF002060"/>
      <name val="Times New Roman"/>
      <family val="1"/>
    </font>
    <font>
      <b/>
      <sz val="12"/>
      <color rgb="FF002060"/>
      <name val="Times New Roman"/>
      <family val="1"/>
    </font>
    <font>
      <b/>
      <sz val="18"/>
      <color theme="8" tint="-0.249977111117893"/>
      <name val="Times New Roman"/>
      <family val="1"/>
    </font>
    <font>
      <sz val="12"/>
      <color theme="8" tint="-0.249977111117893"/>
      <name val="Times New Roman"/>
      <family val="1"/>
    </font>
    <font>
      <b/>
      <sz val="12"/>
      <color theme="8" tint="-0.249977111117893"/>
      <name val="Times New Roman"/>
      <family val="1"/>
    </font>
    <font>
      <b/>
      <sz val="14"/>
      <color rgb="FF002060"/>
      <name val="Times New Roman"/>
      <family val="1"/>
    </font>
    <font>
      <sz val="20"/>
      <color theme="1"/>
      <name val="Times New Roman"/>
      <family val="2"/>
    </font>
    <font>
      <sz val="20"/>
      <color theme="3"/>
      <name val="Calibri Light"/>
      <family val="2"/>
      <scheme val="major"/>
    </font>
    <font>
      <b/>
      <sz val="20"/>
      <color theme="3"/>
      <name val="Calibri"/>
      <family val="2"/>
      <scheme val="minor"/>
    </font>
    <font>
      <sz val="20"/>
      <color rgb="FF002060"/>
      <name val="Times New Roman"/>
      <family val="1"/>
    </font>
    <font>
      <b/>
      <sz val="16"/>
      <color rgb="FF002060"/>
      <name val="Times New Roman"/>
      <family val="1"/>
    </font>
    <font>
      <sz val="16"/>
      <color theme="1"/>
      <name val="Times New Roman"/>
      <family val="1"/>
    </font>
    <font>
      <sz val="16"/>
      <color rgb="FF002060"/>
      <name val="Calibri Light"/>
      <family val="2"/>
      <scheme val="major"/>
    </font>
    <font>
      <b/>
      <sz val="14"/>
      <color rgb="FF002060"/>
      <name val="Calibri Light"/>
      <family val="2"/>
      <scheme val="major"/>
    </font>
    <font>
      <sz val="12"/>
      <color theme="1"/>
      <name val="Calibri"/>
      <family val="2"/>
      <scheme val="minor"/>
    </font>
    <font>
      <sz val="12"/>
      <color rgb="FF000000"/>
      <name val="Calibri"/>
      <family val="1"/>
      <scheme val="minor"/>
    </font>
    <font>
      <b/>
      <sz val="16"/>
      <color theme="8" tint="-0.249977111117893"/>
      <name val="Times New Roman"/>
      <family val="1"/>
    </font>
    <font>
      <b/>
      <sz val="20"/>
      <color theme="1"/>
      <name val="Times New Roman"/>
      <family val="1"/>
    </font>
    <font>
      <b/>
      <sz val="20"/>
      <color theme="10"/>
      <name val="Times New Roman"/>
      <family val="1"/>
    </font>
  </fonts>
  <fills count="29">
    <fill>
      <patternFill patternType="none"/>
    </fill>
    <fill>
      <patternFill patternType="gray125"/>
    </fill>
    <fill>
      <patternFill patternType="solid">
        <fgColor rgb="FF00B0F0"/>
        <bgColor indexed="64"/>
      </patternFill>
    </fill>
    <fill>
      <patternFill patternType="solid">
        <fgColor rgb="FF002060"/>
        <bgColor indexed="64"/>
      </patternFill>
    </fill>
    <fill>
      <patternFill patternType="solid">
        <fgColor rgb="FFFFFFD1"/>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00F66F"/>
        <bgColor indexed="64"/>
      </patternFill>
    </fill>
    <fill>
      <patternFill patternType="solid">
        <fgColor rgb="FFFF4F4F"/>
        <bgColor indexed="64"/>
      </patternFill>
    </fill>
    <fill>
      <patternFill patternType="solid">
        <fgColor rgb="FF002060"/>
        <bgColor rgb="FF000080"/>
      </patternFill>
    </fill>
    <fill>
      <patternFill patternType="solid">
        <fgColor rgb="FFFFFFFF"/>
        <bgColor rgb="FFFFFFCC"/>
      </patternFill>
    </fill>
    <fill>
      <patternFill patternType="solid">
        <fgColor rgb="FF002060"/>
        <bgColor rgb="FF000000"/>
      </patternFill>
    </fill>
    <fill>
      <patternFill patternType="solid">
        <fgColor rgb="FFFFFFFF"/>
        <bgColor rgb="FF000000"/>
      </patternFill>
    </fill>
    <fill>
      <patternFill patternType="solid">
        <fgColor theme="0" tint="-0.14999847407452621"/>
        <bgColor theme="0" tint="-0.14999847407452621"/>
      </patternFill>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39997558519241921"/>
        <bgColor theme="0" tint="-0.14999847407452621"/>
      </patternFill>
    </fill>
    <fill>
      <patternFill patternType="solid">
        <fgColor theme="5" tint="0.59999389629810485"/>
        <bgColor theme="0" tint="-0.14999847407452621"/>
      </patternFill>
    </fill>
    <fill>
      <patternFill patternType="solid">
        <fgColor theme="5" tint="0.59999389629810485"/>
        <bgColor indexed="64"/>
      </patternFill>
    </fill>
    <fill>
      <patternFill patternType="solid">
        <fgColor theme="8" tint="0.39997558519241921"/>
        <bgColor theme="0" tint="-0.14999847407452621"/>
      </patternFill>
    </fill>
    <fill>
      <patternFill patternType="solid">
        <fgColor theme="3" tint="0.39997558519241921"/>
        <bgColor theme="0" tint="-0.14999847407452621"/>
      </patternFill>
    </fill>
    <fill>
      <patternFill patternType="solid">
        <fgColor theme="3" tint="0.39997558519241921"/>
        <bgColor indexed="64"/>
      </patternFill>
    </fill>
    <fill>
      <patternFill patternType="solid">
        <fgColor theme="0"/>
        <bgColor theme="0" tint="-0.14999847407452621"/>
      </patternFill>
    </fill>
    <fill>
      <patternFill patternType="solid">
        <fgColor rgb="FFFFFF00"/>
        <bgColor indexed="64"/>
      </patternFill>
    </fill>
    <fill>
      <patternFill patternType="solid">
        <fgColor rgb="FFFF0000"/>
        <bgColor indexed="64"/>
      </patternFill>
    </fill>
    <fill>
      <patternFill patternType="solid">
        <fgColor rgb="FFD9E1F2"/>
        <bgColor indexed="64"/>
      </patternFill>
    </fill>
    <fill>
      <patternFill patternType="solid">
        <fgColor rgb="FFD9E1F2"/>
        <bgColor rgb="FF000000"/>
      </patternFill>
    </fill>
  </fills>
  <borders count="24">
    <border>
      <left/>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medium">
        <color theme="8" tint="-0.249977111117893"/>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rgb="FF000000"/>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theme="1"/>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70C0"/>
      </left>
      <right style="thin">
        <color rgb="FF0070C0"/>
      </right>
      <top style="thin">
        <color rgb="FF0070C0"/>
      </top>
      <bottom style="thin">
        <color rgb="FF0070C0"/>
      </bottom>
      <diagonal/>
    </border>
    <border>
      <left style="thin">
        <color rgb="FF2F75B5"/>
      </left>
      <right style="thin">
        <color rgb="FF2F75B5"/>
      </right>
      <top/>
      <bottom style="thin">
        <color rgb="FF2F75B5"/>
      </bottom>
      <diagonal/>
    </border>
    <border>
      <left style="thin">
        <color theme="8" tint="-0.249977111117893"/>
      </left>
      <right style="thin">
        <color theme="8" tint="-0.249977111117893"/>
      </right>
      <top style="thin">
        <color theme="8" tint="-0.249977111117893"/>
      </top>
      <bottom/>
      <diagonal/>
    </border>
    <border>
      <left/>
      <right/>
      <top/>
      <bottom style="thick">
        <color theme="4" tint="0.499984740745262"/>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diagonal/>
    </border>
    <border>
      <left style="thin">
        <color theme="8" tint="-0.249977111117893"/>
      </left>
      <right style="thin">
        <color theme="8" tint="-0.249977111117893"/>
      </right>
      <top style="thin">
        <color indexed="64"/>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rgb="FF2F75B5"/>
      </left>
      <right style="thin">
        <color rgb="FF2F75B5"/>
      </right>
      <top style="thin">
        <color rgb="FF2F75B5"/>
      </top>
      <bottom style="thin">
        <color rgb="FF2F75B5"/>
      </bottom>
      <diagonal/>
    </border>
    <border>
      <left style="medium">
        <color theme="0"/>
      </left>
      <right style="medium">
        <color theme="0"/>
      </right>
      <top/>
      <bottom style="medium">
        <color theme="0"/>
      </bottom>
      <diagonal/>
    </border>
  </borders>
  <cellStyleXfs count="22">
    <xf numFmtId="0" fontId="0" fillId="0" borderId="0"/>
    <xf numFmtId="0" fontId="1" fillId="0" borderId="0"/>
    <xf numFmtId="0" fontId="2" fillId="0" borderId="0"/>
    <xf numFmtId="43" fontId="2" fillId="0" borderId="0" applyFont="0" applyFill="0" applyBorder="0" applyAlignment="0" applyProtection="0"/>
    <xf numFmtId="164" fontId="2" fillId="0" borderId="0"/>
    <xf numFmtId="9" fontId="2" fillId="0" borderId="0" applyFont="0" applyFill="0" applyBorder="0" applyAlignment="0" applyProtection="0"/>
    <xf numFmtId="44" fontId="2"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0" fontId="14" fillId="0" borderId="0"/>
    <xf numFmtId="0" fontId="22" fillId="0" borderId="0" applyNumberFormat="0" applyFill="0" applyBorder="0" applyAlignment="0" applyProtection="0"/>
    <xf numFmtId="0" fontId="14" fillId="0" borderId="0"/>
    <xf numFmtId="0" fontId="28" fillId="0" borderId="0" applyNumberFormat="0" applyFill="0" applyBorder="0" applyAlignment="0" applyProtection="0"/>
    <xf numFmtId="0" fontId="29" fillId="0" borderId="17" applyNumberFormat="0" applyFill="0" applyAlignment="0" applyProtection="0"/>
    <xf numFmtId="0" fontId="31" fillId="3" borderId="18">
      <alignment horizontal="centerContinuous"/>
    </xf>
    <xf numFmtId="0" fontId="31" fillId="2" borderId="18">
      <alignment horizontal="centerContinuous" vertical="center" wrapText="1"/>
    </xf>
    <xf numFmtId="0" fontId="55" fillId="0" borderId="0"/>
    <xf numFmtId="0" fontId="53" fillId="0" borderId="0" applyNumberFormat="0" applyFill="0" applyBorder="0" applyAlignment="0" applyProtection="0"/>
    <xf numFmtId="0" fontId="54" fillId="0" borderId="0" applyNumberFormat="0" applyFill="0" applyAlignment="0" applyProtection="0"/>
    <xf numFmtId="43" fontId="55" fillId="0" borderId="0" applyFont="0" applyFill="0" applyBorder="0" applyAlignment="0" applyProtection="0"/>
    <xf numFmtId="9" fontId="55" fillId="0" borderId="0" applyFont="0" applyFill="0" applyBorder="0" applyAlignment="0" applyProtection="0"/>
  </cellStyleXfs>
  <cellXfs count="312">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4" borderId="1" xfId="0" applyFill="1" applyBorder="1"/>
    <xf numFmtId="0" fontId="0" fillId="0" borderId="3" xfId="0" applyBorder="1"/>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0" fillId="0" borderId="1" xfId="0" applyBorder="1" applyAlignment="1">
      <alignment horizontal="left" vertical="center"/>
    </xf>
    <xf numFmtId="0" fontId="0" fillId="7" borderId="1" xfId="0" applyFill="1" applyBorder="1"/>
    <xf numFmtId="0" fontId="0" fillId="8" borderId="1" xfId="0" applyFill="1" applyBorder="1"/>
    <xf numFmtId="0" fontId="6" fillId="9" borderId="4"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6" fillId="9" borderId="5" xfId="0" applyFont="1" applyFill="1" applyBorder="1" applyAlignment="1">
      <alignment horizontal="center" vertical="center"/>
    </xf>
    <xf numFmtId="0" fontId="7" fillId="0" borderId="0" xfId="0" applyFont="1" applyAlignment="1">
      <alignment horizontal="left" vertical="center" wrapText="1"/>
    </xf>
    <xf numFmtId="0" fontId="7" fillId="10" borderId="0" xfId="0" applyFont="1" applyFill="1" applyAlignment="1">
      <alignment horizontal="left" vertical="center" wrapText="1"/>
    </xf>
    <xf numFmtId="0" fontId="11" fillId="0" borderId="0" xfId="0" applyFont="1"/>
    <xf numFmtId="0" fontId="10" fillId="0" borderId="0" xfId="0" applyFont="1" applyAlignment="1">
      <alignment wrapText="1"/>
    </xf>
    <xf numFmtId="0" fontId="9" fillId="11" borderId="8" xfId="0" applyFont="1" applyFill="1" applyBorder="1"/>
    <xf numFmtId="0" fontId="10" fillId="14" borderId="9" xfId="0" applyFont="1" applyFill="1" applyBorder="1" applyAlignment="1">
      <alignment wrapText="1"/>
    </xf>
    <xf numFmtId="0" fontId="10" fillId="13" borderId="9" xfId="0" applyFont="1" applyFill="1" applyBorder="1" applyAlignment="1">
      <alignment wrapText="1"/>
    </xf>
    <xf numFmtId="0" fontId="10" fillId="14" borderId="0" xfId="0" applyFont="1" applyFill="1" applyAlignment="1">
      <alignment wrapText="1"/>
    </xf>
    <xf numFmtId="0" fontId="10" fillId="13" borderId="0" xfId="0" applyFont="1" applyFill="1" applyAlignment="1">
      <alignment wrapText="1"/>
    </xf>
    <xf numFmtId="0" fontId="10" fillId="12" borderId="0" xfId="0" applyFont="1" applyFill="1" applyAlignment="1">
      <alignment wrapText="1"/>
    </xf>
    <xf numFmtId="0" fontId="10" fillId="13" borderId="0" xfId="0" applyFont="1" applyFill="1"/>
    <xf numFmtId="0" fontId="10" fillId="0" borderId="0" xfId="0" applyFont="1"/>
    <xf numFmtId="0" fontId="10" fillId="16" borderId="0" xfId="0" applyFont="1" applyFill="1" applyAlignment="1">
      <alignment wrapText="1"/>
    </xf>
    <xf numFmtId="0" fontId="10" fillId="17" borderId="0" xfId="0" applyFont="1" applyFill="1" applyAlignment="1">
      <alignment wrapText="1"/>
    </xf>
    <xf numFmtId="0" fontId="10" fillId="18" borderId="0" xfId="0" applyFont="1" applyFill="1" applyAlignment="1">
      <alignment wrapText="1"/>
    </xf>
    <xf numFmtId="0" fontId="9" fillId="11" borderId="6" xfId="0" applyFont="1" applyFill="1" applyBorder="1" applyAlignment="1">
      <alignment horizontal="center"/>
    </xf>
    <xf numFmtId="0" fontId="11" fillId="0" borderId="0" xfId="0" applyFont="1" applyAlignment="1">
      <alignment horizontal="center"/>
    </xf>
    <xf numFmtId="0" fontId="9" fillId="11" borderId="8" xfId="0" applyFont="1" applyFill="1" applyBorder="1" applyAlignment="1">
      <alignment horizontal="center"/>
    </xf>
    <xf numFmtId="0" fontId="10" fillId="19" borderId="0" xfId="0" applyFont="1" applyFill="1" applyAlignment="1">
      <alignment wrapText="1"/>
    </xf>
    <xf numFmtId="0" fontId="10" fillId="20" borderId="0" xfId="0" applyFont="1" applyFill="1" applyAlignment="1">
      <alignment wrapText="1"/>
    </xf>
    <xf numFmtId="0" fontId="10" fillId="21" borderId="0" xfId="0" applyFont="1" applyFill="1" applyAlignment="1">
      <alignment wrapText="1"/>
    </xf>
    <xf numFmtId="0" fontId="10" fillId="5" borderId="0" xfId="0" applyFont="1" applyFill="1" applyAlignment="1">
      <alignment wrapText="1"/>
    </xf>
    <xf numFmtId="0" fontId="0" fillId="0" borderId="0" xfId="0" applyAlignment="1">
      <alignment horizontal="center" vertical="center" wrapText="1"/>
    </xf>
    <xf numFmtId="0" fontId="10" fillId="22" borderId="0" xfId="0" applyFont="1" applyFill="1"/>
    <xf numFmtId="0" fontId="10" fillId="23" borderId="0" xfId="0" applyFont="1" applyFill="1" applyAlignment="1">
      <alignment wrapText="1"/>
    </xf>
    <xf numFmtId="0" fontId="10" fillId="22" borderId="0" xfId="0" applyFont="1" applyFill="1" applyAlignment="1">
      <alignment wrapText="1"/>
    </xf>
    <xf numFmtId="0" fontId="10" fillId="24" borderId="10" xfId="0" applyFont="1" applyFill="1" applyBorder="1" applyAlignment="1">
      <alignment wrapText="1"/>
    </xf>
    <xf numFmtId="0" fontId="10" fillId="15" borderId="10" xfId="0" applyFont="1" applyFill="1" applyBorder="1" applyAlignment="1">
      <alignment wrapText="1"/>
    </xf>
    <xf numFmtId="0" fontId="10" fillId="24" borderId="11" xfId="0" applyFont="1" applyFill="1" applyBorder="1" applyAlignment="1">
      <alignment wrapText="1"/>
    </xf>
    <xf numFmtId="0" fontId="10" fillId="19" borderId="13" xfId="0" applyFont="1" applyFill="1" applyBorder="1" applyAlignment="1">
      <alignment horizontal="center" vertical="center"/>
    </xf>
    <xf numFmtId="0" fontId="16" fillId="0" borderId="1" xfId="0" applyFont="1" applyBorder="1" applyAlignment="1" applyProtection="1">
      <alignment horizontal="left" vertical="center" wrapText="1"/>
      <protection locked="0"/>
    </xf>
    <xf numFmtId="0" fontId="16" fillId="0" borderId="0" xfId="0" applyFont="1" applyAlignment="1">
      <alignment wrapText="1"/>
    </xf>
    <xf numFmtId="0" fontId="16" fillId="0" borderId="0" xfId="0" applyFont="1" applyAlignment="1">
      <alignment horizontal="center" wrapText="1"/>
    </xf>
    <xf numFmtId="0" fontId="20" fillId="0" borderId="0" xfId="0" applyFont="1"/>
    <xf numFmtId="0" fontId="19" fillId="0" borderId="0" xfId="0" applyFont="1"/>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30" fillId="0" borderId="0" xfId="0" applyFont="1"/>
    <xf numFmtId="0" fontId="32" fillId="3" borderId="18" xfId="15" applyFont="1">
      <alignment horizontal="centerContinuous"/>
    </xf>
    <xf numFmtId="0" fontId="32" fillId="2" borderId="18" xfId="16" applyFont="1" applyAlignment="1">
      <alignment horizontal="centerContinuous" vertical="center"/>
    </xf>
    <xf numFmtId="0" fontId="32" fillId="2" borderId="19" xfId="16" applyFont="1" applyBorder="1" applyAlignment="1">
      <alignment horizontal="centerContinuous" vertical="center"/>
    </xf>
    <xf numFmtId="2" fontId="30" fillId="6" borderId="0" xfId="0" applyNumberFormat="1" applyFont="1" applyFill="1" applyProtection="1">
      <protection locked="0"/>
    </xf>
    <xf numFmtId="43" fontId="30" fillId="0" borderId="0" xfId="8" applyFont="1" applyAlignment="1"/>
    <xf numFmtId="0" fontId="28" fillId="0" borderId="0" xfId="13" applyAlignment="1"/>
    <xf numFmtId="0" fontId="33" fillId="0" borderId="17" xfId="14" applyFont="1" applyAlignment="1"/>
    <xf numFmtId="0" fontId="31" fillId="3" borderId="18" xfId="15">
      <alignment horizontal="centerContinuous"/>
    </xf>
    <xf numFmtId="0" fontId="31" fillId="2" borderId="18" xfId="16" applyAlignment="1">
      <alignment horizontal="centerContinuous" vertical="center"/>
    </xf>
    <xf numFmtId="0" fontId="31" fillId="2" borderId="19" xfId="16" applyBorder="1" applyAlignment="1">
      <alignment horizontal="centerContinuous" vertical="center"/>
    </xf>
    <xf numFmtId="0" fontId="0" fillId="0" borderId="0" xfId="0" applyAlignment="1">
      <alignment wrapText="1"/>
    </xf>
    <xf numFmtId="0" fontId="0" fillId="0" borderId="0" xfId="0" applyAlignment="1">
      <alignment horizontal="center"/>
    </xf>
    <xf numFmtId="43" fontId="0" fillId="0" borderId="0" xfId="8" applyFont="1" applyAlignment="1"/>
    <xf numFmtId="43" fontId="0" fillId="16" borderId="0" xfId="8" applyFont="1" applyFill="1" applyAlignment="1"/>
    <xf numFmtId="0" fontId="0" fillId="16" borderId="0" xfId="0" applyFill="1"/>
    <xf numFmtId="0" fontId="0" fillId="6" borderId="0" xfId="0" applyFill="1" applyProtection="1">
      <protection locked="0"/>
    </xf>
    <xf numFmtId="9" fontId="0" fillId="16" borderId="0" xfId="0" applyNumberFormat="1" applyFill="1"/>
    <xf numFmtId="9" fontId="0" fillId="6" borderId="0" xfId="7" applyFont="1" applyFill="1" applyAlignment="1" applyProtection="1">
      <protection locked="0"/>
    </xf>
    <xf numFmtId="10" fontId="0" fillId="6" borderId="0" xfId="0" applyNumberFormat="1" applyFill="1" applyProtection="1">
      <protection locked="0"/>
    </xf>
    <xf numFmtId="10" fontId="0" fillId="16" borderId="0" xfId="7" applyNumberFormat="1" applyFont="1" applyFill="1" applyAlignment="1"/>
    <xf numFmtId="8" fontId="0" fillId="0" borderId="0" xfId="8" applyNumberFormat="1" applyFont="1" applyAlignment="1">
      <alignment vertical="center"/>
    </xf>
    <xf numFmtId="43" fontId="0" fillId="0" borderId="0" xfId="8" applyFont="1" applyBorder="1" applyAlignment="1"/>
    <xf numFmtId="0" fontId="31" fillId="2" borderId="18" xfId="16">
      <alignment horizontal="centerContinuous" vertical="center" wrapText="1"/>
    </xf>
    <xf numFmtId="0" fontId="30" fillId="0" borderId="0" xfId="0" applyFont="1" applyAlignment="1">
      <alignment horizontal="center" vertical="center"/>
    </xf>
    <xf numFmtId="0" fontId="30" fillId="0" borderId="0" xfId="0" applyFont="1" applyAlignment="1">
      <alignment wrapText="1"/>
    </xf>
    <xf numFmtId="0" fontId="32" fillId="2" borderId="18" xfId="16" applyFont="1">
      <alignment horizontal="centerContinuous" vertical="center" wrapText="1"/>
    </xf>
    <xf numFmtId="10" fontId="30" fillId="16" borderId="0" xfId="0" applyNumberFormat="1" applyFont="1" applyFill="1"/>
    <xf numFmtId="10" fontId="30" fillId="6" borderId="0" xfId="0" applyNumberFormat="1" applyFont="1" applyFill="1" applyProtection="1">
      <protection locked="0"/>
    </xf>
    <xf numFmtId="43" fontId="30" fillId="16" borderId="0" xfId="8" applyFont="1" applyFill="1" applyAlignment="1"/>
    <xf numFmtId="43" fontId="30" fillId="0" borderId="14" xfId="8" applyFont="1" applyBorder="1" applyAlignment="1"/>
    <xf numFmtId="0" fontId="0" fillId="0" borderId="0" xfId="0" applyAlignment="1">
      <alignment horizontal="center" vertical="center"/>
    </xf>
    <xf numFmtId="0" fontId="25" fillId="0" borderId="2" xfId="11" applyFont="1" applyBorder="1" applyAlignment="1" applyProtection="1">
      <alignment vertical="center" wrapText="1"/>
    </xf>
    <xf numFmtId="0" fontId="28" fillId="0" borderId="0" xfId="13" applyAlignment="1" applyProtection="1"/>
    <xf numFmtId="0" fontId="0" fillId="0" borderId="0" xfId="0" applyAlignment="1">
      <alignment vertical="center" wrapText="1"/>
    </xf>
    <xf numFmtId="0" fontId="0" fillId="0" borderId="0" xfId="0" applyAlignment="1">
      <alignment vertical="center"/>
    </xf>
    <xf numFmtId="0" fontId="0" fillId="15" borderId="20" xfId="0" applyFill="1" applyBorder="1" applyAlignment="1" applyProtection="1">
      <alignment horizontal="left" vertical="center" wrapText="1"/>
      <protection locked="0"/>
    </xf>
    <xf numFmtId="0" fontId="0" fillId="0" borderId="0" xfId="0" applyAlignment="1">
      <alignment horizontal="left" wrapText="1"/>
    </xf>
    <xf numFmtId="43" fontId="0" fillId="0" borderId="0" xfId="8" applyFont="1" applyAlignment="1" applyProtection="1"/>
    <xf numFmtId="0" fontId="0" fillId="0" borderId="0" xfId="8" applyNumberFormat="1" applyFont="1" applyAlignment="1" applyProtection="1"/>
    <xf numFmtId="9" fontId="0" fillId="16" borderId="0" xfId="7" applyFont="1" applyFill="1" applyAlignment="1" applyProtection="1"/>
    <xf numFmtId="0" fontId="0" fillId="0" borderId="1" xfId="0" applyBorder="1" applyAlignment="1" applyProtection="1">
      <alignment horizontal="left" vertical="center" wrapText="1"/>
      <protection locked="0"/>
    </xf>
    <xf numFmtId="4" fontId="0" fillId="0" borderId="16" xfId="0" applyNumberFormat="1" applyBorder="1" applyAlignment="1" applyProtection="1">
      <alignment horizontal="center" vertical="center"/>
      <protection locked="0"/>
    </xf>
    <xf numFmtId="0" fontId="34" fillId="0" borderId="1" xfId="0" applyFont="1" applyBorder="1" applyAlignment="1" applyProtection="1">
      <alignment vertical="top" wrapText="1"/>
      <protection locked="0"/>
    </xf>
    <xf numFmtId="0" fontId="35" fillId="0" borderId="1" xfId="0" applyFont="1" applyBorder="1" applyAlignment="1" applyProtection="1">
      <alignment vertical="center" wrapText="1"/>
      <protection locked="0"/>
    </xf>
    <xf numFmtId="0" fontId="0" fillId="0" borderId="0" xfId="0" applyAlignment="1">
      <alignment horizontal="left"/>
    </xf>
    <xf numFmtId="0" fontId="0" fillId="16" borderId="0" xfId="7" applyNumberFormat="1" applyFont="1" applyFill="1" applyAlignment="1" applyProtection="1"/>
    <xf numFmtId="0" fontId="0" fillId="16" borderId="0" xfId="7" applyNumberFormat="1" applyFont="1" applyFill="1" applyAlignment="1" applyProtection="1">
      <alignment wrapText="1"/>
    </xf>
    <xf numFmtId="10" fontId="0" fillId="16" borderId="0" xfId="0" applyNumberFormat="1" applyFill="1"/>
    <xf numFmtId="0" fontId="0" fillId="0" borderId="0" xfId="0" applyAlignment="1">
      <alignment horizontal="left" vertical="center" wrapText="1"/>
    </xf>
    <xf numFmtId="44" fontId="0" fillId="0" borderId="0" xfId="8" applyNumberFormat="1" applyFont="1" applyAlignment="1" applyProtection="1">
      <alignment horizontal="right" vertical="center"/>
    </xf>
    <xf numFmtId="0" fontId="0" fillId="16" borderId="0" xfId="7" applyNumberFormat="1" applyFont="1" applyFill="1" applyAlignment="1"/>
    <xf numFmtId="9" fontId="0" fillId="16" borderId="0" xfId="7" applyFont="1" applyFill="1" applyAlignment="1"/>
    <xf numFmtId="0" fontId="0" fillId="0" borderId="0" xfId="8" applyNumberFormat="1" applyFont="1" applyAlignment="1"/>
    <xf numFmtId="2" fontId="0" fillId="16" borderId="0" xfId="7" applyNumberFormat="1" applyFont="1" applyFill="1" applyAlignment="1"/>
    <xf numFmtId="2" fontId="0" fillId="16" borderId="0" xfId="7" applyNumberFormat="1" applyFont="1" applyFill="1" applyAlignment="1" applyProtection="1"/>
    <xf numFmtId="0" fontId="14" fillId="0" borderId="1" xfId="12" applyBorder="1" applyAlignment="1" applyProtection="1">
      <alignment horizontal="left" wrapText="1"/>
      <protection locked="0"/>
    </xf>
    <xf numFmtId="0" fontId="0" fillId="0" borderId="1" xfId="0" applyBorder="1" applyAlignment="1" applyProtection="1">
      <alignment horizontal="left" vertical="center"/>
      <protection locked="0"/>
    </xf>
    <xf numFmtId="0" fontId="25" fillId="0" borderId="2" xfId="11" applyFont="1" applyBorder="1" applyAlignment="1" applyProtection="1">
      <alignment vertical="center" wrapText="1"/>
      <protection locked="0"/>
    </xf>
    <xf numFmtId="0" fontId="31" fillId="2" borderId="18" xfId="16" applyAlignment="1">
      <alignment horizontal="center" vertical="center"/>
    </xf>
    <xf numFmtId="0" fontId="0" fillId="27" borderId="0" xfId="0" applyFill="1" applyProtection="1">
      <protection locked="0"/>
    </xf>
    <xf numFmtId="9" fontId="0" fillId="6" borderId="0" xfId="0" applyNumberFormat="1" applyFill="1" applyProtection="1">
      <protection locked="0"/>
    </xf>
    <xf numFmtId="0" fontId="17" fillId="27" borderId="22" xfId="0" applyFont="1" applyFill="1" applyBorder="1" applyProtection="1">
      <protection locked="0"/>
    </xf>
    <xf numFmtId="0" fontId="17" fillId="27" borderId="15" xfId="0" applyFont="1" applyFill="1" applyBorder="1" applyProtection="1">
      <protection locked="0"/>
    </xf>
    <xf numFmtId="10" fontId="17" fillId="27" borderId="15" xfId="0" applyNumberFormat="1" applyFont="1" applyFill="1" applyBorder="1" applyProtection="1">
      <protection locked="0"/>
    </xf>
    <xf numFmtId="10" fontId="0" fillId="27" borderId="0" xfId="0" applyNumberFormat="1" applyFill="1" applyProtection="1">
      <protection locked="0"/>
    </xf>
    <xf numFmtId="0" fontId="29" fillId="0" borderId="0" xfId="14" applyBorder="1" applyAlignment="1"/>
    <xf numFmtId="0" fontId="31" fillId="2" borderId="23" xfId="16" applyBorder="1" applyAlignment="1">
      <alignment horizontal="centerContinuous" vertical="center"/>
    </xf>
    <xf numFmtId="0" fontId="16" fillId="0" borderId="0" xfId="0" applyFont="1" applyAlignment="1">
      <alignment vertical="center"/>
    </xf>
    <xf numFmtId="0" fontId="16" fillId="0" borderId="0" xfId="0" applyFont="1" applyAlignment="1">
      <alignment horizontal="center" vertical="center"/>
    </xf>
    <xf numFmtId="0" fontId="16" fillId="0" borderId="0" xfId="0" applyFont="1"/>
    <xf numFmtId="0" fontId="16" fillId="0" borderId="0" xfId="0" applyFont="1" applyAlignment="1">
      <alignment horizontal="center"/>
    </xf>
    <xf numFmtId="43" fontId="16" fillId="0" borderId="0" xfId="8" applyFont="1" applyAlignment="1"/>
    <xf numFmtId="10" fontId="16" fillId="16" borderId="0" xfId="7" applyNumberFormat="1" applyFont="1" applyFill="1" applyAlignment="1"/>
    <xf numFmtId="43" fontId="16" fillId="16" borderId="0" xfId="8" applyFont="1" applyFill="1" applyAlignment="1"/>
    <xf numFmtId="10" fontId="16" fillId="16" borderId="0" xfId="0" applyNumberFormat="1" applyFont="1" applyFill="1"/>
    <xf numFmtId="0" fontId="16" fillId="0" borderId="0" xfId="0" quotePrefix="1" applyFont="1" applyAlignment="1">
      <alignment wrapText="1"/>
    </xf>
    <xf numFmtId="0" fontId="16" fillId="0" borderId="0" xfId="0" applyFont="1" applyAlignment="1">
      <alignment horizontal="left"/>
    </xf>
    <xf numFmtId="0" fontId="37" fillId="0" borderId="0" xfId="13" applyFont="1" applyAlignment="1" applyProtection="1">
      <alignment horizontal="left"/>
    </xf>
    <xf numFmtId="0" fontId="38" fillId="0" borderId="17" xfId="14" applyFont="1" applyAlignment="1" applyProtection="1">
      <alignment horizontal="left"/>
    </xf>
    <xf numFmtId="0" fontId="15" fillId="3" borderId="18" xfId="15" applyFont="1" applyAlignment="1"/>
    <xf numFmtId="0" fontId="15" fillId="3" borderId="18" xfId="15" applyFont="1" applyAlignment="1">
      <alignment horizontal="center"/>
    </xf>
    <xf numFmtId="0" fontId="15" fillId="3" borderId="18" xfId="15" applyFont="1" applyAlignment="1">
      <alignment horizontal="left"/>
    </xf>
    <xf numFmtId="0" fontId="15" fillId="2" borderId="18" xfId="16" applyFont="1" applyAlignment="1">
      <alignment horizontal="left" vertical="center"/>
    </xf>
    <xf numFmtId="0" fontId="15" fillId="2" borderId="18" xfId="16" applyFont="1" applyAlignment="1">
      <alignment horizontal="left" vertical="center" wrapText="1"/>
    </xf>
    <xf numFmtId="0" fontId="15" fillId="2" borderId="19" xfId="16" applyFont="1" applyBorder="1" applyAlignment="1">
      <alignment horizontal="center" vertical="center"/>
    </xf>
    <xf numFmtId="0" fontId="15" fillId="2" borderId="19" xfId="16" applyFont="1" applyBorder="1" applyAlignment="1">
      <alignment horizontal="left" vertical="center"/>
    </xf>
    <xf numFmtId="0" fontId="16" fillId="0" borderId="0" xfId="0" applyFont="1" applyAlignment="1" applyProtection="1">
      <alignment horizontal="left" vertical="center"/>
      <protection locked="0"/>
    </xf>
    <xf numFmtId="0" fontId="16" fillId="0" borderId="0" xfId="0" applyFont="1" applyAlignment="1">
      <alignment horizontal="left" vertical="center"/>
    </xf>
    <xf numFmtId="0" fontId="16" fillId="0" borderId="0" xfId="0" applyFont="1" applyAlignment="1">
      <alignment horizontal="left" wrapText="1"/>
    </xf>
    <xf numFmtId="43" fontId="16" fillId="0" borderId="0" xfId="8" applyFont="1" applyAlignment="1" applyProtection="1">
      <alignment horizontal="left" wrapText="1"/>
    </xf>
    <xf numFmtId="0" fontId="16" fillId="0" borderId="0" xfId="8" applyNumberFormat="1" applyFont="1" applyAlignment="1" applyProtection="1">
      <alignment horizontal="left" wrapText="1"/>
    </xf>
    <xf numFmtId="0" fontId="16" fillId="6" borderId="0" xfId="0" applyFont="1" applyFill="1" applyAlignment="1" applyProtection="1">
      <alignment horizontal="left"/>
      <protection locked="0"/>
    </xf>
    <xf numFmtId="43" fontId="16" fillId="6" borderId="0" xfId="8" applyFont="1" applyFill="1" applyAlignment="1" applyProtection="1">
      <alignment horizontal="left"/>
      <protection locked="0"/>
    </xf>
    <xf numFmtId="10" fontId="16" fillId="16" borderId="0" xfId="7" applyNumberFormat="1" applyFont="1" applyFill="1" applyAlignment="1" applyProtection="1"/>
    <xf numFmtId="9" fontId="16" fillId="6" borderId="0" xfId="7" applyFont="1" applyFill="1" applyAlignment="1" applyProtection="1">
      <alignment horizontal="left"/>
      <protection locked="0"/>
    </xf>
    <xf numFmtId="43" fontId="16" fillId="16" borderId="0" xfId="8" applyFont="1" applyFill="1" applyAlignment="1" applyProtection="1"/>
    <xf numFmtId="43" fontId="16" fillId="16" borderId="0" xfId="8" applyFont="1" applyFill="1" applyAlignment="1" applyProtection="1">
      <alignment vertical="center"/>
    </xf>
    <xf numFmtId="9" fontId="16" fillId="6" borderId="0" xfId="7" applyFont="1" applyFill="1" applyAlignment="1" applyProtection="1">
      <alignment horizontal="left" vertical="center"/>
      <protection locked="0"/>
    </xf>
    <xf numFmtId="165" fontId="16" fillId="6" borderId="0" xfId="8" applyNumberFormat="1" applyFont="1" applyFill="1" applyAlignment="1" applyProtection="1">
      <alignment horizontal="left"/>
      <protection locked="0"/>
    </xf>
    <xf numFmtId="10" fontId="16" fillId="6" borderId="0" xfId="7" applyNumberFormat="1" applyFont="1" applyFill="1" applyAlignment="1" applyProtection="1">
      <alignment horizontal="left"/>
      <protection locked="0"/>
    </xf>
    <xf numFmtId="9" fontId="16" fillId="6" borderId="0" xfId="0" applyNumberFormat="1" applyFont="1" applyFill="1" applyAlignment="1" applyProtection="1">
      <alignment horizontal="left"/>
      <protection locked="0"/>
    </xf>
    <xf numFmtId="0" fontId="16" fillId="0" borderId="0" xfId="8" applyNumberFormat="1" applyFont="1" applyAlignment="1" applyProtection="1">
      <alignment horizontal="left" vertical="center" wrapText="1"/>
    </xf>
    <xf numFmtId="0" fontId="16" fillId="6" borderId="0" xfId="0" applyFont="1" applyFill="1" applyAlignment="1">
      <alignment horizontal="left"/>
    </xf>
    <xf numFmtId="0" fontId="16" fillId="15" borderId="0" xfId="0" applyFont="1" applyFill="1" applyAlignment="1">
      <alignment horizontal="left" vertical="center" wrapText="1"/>
    </xf>
    <xf numFmtId="43" fontId="16" fillId="16" borderId="0" xfId="8" applyFont="1" applyFill="1" applyAlignment="1" applyProtection="1">
      <alignment wrapText="1"/>
    </xf>
    <xf numFmtId="9" fontId="16" fillId="6" borderId="0" xfId="7" applyFont="1" applyFill="1" applyAlignment="1" applyProtection="1">
      <alignment horizontal="left" wrapText="1"/>
      <protection locked="0"/>
    </xf>
    <xf numFmtId="43" fontId="16" fillId="16" borderId="0" xfId="8" applyFont="1" applyFill="1" applyAlignment="1">
      <alignment wrapText="1"/>
    </xf>
    <xf numFmtId="0" fontId="16" fillId="6" borderId="0" xfId="0" applyFont="1" applyFill="1" applyAlignment="1" applyProtection="1">
      <alignment horizontal="left" wrapText="1"/>
      <protection locked="0"/>
    </xf>
    <xf numFmtId="43" fontId="16" fillId="6" borderId="0" xfId="8" applyFont="1" applyFill="1" applyAlignment="1" applyProtection="1">
      <alignment horizontal="left" wrapText="1"/>
      <protection locked="0"/>
    </xf>
    <xf numFmtId="0" fontId="39" fillId="6" borderId="0" xfId="0" applyFont="1" applyFill="1" applyAlignment="1" applyProtection="1">
      <alignment horizontal="left"/>
      <protection locked="0"/>
    </xf>
    <xf numFmtId="0" fontId="17" fillId="0" borderId="22" xfId="0" applyFont="1" applyBorder="1" applyAlignment="1">
      <alignment wrapText="1"/>
    </xf>
    <xf numFmtId="9" fontId="16" fillId="16" borderId="21" xfId="0" applyNumberFormat="1" applyFont="1" applyFill="1" applyBorder="1"/>
    <xf numFmtId="0" fontId="16" fillId="16" borderId="0" xfId="0" applyFont="1" applyFill="1"/>
    <xf numFmtId="9" fontId="16" fillId="16" borderId="0" xfId="0" applyNumberFormat="1" applyFont="1" applyFill="1"/>
    <xf numFmtId="0" fontId="17" fillId="0" borderId="0" xfId="0" applyFont="1" applyAlignment="1">
      <alignment vertical="center" wrapText="1"/>
    </xf>
    <xf numFmtId="0" fontId="15" fillId="3" borderId="18" xfId="15" applyFont="1">
      <alignment horizontal="centerContinuous"/>
    </xf>
    <xf numFmtId="0" fontId="15" fillId="2" borderId="18" xfId="16" applyFont="1" applyAlignment="1">
      <alignment horizontal="centerContinuous" vertical="center"/>
    </xf>
    <xf numFmtId="0" fontId="15" fillId="2" borderId="18" xfId="16" applyFont="1" applyAlignment="1">
      <alignment horizontal="center" vertical="center" wrapText="1"/>
    </xf>
    <xf numFmtId="0" fontId="15" fillId="2" borderId="18" xfId="16" applyFont="1" applyAlignment="1">
      <alignment horizontal="center" vertical="center"/>
    </xf>
    <xf numFmtId="0" fontId="15" fillId="2" borderId="19" xfId="16" applyFont="1" applyBorder="1" applyAlignment="1">
      <alignment horizontal="centerContinuous" vertical="center"/>
    </xf>
    <xf numFmtId="43" fontId="16" fillId="0" borderId="0" xfId="8" applyFont="1" applyAlignment="1" applyProtection="1">
      <alignment wrapText="1"/>
    </xf>
    <xf numFmtId="0" fontId="16" fillId="0" borderId="0" xfId="8" applyNumberFormat="1" applyFont="1" applyAlignment="1" applyProtection="1">
      <alignment wrapText="1"/>
    </xf>
    <xf numFmtId="10" fontId="16" fillId="16" borderId="0" xfId="7" applyNumberFormat="1" applyFont="1" applyFill="1" applyAlignment="1" applyProtection="1">
      <alignment horizontal="center"/>
    </xf>
    <xf numFmtId="9" fontId="16" fillId="6" borderId="0" xfId="7" applyFont="1" applyFill="1" applyAlignment="1" applyProtection="1">
      <protection locked="0"/>
    </xf>
    <xf numFmtId="0" fontId="16" fillId="16" borderId="0" xfId="8" applyNumberFormat="1" applyFont="1" applyFill="1" applyAlignment="1">
      <alignment horizontal="center"/>
    </xf>
    <xf numFmtId="0" fontId="16" fillId="6" borderId="0" xfId="0" applyFont="1" applyFill="1" applyProtection="1">
      <protection locked="0"/>
    </xf>
    <xf numFmtId="10" fontId="16" fillId="16" borderId="0" xfId="7" applyNumberFormat="1" applyFont="1" applyFill="1" applyAlignment="1">
      <alignment horizontal="center"/>
    </xf>
    <xf numFmtId="0" fontId="37" fillId="0" borderId="0" xfId="13" applyFont="1" applyAlignment="1"/>
    <xf numFmtId="0" fontId="38" fillId="0" borderId="17" xfId="14" applyFont="1" applyAlignment="1"/>
    <xf numFmtId="0" fontId="15" fillId="2" borderId="18" xfId="16" applyFont="1">
      <alignment horizontal="centerContinuous" vertical="center" wrapText="1"/>
    </xf>
    <xf numFmtId="0" fontId="15" fillId="2" borderId="19" xfId="16" applyFont="1" applyBorder="1">
      <alignment horizontal="centerContinuous" vertical="center" wrapText="1"/>
    </xf>
    <xf numFmtId="43" fontId="16" fillId="0" borderId="0" xfId="8" applyFont="1" applyAlignment="1">
      <alignment wrapText="1"/>
    </xf>
    <xf numFmtId="10" fontId="16" fillId="16" borderId="0" xfId="7" applyNumberFormat="1" applyFont="1" applyFill="1" applyAlignment="1">
      <alignment wrapText="1"/>
    </xf>
    <xf numFmtId="9" fontId="16" fillId="16" borderId="21" xfId="0" applyNumberFormat="1" applyFont="1" applyFill="1" applyBorder="1" applyAlignment="1">
      <alignment wrapText="1"/>
    </xf>
    <xf numFmtId="0" fontId="16" fillId="16" borderId="0" xfId="0" applyFont="1" applyFill="1" applyAlignment="1">
      <alignment wrapText="1"/>
    </xf>
    <xf numFmtId="9" fontId="16" fillId="16" borderId="0" xfId="0" applyNumberFormat="1" applyFont="1" applyFill="1" applyAlignment="1">
      <alignment wrapText="1"/>
    </xf>
    <xf numFmtId="0" fontId="16" fillId="15" borderId="0" xfId="0" applyFont="1" applyFill="1" applyAlignment="1">
      <alignment wrapText="1"/>
    </xf>
    <xf numFmtId="0" fontId="16" fillId="0" borderId="21" xfId="0" applyFont="1" applyBorder="1" applyAlignment="1">
      <alignment wrapText="1"/>
    </xf>
    <xf numFmtId="0" fontId="16" fillId="16" borderId="0" xfId="7" applyNumberFormat="1" applyFont="1" applyFill="1" applyAlignment="1" applyProtection="1">
      <alignment wrapText="1"/>
    </xf>
    <xf numFmtId="9" fontId="17" fillId="28" borderId="22" xfId="7" applyFont="1" applyFill="1" applyBorder="1" applyAlignment="1" applyProtection="1">
      <protection locked="0"/>
    </xf>
    <xf numFmtId="0" fontId="17" fillId="28" borderId="22" xfId="0" applyFont="1" applyFill="1" applyBorder="1" applyProtection="1">
      <protection locked="0"/>
    </xf>
    <xf numFmtId="0" fontId="17" fillId="0" borderId="0" xfId="0" applyFont="1" applyAlignment="1">
      <alignment wrapText="1"/>
    </xf>
    <xf numFmtId="44" fontId="16" fillId="0" borderId="0" xfId="9" applyFont="1" applyAlignment="1">
      <alignment wrapText="1"/>
    </xf>
    <xf numFmtId="0" fontId="17" fillId="0" borderId="0" xfId="0" applyFont="1" applyAlignment="1">
      <alignment horizontal="center" wrapText="1"/>
    </xf>
    <xf numFmtId="9" fontId="16" fillId="6" borderId="0" xfId="0" applyNumberFormat="1" applyFont="1" applyFill="1" applyProtection="1">
      <protection locked="0"/>
    </xf>
    <xf numFmtId="0" fontId="17" fillId="0" borderId="22" xfId="0" applyFont="1" applyBorder="1"/>
    <xf numFmtId="0" fontId="16" fillId="0" borderId="21" xfId="0" applyFont="1" applyBorder="1"/>
    <xf numFmtId="0" fontId="17" fillId="0" borderId="0" xfId="0" applyFont="1"/>
    <xf numFmtId="10" fontId="16" fillId="6" borderId="0" xfId="0" applyNumberFormat="1" applyFont="1" applyFill="1" applyProtection="1">
      <protection locked="0"/>
    </xf>
    <xf numFmtId="2" fontId="16" fillId="6" borderId="0" xfId="0" applyNumberFormat="1" applyFont="1" applyFill="1" applyProtection="1">
      <protection locked="0"/>
    </xf>
    <xf numFmtId="9" fontId="16" fillId="16" borderId="0" xfId="7" applyFont="1" applyFill="1" applyAlignment="1"/>
    <xf numFmtId="43" fontId="16" fillId="0" borderId="0" xfId="8" applyFont="1" applyFill="1" applyAlignment="1"/>
    <xf numFmtId="2" fontId="16" fillId="16" borderId="0" xfId="0" applyNumberFormat="1" applyFont="1" applyFill="1" applyAlignment="1">
      <alignment horizontal="center"/>
    </xf>
    <xf numFmtId="2" fontId="16" fillId="16" borderId="0" xfId="8" applyNumberFormat="1" applyFont="1" applyFill="1" applyAlignment="1">
      <alignment horizontal="center"/>
    </xf>
    <xf numFmtId="11" fontId="16" fillId="0" borderId="0" xfId="0" applyNumberFormat="1" applyFont="1"/>
    <xf numFmtId="44" fontId="16" fillId="0" borderId="0" xfId="9" applyFont="1" applyAlignment="1"/>
    <xf numFmtId="44" fontId="16" fillId="0" borderId="0" xfId="9" applyFont="1" applyAlignment="1">
      <alignment horizontal="right"/>
    </xf>
    <xf numFmtId="2" fontId="17" fillId="6" borderId="0" xfId="0" applyNumberFormat="1" applyFont="1" applyFill="1" applyProtection="1">
      <protection locked="0"/>
    </xf>
    <xf numFmtId="0" fontId="33" fillId="0" borderId="0" xfId="14" applyFont="1" applyBorder="1" applyAlignment="1"/>
    <xf numFmtId="0" fontId="16" fillId="0" borderId="0" xfId="8" applyNumberFormat="1" applyFont="1" applyAlignment="1"/>
    <xf numFmtId="2" fontId="16" fillId="16" borderId="0" xfId="0" applyNumberFormat="1" applyFont="1" applyFill="1"/>
    <xf numFmtId="0" fontId="16" fillId="0" borderId="0" xfId="0" applyFont="1" applyProtection="1">
      <protection locked="0"/>
    </xf>
    <xf numFmtId="43" fontId="16" fillId="0" borderId="14" xfId="8" applyFont="1" applyBorder="1" applyAlignment="1"/>
    <xf numFmtId="165" fontId="16" fillId="0" borderId="0" xfId="8" applyNumberFormat="1" applyFont="1" applyAlignment="1"/>
    <xf numFmtId="165" fontId="16" fillId="6" borderId="0" xfId="0" applyNumberFormat="1" applyFont="1" applyFill="1" applyProtection="1">
      <protection locked="0"/>
    </xf>
    <xf numFmtId="10" fontId="16" fillId="6" borderId="0" xfId="7" applyNumberFormat="1" applyFont="1" applyFill="1" applyAlignment="1" applyProtection="1">
      <protection locked="0"/>
    </xf>
    <xf numFmtId="0" fontId="40" fillId="0" borderId="0" xfId="13" applyFont="1" applyAlignment="1"/>
    <xf numFmtId="43" fontId="16" fillId="16" borderId="0" xfId="8" applyFont="1" applyFill="1"/>
    <xf numFmtId="10" fontId="16" fillId="16" borderId="0" xfId="7" applyNumberFormat="1" applyFont="1" applyFill="1"/>
    <xf numFmtId="0" fontId="16" fillId="6" borderId="0" xfId="7" applyNumberFormat="1" applyFont="1" applyFill="1" applyAlignment="1" applyProtection="1">
      <protection locked="0"/>
    </xf>
    <xf numFmtId="9" fontId="16" fillId="25" borderId="0" xfId="0" applyNumberFormat="1" applyFont="1" applyFill="1" applyProtection="1">
      <protection locked="0"/>
    </xf>
    <xf numFmtId="165" fontId="16" fillId="6" borderId="0" xfId="8" applyNumberFormat="1" applyFont="1" applyFill="1" applyAlignment="1" applyProtection="1">
      <protection locked="0"/>
    </xf>
    <xf numFmtId="0" fontId="16" fillId="6" borderId="0" xfId="0" applyFont="1" applyFill="1" applyAlignment="1" applyProtection="1">
      <alignment horizontal="center" vertical="center"/>
      <protection locked="0"/>
    </xf>
    <xf numFmtId="10" fontId="16" fillId="6" borderId="0" xfId="0" applyNumberFormat="1" applyFont="1" applyFill="1" applyAlignment="1" applyProtection="1">
      <alignment horizontal="center" vertical="center"/>
      <protection locked="0"/>
    </xf>
    <xf numFmtId="0" fontId="16" fillId="26" borderId="0" xfId="0" applyFont="1" applyFill="1" applyAlignment="1">
      <alignment wrapText="1"/>
    </xf>
    <xf numFmtId="0" fontId="16" fillId="26" borderId="0" xfId="0" applyFont="1" applyFill="1" applyAlignment="1">
      <alignment horizontal="center"/>
    </xf>
    <xf numFmtId="0" fontId="16" fillId="26" borderId="0" xfId="0" applyFont="1" applyFill="1"/>
    <xf numFmtId="2" fontId="16" fillId="0" borderId="0" xfId="0" applyNumberFormat="1" applyFont="1"/>
    <xf numFmtId="0" fontId="41" fillId="0" borderId="0" xfId="13" applyFont="1" applyAlignment="1"/>
    <xf numFmtId="0" fontId="42" fillId="0" borderId="17" xfId="14" applyFont="1" applyAlignment="1"/>
    <xf numFmtId="2" fontId="16" fillId="6" borderId="0" xfId="8" applyNumberFormat="1" applyFont="1" applyFill="1" applyAlignment="1" applyProtection="1">
      <protection locked="0"/>
    </xf>
    <xf numFmtId="0" fontId="43" fillId="0" borderId="2" xfId="11" applyFont="1" applyBorder="1" applyAlignment="1" applyProtection="1">
      <alignment vertical="center" wrapText="1"/>
    </xf>
    <xf numFmtId="0" fontId="44" fillId="0" borderId="0" xfId="0" applyFont="1"/>
    <xf numFmtId="0" fontId="45" fillId="0" borderId="0" xfId="0" applyFont="1"/>
    <xf numFmtId="44" fontId="16" fillId="6" borderId="0" xfId="9" applyFont="1" applyFill="1" applyAlignment="1" applyProtection="1">
      <protection locked="0"/>
    </xf>
    <xf numFmtId="44" fontId="16" fillId="6" borderId="0" xfId="9" applyFont="1" applyFill="1" applyAlignment="1" applyProtection="1">
      <alignment horizontal="right"/>
      <protection locked="0"/>
    </xf>
    <xf numFmtId="8" fontId="16" fillId="27" borderId="0" xfId="0" applyNumberFormat="1" applyFont="1" applyFill="1"/>
    <xf numFmtId="43" fontId="16" fillId="16" borderId="0" xfId="8" applyFont="1" applyFill="1" applyAlignment="1">
      <alignment horizontal="center"/>
    </xf>
    <xf numFmtId="165" fontId="16" fillId="16" borderId="0" xfId="8" applyNumberFormat="1" applyFont="1" applyFill="1" applyAlignment="1" applyProtection="1">
      <alignment horizontal="center"/>
    </xf>
    <xf numFmtId="0" fontId="46" fillId="0" borderId="17" xfId="14" applyFont="1" applyAlignment="1"/>
    <xf numFmtId="3" fontId="16" fillId="6" borderId="0" xfId="0" applyNumberFormat="1" applyFont="1" applyFill="1" applyProtection="1">
      <protection locked="0"/>
    </xf>
    <xf numFmtId="4" fontId="16" fillId="6" borderId="0" xfId="0" applyNumberFormat="1" applyFont="1" applyFill="1" applyProtection="1">
      <protection locked="0"/>
    </xf>
    <xf numFmtId="166" fontId="16" fillId="6" borderId="0" xfId="0" applyNumberFormat="1" applyFont="1" applyFill="1" applyProtection="1">
      <protection locked="0"/>
    </xf>
    <xf numFmtId="0" fontId="16" fillId="16" borderId="0" xfId="8" applyNumberFormat="1" applyFont="1" applyFill="1" applyAlignment="1"/>
    <xf numFmtId="2" fontId="16" fillId="6" borderId="0" xfId="7" applyNumberFormat="1" applyFont="1" applyFill="1" applyAlignment="1" applyProtection="1">
      <protection locked="0"/>
    </xf>
    <xf numFmtId="0" fontId="16" fillId="15" borderId="0" xfId="0" applyFont="1" applyFill="1" applyAlignment="1">
      <alignment vertical="center" wrapText="1"/>
    </xf>
    <xf numFmtId="0" fontId="23" fillId="0" borderId="0" xfId="11" applyFont="1" applyBorder="1" applyAlignment="1" applyProtection="1"/>
    <xf numFmtId="0" fontId="23" fillId="0" borderId="0" xfId="11" applyFont="1" applyBorder="1" applyAlignment="1" applyProtection="1">
      <alignment horizontal="left"/>
    </xf>
    <xf numFmtId="0" fontId="47" fillId="0" borderId="0" xfId="0" applyFont="1"/>
    <xf numFmtId="0" fontId="48" fillId="0" borderId="0" xfId="13" applyFont="1" applyAlignment="1"/>
    <xf numFmtId="0" fontId="49" fillId="0" borderId="17" xfId="14" applyFont="1" applyAlignment="1"/>
    <xf numFmtId="0" fontId="50" fillId="0" borderId="0" xfId="13" applyFont="1" applyAlignment="1" applyProtection="1"/>
    <xf numFmtId="0" fontId="24" fillId="0" borderId="17" xfId="14" applyFont="1" applyAlignment="1" applyProtection="1"/>
    <xf numFmtId="11" fontId="16" fillId="0" borderId="0" xfId="0" applyNumberFormat="1" applyFont="1" applyAlignment="1">
      <alignment wrapText="1"/>
    </xf>
    <xf numFmtId="0" fontId="48" fillId="0" borderId="0" xfId="13" applyFont="1" applyAlignment="1" applyProtection="1"/>
    <xf numFmtId="0" fontId="49" fillId="0" borderId="17" xfId="14" applyFont="1" applyAlignment="1" applyProtection="1"/>
    <xf numFmtId="0" fontId="51" fillId="0" borderId="17" xfId="14" applyFont="1" applyAlignment="1"/>
    <xf numFmtId="0" fontId="52" fillId="0" borderId="0" xfId="0" applyFont="1"/>
    <xf numFmtId="0" fontId="32" fillId="3" borderId="18" xfId="15" applyFont="1" applyAlignment="1">
      <alignment horizontal="centerContinuous" wrapText="1"/>
    </xf>
    <xf numFmtId="0" fontId="32" fillId="2" borderId="18" xfId="16" applyFont="1" applyAlignment="1">
      <alignment horizontal="center" vertical="center"/>
    </xf>
    <xf numFmtId="0" fontId="32" fillId="2" borderId="19" xfId="16" applyFont="1" applyBorder="1">
      <alignment horizontal="centerContinuous" vertical="center" wrapText="1"/>
    </xf>
    <xf numFmtId="0" fontId="30" fillId="0" borderId="0" xfId="17" applyFont="1"/>
    <xf numFmtId="0" fontId="30" fillId="0" borderId="0" xfId="17" applyFont="1" applyAlignment="1">
      <alignment horizontal="center" vertical="center"/>
    </xf>
    <xf numFmtId="0" fontId="30" fillId="0" borderId="0" xfId="17" applyFont="1" applyAlignment="1">
      <alignment vertical="center"/>
    </xf>
    <xf numFmtId="0" fontId="30" fillId="0" borderId="0" xfId="17" applyFont="1" applyAlignment="1">
      <alignment vertical="center" wrapText="1"/>
    </xf>
    <xf numFmtId="0" fontId="30" fillId="0" borderId="0" xfId="17" applyFont="1" applyAlignment="1">
      <alignment wrapText="1"/>
    </xf>
    <xf numFmtId="0" fontId="30" fillId="0" borderId="0" xfId="17" applyFont="1" applyAlignment="1">
      <alignment horizontal="center" vertical="center" wrapText="1"/>
    </xf>
    <xf numFmtId="43" fontId="30" fillId="0" borderId="0" xfId="20" applyFont="1" applyAlignment="1" applyProtection="1">
      <alignment wrapText="1"/>
    </xf>
    <xf numFmtId="0" fontId="30" fillId="0" borderId="0" xfId="20" applyNumberFormat="1" applyFont="1" applyAlignment="1" applyProtection="1">
      <alignment horizontal="center" wrapText="1"/>
    </xf>
    <xf numFmtId="2" fontId="30" fillId="16" borderId="0" xfId="20" applyNumberFormat="1" applyFont="1" applyFill="1" applyAlignment="1">
      <alignment horizontal="center"/>
    </xf>
    <xf numFmtId="43" fontId="30" fillId="16" borderId="0" xfId="20" applyFont="1" applyFill="1" applyAlignment="1"/>
    <xf numFmtId="0" fontId="30" fillId="6" borderId="0" xfId="17" applyFont="1" applyFill="1" applyProtection="1">
      <protection locked="0"/>
    </xf>
    <xf numFmtId="43" fontId="30" fillId="6" borderId="0" xfId="20" applyFont="1" applyFill="1" applyAlignment="1" applyProtection="1">
      <protection locked="0"/>
    </xf>
    <xf numFmtId="2" fontId="30" fillId="16" borderId="0" xfId="20" applyNumberFormat="1" applyFont="1" applyFill="1" applyAlignment="1" applyProtection="1">
      <alignment horizontal="center"/>
    </xf>
    <xf numFmtId="43" fontId="30" fillId="16" borderId="0" xfId="20" applyFont="1" applyFill="1" applyAlignment="1" applyProtection="1"/>
    <xf numFmtId="9" fontId="30" fillId="6" borderId="0" xfId="21" applyFont="1" applyFill="1" applyAlignment="1" applyProtection="1">
      <protection locked="0"/>
    </xf>
    <xf numFmtId="10" fontId="30" fillId="6" borderId="0" xfId="17" applyNumberFormat="1" applyFont="1" applyFill="1" applyProtection="1">
      <protection locked="0"/>
    </xf>
    <xf numFmtId="0" fontId="56" fillId="28" borderId="0" xfId="17" applyFont="1" applyFill="1"/>
    <xf numFmtId="2" fontId="30" fillId="16" borderId="0" xfId="21" applyNumberFormat="1" applyFont="1" applyFill="1" applyAlignment="1">
      <alignment horizontal="center"/>
    </xf>
    <xf numFmtId="10" fontId="30" fillId="16" borderId="0" xfId="21" applyNumberFormat="1" applyFont="1" applyFill="1" applyAlignment="1"/>
    <xf numFmtId="0" fontId="30" fillId="6" borderId="21" xfId="17" applyFont="1" applyFill="1" applyBorder="1"/>
    <xf numFmtId="10" fontId="30" fillId="6" borderId="0" xfId="17" applyNumberFormat="1" applyFont="1" applyFill="1" applyAlignment="1" applyProtection="1">
      <alignment horizontal="right"/>
      <protection locked="0"/>
    </xf>
    <xf numFmtId="2" fontId="30" fillId="16" borderId="0" xfId="21" applyNumberFormat="1" applyFont="1" applyFill="1" applyAlignment="1" applyProtection="1">
      <alignment horizontal="center"/>
    </xf>
    <xf numFmtId="10" fontId="30" fillId="16" borderId="0" xfId="21" applyNumberFormat="1" applyFont="1" applyFill="1" applyAlignment="1" applyProtection="1"/>
    <xf numFmtId="2" fontId="30" fillId="6" borderId="0" xfId="17" applyNumberFormat="1" applyFont="1" applyFill="1" applyProtection="1">
      <protection locked="0"/>
    </xf>
    <xf numFmtId="0" fontId="57" fillId="0" borderId="0" xfId="0" applyFont="1"/>
    <xf numFmtId="0" fontId="58" fillId="0" borderId="0" xfId="0" applyFont="1"/>
    <xf numFmtId="0" fontId="59" fillId="0" borderId="2" xfId="11" applyFont="1" applyBorder="1" applyAlignment="1" applyProtection="1">
      <alignment vertical="center" wrapText="1"/>
    </xf>
    <xf numFmtId="0" fontId="24" fillId="0" borderId="0" xfId="0" applyFont="1" applyAlignment="1">
      <alignment horizontal="center"/>
    </xf>
    <xf numFmtId="0" fontId="21" fillId="0" borderId="0" xfId="0" applyFont="1" applyAlignment="1">
      <alignment horizontal="center" vertical="center"/>
    </xf>
    <xf numFmtId="0" fontId="23" fillId="0" borderId="0" xfId="11" applyFont="1" applyBorder="1" applyAlignment="1" applyProtection="1">
      <alignment horizontal="left"/>
    </xf>
    <xf numFmtId="0" fontId="23" fillId="0" borderId="0" xfId="11" applyFont="1" applyBorder="1" applyAlignment="1" applyProtection="1">
      <alignment horizontal="left" wrapText="1"/>
    </xf>
    <xf numFmtId="0" fontId="0" fillId="0" borderId="3" xfId="0" applyBorder="1" applyAlignment="1">
      <alignment horizontal="lef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0"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3" fillId="16" borderId="13" xfId="0" applyFont="1" applyFill="1" applyBorder="1" applyAlignment="1">
      <alignment horizontal="center" vertical="center"/>
    </xf>
    <xf numFmtId="0" fontId="13" fillId="18" borderId="13" xfId="0" applyFont="1" applyFill="1" applyBorder="1" applyAlignment="1">
      <alignment horizontal="center" vertical="center" wrapText="1"/>
    </xf>
    <xf numFmtId="0" fontId="10" fillId="19" borderId="13" xfId="0" applyFont="1" applyFill="1" applyBorder="1" applyAlignment="1">
      <alignment horizontal="center" vertical="center"/>
    </xf>
    <xf numFmtId="0" fontId="10" fillId="5" borderId="13" xfId="0" applyFont="1" applyFill="1" applyBorder="1" applyAlignment="1">
      <alignment horizontal="center" vertical="center" wrapText="1"/>
    </xf>
    <xf numFmtId="0" fontId="10" fillId="22" borderId="13" xfId="0" applyFont="1" applyFill="1" applyBorder="1" applyAlignment="1">
      <alignment horizontal="center" vertical="center" wrapText="1"/>
    </xf>
    <xf numFmtId="0" fontId="5" fillId="6" borderId="1" xfId="0" applyFont="1" applyFill="1" applyBorder="1" applyAlignment="1">
      <alignment horizontal="center" vertical="center"/>
    </xf>
    <xf numFmtId="0" fontId="22" fillId="0" borderId="0" xfId="11"/>
  </cellXfs>
  <cellStyles count="22">
    <cellStyle name="Encabezados Tablas" xfId="16" xr:uid="{D8CF0F0D-46C4-48F7-B7DE-83387F7C0E74}"/>
    <cellStyle name="Hipervínculo" xfId="11" builtinId="8"/>
    <cellStyle name="Millares" xfId="8" builtinId="3"/>
    <cellStyle name="Millares 2" xfId="3" xr:uid="{61930C48-93EF-4AD4-A941-D47C74A913FA}"/>
    <cellStyle name="Millares 3" xfId="20" xr:uid="{9920B3CB-C038-44D1-A99D-CE9A8D4A078E}"/>
    <cellStyle name="Moneda" xfId="9" builtinId="4"/>
    <cellStyle name="Moneda 2" xfId="6" xr:uid="{43E18694-29D2-48A7-AC4E-34867D865883}"/>
    <cellStyle name="Normal" xfId="0" builtinId="0"/>
    <cellStyle name="Normal 10" xfId="1" xr:uid="{3AF2CE6B-441E-4163-A2A5-F693E35C3D7A}"/>
    <cellStyle name="Normal 2" xfId="2" xr:uid="{C585D81D-135C-4243-AA89-2077F98A4BB1}"/>
    <cellStyle name="Normal 2 2" xfId="4" xr:uid="{8F695039-D948-4AEA-9EFF-B907DAE6DEA9}"/>
    <cellStyle name="Normal 3" xfId="10" xr:uid="{33A577E3-21BC-479F-952C-CC6A880CA445}"/>
    <cellStyle name="Normal 4" xfId="12" xr:uid="{C5E11AD6-1B71-4939-A53E-264AF9543056}"/>
    <cellStyle name="Normal 5" xfId="17" xr:uid="{8E51FEAD-2156-468D-AC7C-2AD8A6F646F1}"/>
    <cellStyle name="Porcentaje" xfId="7" builtinId="5"/>
    <cellStyle name="Porcentaje 2" xfId="5" xr:uid="{FA8AE4CE-2B7C-473E-98A2-2FD6AD57D547}"/>
    <cellStyle name="Porcentaje 3" xfId="21" xr:uid="{75CC97DD-41BC-436C-8992-8088BC9CC1AE}"/>
    <cellStyle name="Resaltados" xfId="15" xr:uid="{B113160F-150E-4CBD-BD16-FB7879C9E790}"/>
    <cellStyle name="Título" xfId="13" builtinId="15"/>
    <cellStyle name="Título 2" xfId="14" builtinId="17"/>
    <cellStyle name="Título 2 2" xfId="19" xr:uid="{E601C871-9ED8-4D01-9C63-EB32E3A42DC8}"/>
    <cellStyle name="Título 4" xfId="18" xr:uid="{EA089922-8AF7-4F1D-B17C-341DCE577D06}"/>
  </cellStyles>
  <dxfs count="784">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Calibri"/>
        <family val="1"/>
        <scheme val="minor"/>
      </font>
      <numFmt numFmtId="14" formatCode="0.00%"/>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Calibri"/>
        <family val="1"/>
        <scheme val="minor"/>
      </font>
      <alignment textRotation="0" wrapText="0" indent="0" justifyLastLine="0" shrinkToFit="0" readingOrder="0"/>
    </dxf>
    <dxf>
      <font>
        <b val="0"/>
        <i val="0"/>
        <strike val="0"/>
        <condense val="0"/>
        <extend val="0"/>
        <outline val="0"/>
        <shadow val="0"/>
        <u val="none"/>
        <vertAlign val="baseline"/>
        <sz val="12"/>
        <color theme="1"/>
        <name val="Calibri"/>
        <family val="1"/>
        <scheme val="minor"/>
      </font>
      <alignment textRotation="0" wrapText="0" indent="0" justifyLastLine="0" shrinkToFit="0" readingOrder="0"/>
    </dxf>
    <dxf>
      <font>
        <strike val="0"/>
        <outline val="0"/>
        <shadow val="0"/>
        <u val="none"/>
        <vertAlign val="baseline"/>
        <name val="Calibri"/>
        <family val="1"/>
        <scheme val="minor"/>
      </font>
      <alignment horizontal="general" vertical="bottom" textRotation="0" wrapText="1"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1" indent="0" justifyLastLine="0" shrinkToFit="0" readingOrder="0"/>
    </dxf>
    <dxf>
      <font>
        <strike val="0"/>
        <outline val="0"/>
        <shadow val="0"/>
        <u val="none"/>
        <vertAlign val="baseline"/>
        <name val="Calibri"/>
        <family val="1"/>
        <scheme val="minor"/>
      </font>
      <alignment horizontal="center" vertical="center" textRotation="0" wrapText="0" indent="0" justifyLastLine="0" shrinkToFit="0" readingOrder="0"/>
    </dxf>
    <dxf>
      <font>
        <strike val="0"/>
        <outline val="0"/>
        <shadow val="0"/>
        <u val="none"/>
        <vertAlign val="baseline"/>
        <name val="Calibri"/>
        <family val="1"/>
        <scheme val="minor"/>
      </font>
      <alignment horizontal="general" vertical="bottom" textRotation="0" wrapText="1" indent="0" justifyLastLine="0" shrinkToFit="0" readingOrder="0"/>
    </dxf>
    <dxf>
      <font>
        <strike val="0"/>
        <outline val="0"/>
        <shadow val="0"/>
        <u val="none"/>
        <vertAlign val="baseline"/>
        <name val="Calibri"/>
        <family val="1"/>
        <scheme val="minor"/>
      </font>
      <alignment horizontal="general" vertical="bottom" textRotation="0" wrapText="1"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1"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Calibri"/>
        <family val="1"/>
        <scheme val="minor"/>
      </font>
      <alignment horizontal="centerContinuous" vertical="center" textRotation="0" wrapText="0" indent="0" justifyLastLine="0" shrinkToFit="0" readingOrder="0"/>
      <border diagonalUp="0" diagonalDown="0" outline="0">
        <left style="medium">
          <color theme="0"/>
        </left>
        <right style="medium">
          <color theme="0"/>
        </right>
        <top/>
        <bottom/>
      </border>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numFmt numFmtId="0" formatCode="General"/>
      <fill>
        <patternFill patternType="solid">
          <fgColor indexed="64"/>
          <bgColor theme="7" tint="0.79998168889431442"/>
        </patternFill>
      </fill>
      <alignment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0" formatCode="General"/>
      <alignment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alignment textRotation="0" wrapText="0" indent="0" justifyLastLine="0" shrinkToFit="0" readingOrder="0"/>
      <protection locked="1" hidden="0"/>
    </dxf>
    <dxf>
      <alignment horizontal="general" vertical="bottom" textRotation="0" wrapText="0" indent="0" justifyLastLine="0" shrinkToFit="0" readingOrder="0"/>
    </dxf>
    <dxf>
      <alignment horizontal="left" vertical="bottom" textRotation="0" wrapText="1" indent="0" justifyLastLine="0" shrinkToFit="0" readingOrder="0"/>
      <protection locked="1" hidden="0"/>
    </dxf>
    <dxf>
      <alignment horizontal="left"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textRotation="0" wrapText="0" indent="0" justifyLastLine="0" shrinkToFit="0" readingOrder="0"/>
      <protection locked="1" hidden="0"/>
    </dxf>
    <dxf>
      <alignment horizontal="centerContinuous" vertical="center" textRotation="0" wrapText="0" indent="0" justifyLastLine="0" shrinkToFit="0" readingOrder="0"/>
      <border diagonalUp="0" diagonalDown="0" outline="0">
        <left style="medium">
          <color theme="0"/>
        </left>
        <right style="medium">
          <color theme="0"/>
        </right>
        <top/>
        <bottom/>
      </border>
      <protection locked="1"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0" formatCode="Genera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35" formatCode="_(* #,##0.00_);_(* \(#,##0.00\);_(* &quot;-&quot;??_);_(@_)"/>
      <alignment textRotation="0" wrapText="0" indent="0" justifyLastLine="0" shrinkToFit="0" readingOrder="0"/>
    </dxf>
    <dxf>
      <font>
        <strike val="0"/>
        <outline val="0"/>
        <shadow val="0"/>
        <u val="none"/>
        <vertAlign val="baseline"/>
        <name val="Times New Roman"/>
        <family val="1"/>
        <scheme val="none"/>
      </font>
      <alignment horizontal="center"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center" vertical="center" textRotation="0" wrapText="0"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0"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0" indent="0" justifyLastLine="0" shrinkToFit="0" readingOrder="0"/>
      <protection locked="1" hidden="0"/>
    </dxf>
    <dxf>
      <font>
        <strike val="0"/>
        <outline val="0"/>
        <shadow val="0"/>
        <u val="none"/>
        <vertAlign val="baseline"/>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13" formatCode="0%"/>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center" vertical="center"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protection locked="1"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ill>
        <patternFill patternType="solid">
          <fgColor indexed="64"/>
          <bgColor theme="4" tint="0.79998168889431442"/>
        </patternFill>
      </fill>
      <alignment textRotation="0" wrapText="0" indent="0" justifyLastLine="0" shrinkToFit="0" readingOrder="0"/>
    </dxf>
    <dxf>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1" indent="0" justifyLastLine="0" shrinkToFit="0" readingOrder="0"/>
    </dxf>
    <dxf>
      <font>
        <strike val="0"/>
        <outline val="0"/>
        <shadow val="0"/>
        <u val="none"/>
        <vertAlign val="baseline"/>
        <name val="Times New Roman"/>
        <family val="1"/>
        <scheme val="none"/>
      </font>
      <alignment horizontal="center"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color theme="1"/>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sz val="12"/>
        <color theme="1"/>
        <name val="Times New Roman"/>
        <family val="1"/>
        <scheme val="none"/>
      </font>
      <alignment horizontal="center" vertical="bottom" textRotation="0" wrapText="0" indent="0" justifyLastLine="0" shrinkToFit="0" readingOrder="0"/>
    </dxf>
    <dxf>
      <font>
        <strike val="0"/>
        <outline val="0"/>
        <shadow val="0"/>
        <u val="none"/>
        <vertAlign val="baseline"/>
        <sz val="12"/>
        <color theme="1"/>
        <name val="Times New Roman"/>
        <family val="1"/>
        <scheme val="none"/>
      </font>
      <alignment horizontal="center"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center"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1"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color theme="1"/>
        <name val="Times New Roman"/>
        <family val="1"/>
        <scheme val="none"/>
      </font>
      <alignment horizontal="general" vertical="bottom" textRotation="0" wrapText="1" indent="0" justifyLastLine="0" shrinkToFit="0" readingOrder="0"/>
    </dxf>
    <dxf>
      <font>
        <strike val="0"/>
        <outline val="0"/>
        <shadow val="0"/>
        <u val="none"/>
        <vertAlign val="baseline"/>
        <sz val="12"/>
        <color theme="1"/>
        <name val="Times New Roman"/>
        <family val="1"/>
        <scheme val="none"/>
      </font>
      <alignment horizontal="center" vertical="center" textRotation="0" wrapText="0" indent="0" justifyLastLine="0" shrinkToFit="0" readingOrder="0"/>
    </dxf>
    <dxf>
      <font>
        <strike val="0"/>
        <outline val="0"/>
        <shadow val="0"/>
        <u val="none"/>
        <vertAlign val="baseline"/>
        <sz val="12"/>
        <color theme="1"/>
        <name val="Times New Roman"/>
        <family val="1"/>
        <scheme val="none"/>
      </font>
      <alignment horizontal="general" vertical="center" textRotation="0" wrapText="1" indent="0" justifyLastLine="0" shrinkToFit="0" readingOrder="0"/>
    </dxf>
    <dxf>
      <font>
        <strike val="0"/>
        <outline val="0"/>
        <shadow val="0"/>
        <u val="none"/>
        <vertAlign val="baseline"/>
        <sz val="12"/>
        <color theme="1"/>
        <name val="Times New Roman"/>
        <family val="1"/>
        <scheme val="none"/>
      </font>
      <alignment horizontal="general" vertical="center" textRotation="0" wrapText="1" indent="0" justifyLastLine="0" shrinkToFit="0" readingOrder="0"/>
    </dxf>
    <dxf>
      <font>
        <strike val="0"/>
        <outline val="0"/>
        <shadow val="0"/>
        <u val="none"/>
        <vertAlign val="baseline"/>
        <sz val="12"/>
        <color theme="1"/>
        <name val="Times New Roman"/>
        <family val="1"/>
        <scheme val="none"/>
      </font>
      <alignment horizontal="general" vertical="center" textRotation="0" wrapText="0" indent="0" justifyLastLine="0" shrinkToFit="0" readingOrder="0"/>
    </dxf>
    <dxf>
      <font>
        <strike val="0"/>
        <outline val="0"/>
        <shadow val="0"/>
        <u val="none"/>
        <vertAlign val="baseline"/>
        <sz val="12"/>
        <color theme="1"/>
        <name val="Times New Roman"/>
        <family val="1"/>
        <scheme val="none"/>
      </font>
      <alignment horizontal="general" vertical="center" textRotation="0" wrapText="0" indent="0" justifyLastLine="0" shrinkToFit="0" readingOrder="0"/>
    </dxf>
    <dxf>
      <font>
        <strike val="0"/>
        <outline val="0"/>
        <shadow val="0"/>
        <u val="none"/>
        <vertAlign val="baseline"/>
        <sz val="12"/>
        <color theme="1"/>
        <name val="Times New Roman"/>
        <family val="1"/>
        <scheme val="none"/>
      </font>
      <alignment horizontal="general" vertical="center" textRotation="0" wrapText="0" indent="0" justifyLastLine="0" shrinkToFit="0" readingOrder="0"/>
    </dxf>
    <dxf>
      <font>
        <strike val="0"/>
        <outline val="0"/>
        <shadow val="0"/>
        <u val="none"/>
        <vertAlign val="baseline"/>
        <sz val="12"/>
        <color theme="1"/>
        <name val="Times New Roman"/>
        <family val="1"/>
        <scheme val="none"/>
      </font>
      <alignment horizontal="general" vertical="center" textRotation="0" wrapText="0" indent="0" justifyLastLine="0" shrinkToFit="0" readingOrder="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fill>
        <patternFill patternType="solid">
          <fgColor indexed="64"/>
          <bgColor theme="4" tint="0.79998168889431442"/>
        </patternFill>
      </fill>
      <alignment textRotation="0" wrapText="0" indent="0" justifyLastLine="0" shrinkToFit="0" readingOrder="0"/>
      <protection locked="0" hidden="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textRotation="0" wrapText="0" indent="0" justifyLastLine="0" shrinkToFit="0" readingOrder="0"/>
    </dxf>
    <dxf>
      <alignment horizontal="center"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ill>
        <patternFill patternType="solid">
          <fgColor indexed="64"/>
          <bgColor theme="4" tint="0.79998168889431442"/>
        </patternFill>
      </fill>
      <alignment textRotation="0" wrapText="0" indent="0" justifyLastLine="0" shrinkToFit="0" readingOrder="0"/>
    </dxf>
    <dxf>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center"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center"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protection locked="1"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center" vertical="center"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protection locked="1"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0" formatCode="General"/>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center"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protection locked="1"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sz val="12"/>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strike val="0"/>
        <outline val="0"/>
        <shadow val="0"/>
        <u val="none"/>
        <vertAlign val="baseline"/>
        <sz val="12"/>
        <name val="Times New Roman"/>
        <family val="1"/>
        <scheme val="none"/>
      </font>
      <numFmt numFmtId="2" formatCode="0.00"/>
      <fill>
        <patternFill patternType="solid">
          <fgColor indexed="64"/>
          <bgColor theme="7" tint="0.79998168889431442"/>
        </patternFill>
      </fil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center"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center"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1"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dxf>
    <dxf>
      <font>
        <strike val="0"/>
        <outline val="0"/>
        <shadow val="0"/>
        <u val="none"/>
        <vertAlign val="baseline"/>
        <sz val="12"/>
        <name val="Times New Roman"/>
        <family val="1"/>
        <scheme val="none"/>
      </font>
      <alignment horizontal="general" vertical="bottom" textRotation="0" wrapText="0" indent="0" justifyLastLine="0" shrinkToFit="0" readingOrder="0"/>
      <protection locked="1" hidden="0"/>
    </dxf>
    <dxf>
      <font>
        <strike val="0"/>
        <outline val="0"/>
        <shadow val="0"/>
        <u val="none"/>
        <vertAlign val="baseline"/>
        <sz val="12"/>
        <name val="Times New Roman"/>
        <family val="1"/>
        <scheme val="none"/>
      </font>
      <fill>
        <patternFill patternType="solid">
          <fgColor indexed="64"/>
          <bgColor theme="4" tint="0.79998168889431442"/>
        </patternFill>
      </fill>
      <alignment textRotation="0" wrapText="0" indent="0" justifyLastLine="0" shrinkToFit="0" readingOrder="0"/>
    </dxf>
    <dxf>
      <font>
        <strike val="0"/>
        <outline val="0"/>
        <shadow val="0"/>
        <u val="none"/>
        <vertAlign val="baseline"/>
        <sz val="12"/>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0" formatCode="General"/>
      <alignment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1"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left"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general" vertical="bottom" textRotation="0" wrapText="0" indent="0" justifyLastLine="0" shrinkToFit="0" readingOrder="0"/>
    </dxf>
    <dxf>
      <font>
        <strike val="0"/>
        <outline val="0"/>
        <shadow val="0"/>
        <u val="none"/>
        <vertAlign val="baseline"/>
        <name val="Times New Roman"/>
        <family val="1"/>
        <scheme val="none"/>
      </font>
      <alignment horizontal="center" vertical="center" textRotation="0" wrapText="0"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0" indent="0" justifyLastLine="0" shrinkToFit="0" readingOrder="0"/>
    </dxf>
    <dxf>
      <font>
        <strike val="0"/>
        <outline val="0"/>
        <shadow val="0"/>
        <u val="none"/>
        <vertAlign val="baseline"/>
        <name val="Times New Roman"/>
        <family val="1"/>
        <scheme val="none"/>
      </font>
      <alignment horizontal="general" vertical="center" textRotation="0" wrapText="1" indent="0" justifyLastLine="0" shrinkToFit="0" readingOrder="0"/>
    </dxf>
    <dxf>
      <font>
        <strike val="0"/>
        <outline val="0"/>
        <shadow val="0"/>
        <u val="none"/>
        <vertAlign val="baseline"/>
        <name val="Times New Roman"/>
        <family val="1"/>
        <scheme val="none"/>
      </font>
      <alignment horizontal="general" vertical="center" textRotation="0" wrapText="0" indent="0" justifyLastLine="0" shrinkToFit="0" readingOrder="0"/>
    </dxf>
    <dxf>
      <font>
        <strike val="0"/>
        <outline val="0"/>
        <shadow val="0"/>
        <u val="none"/>
        <vertAlign val="baseline"/>
        <name val="Times New Roman"/>
        <family val="1"/>
        <scheme val="none"/>
      </font>
      <alignment horizontal="general" vertical="center" textRotation="0" wrapText="0" indent="0" justifyLastLine="0" shrinkToFit="0" readingOrder="0"/>
      <protection locked="1" hidden="0"/>
    </dxf>
    <dxf>
      <font>
        <strike val="0"/>
        <outline val="0"/>
        <shadow val="0"/>
        <u val="none"/>
        <vertAlign val="baseline"/>
        <name val="Times New Roman"/>
        <family val="1"/>
        <scheme val="none"/>
      </font>
      <alignment textRotation="0" wrapText="0" indent="0" justifyLastLine="0" shrinkToFit="0" readingOrder="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theme="1"/>
        <name val="Times New Roman"/>
        <family val="1"/>
        <scheme val="none"/>
      </font>
      <numFmt numFmtId="0" formatCode="General"/>
      <alignment textRotation="0" wrapText="1" indent="0" justifyLastLine="0" shrinkToFit="0" readingOrder="0"/>
      <protection locked="1" hidden="0"/>
    </dxf>
    <dxf>
      <font>
        <b val="0"/>
        <i val="0"/>
        <strike val="0"/>
        <condense val="0"/>
        <extend val="0"/>
        <outline val="0"/>
        <shadow val="0"/>
        <u val="none"/>
        <vertAlign val="baseline"/>
        <sz val="12"/>
        <color theme="1"/>
        <name val="Times New Roman"/>
        <family val="1"/>
        <scheme val="none"/>
      </font>
      <alignment textRotation="0" wrapText="1" indent="0" justifyLastLine="0" shrinkToFit="0" readingOrder="0"/>
      <protection locked="1" hidden="0"/>
    </dxf>
    <dxf>
      <font>
        <strike val="0"/>
        <outline val="0"/>
        <shadow val="0"/>
        <u val="none"/>
        <vertAlign val="baseline"/>
        <name val="Times New Roman"/>
        <family val="1"/>
        <scheme val="none"/>
      </font>
      <alignment horizontal="center" vertical="bottom" textRotation="0" wrapText="0"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general" vertical="bottom" textRotation="0" wrapText="1" indent="0" justifyLastLine="0" shrinkToFit="0" readingOrder="0"/>
      <protection locked="1" hidden="0"/>
    </dxf>
    <dxf>
      <font>
        <strike val="0"/>
        <outline val="0"/>
        <shadow val="0"/>
        <u val="none"/>
        <vertAlign val="baseline"/>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0"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1"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0"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1"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1" indent="0" justifyLastLine="0" shrinkToFit="0" readingOrder="0"/>
      <protection locked="1" hidden="0"/>
    </dxf>
    <dxf>
      <font>
        <strike val="0"/>
        <outline val="0"/>
        <shadow val="0"/>
        <u val="none"/>
        <vertAlign val="baseline"/>
        <name val="Times New Roman"/>
        <family val="1"/>
        <scheme val="none"/>
      </font>
      <alignment horizontal="general" vertical="center" textRotation="0" wrapText="0" indent="0" justifyLastLine="0" shrinkToFit="0" readingOrder="0"/>
      <protection locked="1" hidden="0"/>
    </dxf>
    <dxf>
      <font>
        <strike val="0"/>
        <outline val="0"/>
        <shadow val="0"/>
        <u val="none"/>
        <vertAlign val="baseline"/>
        <name val="Times New Roman"/>
        <family val="1"/>
        <scheme val="none"/>
      </font>
      <alignment textRotation="0" wrapText="0" indent="0" justifyLastLine="0" shrinkToFit="0" readingOrder="0"/>
      <protection locked="1" hidden="0"/>
    </dxf>
    <dxf>
      <font>
        <strike val="0"/>
        <outline val="0"/>
        <shadow val="0"/>
        <u val="none"/>
        <vertAlign val="baseline"/>
        <name val="Times New Roman"/>
        <family val="1"/>
        <scheme val="none"/>
      </font>
      <alignment horizontal="centerContinuous" vertical="center" textRotation="0" wrapText="0" indent="0" justifyLastLine="0" shrinkToFit="0" readingOrder="0"/>
      <border diagonalUp="0" diagonalDown="0" outline="0">
        <left style="medium">
          <color theme="0"/>
        </left>
        <right style="medium">
          <color theme="0"/>
        </right>
        <top/>
        <bottom/>
      </border>
      <protection locked="1"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fill>
        <patternFill patternType="solid">
          <fgColor indexed="64"/>
          <bgColor theme="4" tint="0.79998168889431442"/>
        </patternFill>
      </fill>
      <alignment horizontal="left" textRotation="0" wrapText="0" indent="0" justifyLastLine="0" shrinkToFit="0"/>
      <protection locked="0"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strike val="0"/>
        <outline val="0"/>
        <shadow val="0"/>
        <u val="none"/>
        <vertAlign val="baseline"/>
        <name val="Times New Roman"/>
        <family val="1"/>
        <scheme val="none"/>
      </font>
      <numFmt numFmtId="0" formatCode="General"/>
      <fill>
        <patternFill patternType="solid">
          <fgColor indexed="64"/>
          <bgColor theme="7" tint="0.79998168889431442"/>
        </patternFill>
      </fill>
      <alignment horizontal="general" textRotation="0" wrapText="0" indent="0" justifyLastLine="0" shrinkToFit="0" readingOrder="0"/>
      <protection locked="1" hidden="0"/>
    </dxf>
    <dxf>
      <font>
        <b val="0"/>
        <i val="0"/>
        <strike val="0"/>
        <condense val="0"/>
        <extend val="0"/>
        <outline val="0"/>
        <shadow val="0"/>
        <u val="none"/>
        <vertAlign val="baseline"/>
        <sz val="12"/>
        <color theme="1"/>
        <name val="Times New Roman"/>
        <family val="1"/>
        <scheme val="none"/>
      </font>
      <numFmt numFmtId="0" formatCode="General"/>
      <alignment horizontal="left" textRotation="0" wrapText="1" indent="0" justifyLastLine="0" shrinkToFit="0" readingOrder="0"/>
      <protection locked="1" hidden="0"/>
    </dxf>
    <dxf>
      <font>
        <b val="0"/>
        <i val="0"/>
        <strike val="0"/>
        <condense val="0"/>
        <extend val="0"/>
        <outline val="0"/>
        <shadow val="0"/>
        <u val="none"/>
        <vertAlign val="baseline"/>
        <sz val="12"/>
        <color theme="1"/>
        <name val="Times New Roman"/>
        <family val="1"/>
        <scheme val="none"/>
      </font>
      <alignment horizontal="left" textRotation="0" wrapText="1" indent="0" justifyLastLine="0" shrinkToFit="0" readingOrder="0"/>
      <protection locked="1" hidden="0"/>
    </dxf>
    <dxf>
      <font>
        <strike val="0"/>
        <outline val="0"/>
        <shadow val="0"/>
        <u val="none"/>
        <vertAlign val="baseline"/>
        <name val="Times New Roman"/>
        <family val="1"/>
        <scheme val="none"/>
      </font>
      <alignment horizontal="center"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left" vertical="bottom" textRotation="0" wrapText="1" indent="0" justifyLastLine="0" shrinkToFit="0" readingOrder="0"/>
      <protection locked="1" hidden="0"/>
    </dxf>
    <dxf>
      <font>
        <strike val="0"/>
        <outline val="0"/>
        <shadow val="0"/>
        <u val="none"/>
        <vertAlign val="baseline"/>
        <name val="Times New Roman"/>
        <family val="1"/>
        <scheme val="none"/>
      </font>
      <alignment horizontal="center" vertical="center" textRotation="0" wrapText="0"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1"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0" indent="0" justifyLastLine="0" shrinkToFit="0" readingOrder="0"/>
      <protection locked="1" hidden="0"/>
    </dxf>
    <dxf>
      <font>
        <strike val="0"/>
        <outline val="0"/>
        <shadow val="0"/>
        <u val="none"/>
        <vertAlign val="baseline"/>
        <name val="Times New Roman"/>
        <family val="1"/>
        <scheme val="none"/>
      </font>
      <alignment horizontal="left" vertical="center" textRotation="0" wrapText="0" indent="0" justifyLastLine="0" shrinkToFit="0" readingOrder="0"/>
      <protection locked="0" hidden="0"/>
    </dxf>
    <dxf>
      <font>
        <strike val="0"/>
        <outline val="0"/>
        <shadow val="0"/>
        <u val="none"/>
        <vertAlign val="baseline"/>
        <name val="Times New Roman"/>
        <family val="1"/>
        <scheme val="none"/>
      </font>
      <alignment horizontal="left" textRotation="0" wrapText="0" indent="0" justifyLastLine="0" shrinkToFit="0"/>
      <protection locked="1" hidden="0"/>
    </dxf>
    <dxf>
      <font>
        <strike val="0"/>
        <outline val="0"/>
        <shadow val="0"/>
        <u val="none"/>
        <vertAlign val="baseline"/>
        <name val="Times New Roman"/>
        <family val="1"/>
        <scheme val="none"/>
      </font>
      <alignment horizontal="left" vertical="center" textRotation="0" wrapText="0" indent="0" justifyLastLine="0" shrinkToFit="0" readingOrder="0"/>
      <border diagonalUp="0" diagonalDown="0" outline="0">
        <left style="medium">
          <color theme="0"/>
        </left>
        <right style="medium">
          <color theme="0"/>
        </right>
        <top/>
        <bottom/>
      </border>
      <protection locked="1"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fill>
        <patternFill patternType="solid">
          <fgColor indexed="64"/>
          <bgColor theme="4" tint="0.79998168889431442"/>
        </patternFill>
      </fill>
      <alignment textRotation="0" wrapText="0" indent="0" justifyLastLine="0" shrinkToFit="0" readingOrder="0"/>
      <protection locked="0"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0" formatCode="General"/>
      <fill>
        <patternFill patternType="solid">
          <fgColor indexed="64"/>
          <bgColor theme="7" tint="0.79998168889431442"/>
        </patternFill>
      </fill>
      <alignment textRotation="0" wrapText="0" indent="0" justifyLastLine="0" shrinkToFit="0" readingOrder="0"/>
      <protection locked="1" hidden="0"/>
    </dxf>
    <dxf>
      <font>
        <strike val="0"/>
        <outline val="0"/>
        <shadow val="0"/>
        <u val="none"/>
        <vertAlign val="baseline"/>
        <name val="Calibri"/>
        <family val="1"/>
        <scheme val="minor"/>
      </font>
      <numFmt numFmtId="2" formatCode="0.00"/>
      <fill>
        <patternFill patternType="solid">
          <fgColor indexed="64"/>
          <bgColor theme="7" tint="0.7999816888943144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theme="1"/>
        <name val="Calibri"/>
        <family val="1"/>
        <scheme val="minor"/>
      </font>
      <numFmt numFmtId="0" formatCode="General"/>
      <alignment horizontal="center" vertical="bottom" textRotation="0" wrapText="1" indent="0" justifyLastLine="0" shrinkToFit="0" readingOrder="0"/>
      <protection locked="1" hidden="0"/>
    </dxf>
    <dxf>
      <font>
        <b val="0"/>
        <i val="0"/>
        <strike val="0"/>
        <condense val="0"/>
        <extend val="0"/>
        <outline val="0"/>
        <shadow val="0"/>
        <u val="none"/>
        <vertAlign val="baseline"/>
        <sz val="12"/>
        <color theme="1"/>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center" vertical="center" textRotation="0" wrapText="1" indent="0" justifyLastLine="0" shrinkToFit="0" readingOrder="0"/>
      <protection locked="1" hidden="0"/>
    </dxf>
    <dxf>
      <font>
        <strike val="0"/>
        <outline val="0"/>
        <shadow val="0"/>
        <u val="none"/>
        <vertAlign val="baseline"/>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alignment horizontal="general" vertical="bottom" textRotation="0" wrapText="0" indent="0" justifyLastLine="0" shrinkToFit="0" readingOrder="0"/>
      <protection locked="1" hidden="0"/>
    </dxf>
    <dxf>
      <font>
        <strike val="0"/>
        <outline val="0"/>
        <shadow val="0"/>
        <u val="none"/>
        <vertAlign val="baseline"/>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general" vertical="bottom" textRotation="0" wrapText="1" indent="0" justifyLastLine="0" shrinkToFit="0" readingOrder="0"/>
      <protection locked="1" hidden="0"/>
    </dxf>
    <dxf>
      <font>
        <strike val="0"/>
        <outline val="0"/>
        <shadow val="0"/>
        <u val="none"/>
        <vertAlign val="baseline"/>
        <name val="Calibri"/>
        <family val="1"/>
        <scheme val="minor"/>
      </font>
      <alignment horizontal="center" vertical="center" textRotation="0" wrapText="0" indent="0" justifyLastLine="0" shrinkToFit="0" readingOrder="0"/>
      <protection locked="1" hidden="0"/>
    </dxf>
    <dxf>
      <font>
        <strike val="0"/>
        <outline val="0"/>
        <shadow val="0"/>
        <u val="none"/>
        <vertAlign val="baseline"/>
        <name val="Calibri"/>
        <family val="1"/>
        <scheme val="minor"/>
      </font>
      <alignment horizontal="general" vertical="center" textRotation="0" wrapText="1" indent="0" justifyLastLine="0" shrinkToFit="0" readingOrder="0"/>
      <protection locked="1" hidden="0"/>
    </dxf>
    <dxf>
      <font>
        <strike val="0"/>
        <outline val="0"/>
        <shadow val="0"/>
        <u val="none"/>
        <vertAlign val="baseline"/>
        <name val="Calibri"/>
        <family val="1"/>
        <scheme val="minor"/>
      </font>
      <fill>
        <patternFill patternType="none"/>
      </fill>
      <alignment horizontal="general" vertical="center" textRotation="0" wrapText="0" indent="0" justifyLastLine="0" shrinkToFit="0" readingOrder="0"/>
      <protection locked="1" hidden="0"/>
    </dxf>
    <dxf>
      <font>
        <strike val="0"/>
        <outline val="0"/>
        <shadow val="0"/>
        <u val="none"/>
        <vertAlign val="baseline"/>
        <name val="Calibri"/>
        <family val="1"/>
        <scheme val="minor"/>
      </font>
      <alignment horizontal="general" vertical="center" textRotation="0" wrapText="0" indent="0" justifyLastLine="0" shrinkToFit="0" readingOrder="0"/>
      <protection locked="1" hidden="0"/>
    </dxf>
    <dxf>
      <font>
        <strike val="0"/>
        <outline val="0"/>
        <shadow val="0"/>
        <u val="none"/>
        <vertAlign val="baseline"/>
        <name val="Calibri"/>
        <family val="1"/>
        <scheme val="minor"/>
      </font>
      <alignment horizontal="general" vertical="center" textRotation="0" wrapText="1" indent="0" justifyLastLine="0" shrinkToFit="0" readingOrder="0"/>
      <protection locked="1" hidden="0"/>
    </dxf>
    <dxf>
      <font>
        <strike val="0"/>
        <outline val="0"/>
        <shadow val="0"/>
        <u val="none"/>
        <vertAlign val="baseline"/>
        <name val="Calibri"/>
        <family val="1"/>
        <scheme val="minor"/>
      </font>
      <alignment horizontal="general" vertical="center" textRotation="0" wrapText="1" indent="0" justifyLastLine="0" shrinkToFit="0" readingOrder="0"/>
      <protection locked="1" hidden="0"/>
    </dxf>
    <dxf>
      <font>
        <strike val="0"/>
        <outline val="0"/>
        <shadow val="0"/>
        <u val="none"/>
        <vertAlign val="baseline"/>
        <name val="Calibri"/>
        <family val="1"/>
        <scheme val="minor"/>
      </font>
      <alignment horizontal="general" vertical="center" textRotation="0" wrapText="0" indent="0" justifyLastLine="0" shrinkToFit="0" readingOrder="0"/>
      <protection locked="1" hidden="0"/>
    </dxf>
    <dxf>
      <font>
        <strike val="0"/>
        <outline val="0"/>
        <shadow val="0"/>
        <u val="none"/>
        <vertAlign val="baseline"/>
        <name val="Calibri"/>
        <family val="1"/>
        <scheme val="minor"/>
      </font>
      <alignment textRotation="0" wrapText="0" indent="0" justifyLastLine="0" shrinkToFit="0" readingOrder="0"/>
      <protection locked="1" hidden="0"/>
    </dxf>
    <dxf>
      <font>
        <strike val="0"/>
        <outline val="0"/>
        <shadow val="0"/>
        <u val="none"/>
        <vertAlign val="baseline"/>
        <name val="Calibri"/>
        <family val="1"/>
        <scheme val="minor"/>
      </font>
      <alignment horizontal="centerContinuous" vertical="center" textRotation="0" wrapText="0" indent="0" justifyLastLine="0" shrinkToFit="0" readingOrder="0"/>
      <border diagonalUp="0" diagonalDown="0" outline="0">
        <left style="medium">
          <color theme="0"/>
        </left>
        <right style="medium">
          <color theme="0"/>
        </right>
        <top/>
        <bottom/>
      </border>
      <protection locked="1" hidden="0"/>
    </dxf>
    <dxf>
      <font>
        <b/>
        <i val="0"/>
        <color theme="0"/>
      </font>
      <fill>
        <patternFill>
          <bgColor rgb="FF00B0F0"/>
        </patternFill>
      </fill>
    </dxf>
    <dxf>
      <border>
        <left style="thin">
          <color theme="8" tint="-0.24994659260841701"/>
        </left>
        <right style="thin">
          <color theme="8" tint="-0.24994659260841701"/>
        </right>
        <top style="thin">
          <color theme="8" tint="-0.24994659260841701"/>
        </top>
        <bottom style="thin">
          <color theme="8" tint="-0.24994659260841701"/>
        </bottom>
        <vertical style="thin">
          <color theme="8" tint="-0.24994659260841701"/>
        </vertical>
        <horizontal style="thin">
          <color theme="8" tint="-0.24994659260841701"/>
        </horizontal>
      </border>
    </dxf>
  </dxfs>
  <tableStyles count="1" defaultTableStyle="TableStyleMedium2" defaultPivotStyle="PivotStyleLight16">
    <tableStyle name="Planilla" pivot="0" count="2" xr9:uid="{1BCDEF18-F587-4CE5-852F-28972E725428}">
      <tableStyleElement type="wholeTable" dxfId="783"/>
      <tableStyleElement type="headerRow" dxfId="782"/>
    </tableStyle>
  </tableStyles>
  <colors>
    <mruColors>
      <color rgb="FFFFF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microsoft.com/office/2007/relationships/slicerCache" Target="slicerCaches/slicerCache2.xml"/><Relationship Id="rId47" Type="http://schemas.microsoft.com/office/2007/relationships/slicerCache" Target="slicerCaches/slicerCache7.xml"/><Relationship Id="rId50" Type="http://schemas.microsoft.com/office/2007/relationships/slicerCache" Target="slicerCaches/slicerCache10.xml"/><Relationship Id="rId55" Type="http://schemas.microsoft.com/office/2007/relationships/slicerCache" Target="slicerCaches/slicerCache1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microsoft.com/office/2007/relationships/slicerCache" Target="slicerCaches/slicerCache5.xml"/><Relationship Id="rId53" Type="http://schemas.microsoft.com/office/2007/relationships/slicerCache" Target="slicerCaches/slicerCache1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microsoft.com/office/2007/relationships/slicerCache" Target="slicerCaches/slicerCache3.xml"/><Relationship Id="rId48" Type="http://schemas.microsoft.com/office/2007/relationships/slicerCache" Target="slicerCaches/slicerCache8.xml"/><Relationship Id="rId56" Type="http://schemas.microsoft.com/office/2007/relationships/slicerCache" Target="slicerCaches/slicerCache16.xml"/><Relationship Id="rId64" Type="http://schemas.openxmlformats.org/officeDocument/2006/relationships/customXml" Target="../customXml/item3.xml"/><Relationship Id="rId8" Type="http://schemas.openxmlformats.org/officeDocument/2006/relationships/worksheet" Target="worksheets/sheet8.xml"/><Relationship Id="rId51" Type="http://schemas.microsoft.com/office/2007/relationships/slicerCache" Target="slicerCaches/slicerCache1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microsoft.com/office/2007/relationships/slicerCache" Target="slicerCaches/slicerCache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microsoft.com/office/2007/relationships/slicerCache" Target="slicerCaches/slicerCache1.xml"/><Relationship Id="rId54" Type="http://schemas.microsoft.com/office/2007/relationships/slicerCache" Target="slicerCaches/slicerCache1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microsoft.com/office/2007/relationships/slicerCache" Target="slicerCaches/slicerCache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externalLink" Target="externalLinks/externalLink9.xml"/><Relationship Id="rId44" Type="http://schemas.microsoft.com/office/2007/relationships/slicerCache" Target="slicerCaches/slicerCache4.xml"/><Relationship Id="rId52" Type="http://schemas.microsoft.com/office/2007/relationships/slicerCache" Target="slicerCaches/slicerCache1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edenorte.com.do/"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193222</xdr:colOff>
      <xdr:row>1</xdr:row>
      <xdr:rowOff>89647</xdr:rowOff>
    </xdr:from>
    <xdr:to>
      <xdr:col>7</xdr:col>
      <xdr:colOff>464039</xdr:colOff>
      <xdr:row>2</xdr:row>
      <xdr:rowOff>179295</xdr:rowOff>
    </xdr:to>
    <xdr:pic>
      <xdr:nvPicPr>
        <xdr:cNvPr id="3" name="Imagen 2">
          <a:hlinkClick xmlns:r="http://schemas.openxmlformats.org/officeDocument/2006/relationships" r:id="rId1"/>
          <a:extLst>
            <a:ext uri="{FF2B5EF4-FFF2-40B4-BE49-F238E27FC236}">
              <a16:creationId xmlns:a16="http://schemas.microsoft.com/office/drawing/2014/main" id="{0EEDBBDA-33A8-88D0-852D-EE20C7B56A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35869" y="414618"/>
          <a:ext cx="1906876" cy="5042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100852</xdr:colOff>
      <xdr:row>2</xdr:row>
      <xdr:rowOff>22413</xdr:rowOff>
    </xdr:from>
    <xdr:to>
      <xdr:col>0</xdr:col>
      <xdr:colOff>1670984</xdr:colOff>
      <xdr:row>4</xdr:row>
      <xdr:rowOff>205032</xdr:rowOff>
    </xdr:to>
    <xdr:pic>
      <xdr:nvPicPr>
        <xdr:cNvPr id="3" name="Imagen 2">
          <a:extLst>
            <a:ext uri="{FF2B5EF4-FFF2-40B4-BE49-F238E27FC236}">
              <a16:creationId xmlns:a16="http://schemas.microsoft.com/office/drawing/2014/main" id="{3F15D84E-BC54-494F-91FA-1E9079FA13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52" y="593913"/>
          <a:ext cx="1570132" cy="597237"/>
        </a:xfrm>
        <a:prstGeom prst="rect">
          <a:avLst/>
        </a:prstGeom>
      </xdr:spPr>
    </xdr:pic>
    <xdr:clientData/>
  </xdr:twoCellAnchor>
  <xdr:twoCellAnchor editAs="absolute">
    <xdr:from>
      <xdr:col>1</xdr:col>
      <xdr:colOff>2352300</xdr:colOff>
      <xdr:row>0</xdr:row>
      <xdr:rowOff>0</xdr:rowOff>
    </xdr:from>
    <xdr:to>
      <xdr:col>1</xdr:col>
      <xdr:colOff>2352300</xdr:colOff>
      <xdr:row>4</xdr:row>
      <xdr:rowOff>176679</xdr:rowOff>
    </xdr:to>
    <mc:AlternateContent xmlns:mc="http://schemas.openxmlformats.org/markup-compatibility/2006" xmlns:sle15="http://schemas.microsoft.com/office/drawing/2012/slicer">
      <mc:Choice Requires="sle15">
        <xdr:graphicFrame macro="">
          <xdr:nvGraphicFramePr>
            <xdr:cNvPr id="4" name="Gerencia 8">
              <a:extLst>
                <a:ext uri="{FF2B5EF4-FFF2-40B4-BE49-F238E27FC236}">
                  <a16:creationId xmlns:a16="http://schemas.microsoft.com/office/drawing/2014/main" id="{C87083B3-94F7-4E38-9A61-7A9323F53857}"/>
                </a:ext>
              </a:extLst>
            </xdr:cNvPr>
            <xdr:cNvGraphicFramePr/>
          </xdr:nvGraphicFramePr>
          <xdr:xfrm>
            <a:off x="0" y="0"/>
            <a:ext cx="0" cy="0"/>
          </xdr:xfrm>
          <a:graphic>
            <a:graphicData uri="http://schemas.microsoft.com/office/drawing/2010/slicer">
              <sle:slicer xmlns:sle="http://schemas.microsoft.com/office/drawing/2010/slicer" name="Gerencia 8"/>
            </a:graphicData>
          </a:graphic>
        </xdr:graphicFrame>
      </mc:Choice>
      <mc:Fallback xmlns="">
        <xdr:sp macro="" textlink="">
          <xdr:nvSpPr>
            <xdr:cNvPr id="0" name=""/>
            <xdr:cNvSpPr>
              <a:spLocks noTextEdit="1"/>
            </xdr:cNvSpPr>
          </xdr:nvSpPr>
          <xdr:spPr>
            <a:xfrm>
              <a:off x="4100418" y="0"/>
              <a:ext cx="0" cy="1140385"/>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56696</xdr:colOff>
      <xdr:row>3</xdr:row>
      <xdr:rowOff>99332</xdr:rowOff>
    </xdr:from>
    <xdr:to>
      <xdr:col>0</xdr:col>
      <xdr:colOff>1399721</xdr:colOff>
      <xdr:row>5</xdr:row>
      <xdr:rowOff>153888</xdr:rowOff>
    </xdr:to>
    <xdr:pic>
      <xdr:nvPicPr>
        <xdr:cNvPr id="3" name="Imagen 2">
          <a:extLst>
            <a:ext uri="{FF2B5EF4-FFF2-40B4-BE49-F238E27FC236}">
              <a16:creationId xmlns:a16="http://schemas.microsoft.com/office/drawing/2014/main" id="{E250F815-4578-42DB-A4C6-33E05CE11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96" y="791028"/>
          <a:ext cx="1343025" cy="712235"/>
        </a:xfrm>
        <a:prstGeom prst="rect">
          <a:avLst/>
        </a:prstGeom>
      </xdr:spPr>
    </xdr:pic>
    <xdr:clientData/>
  </xdr:twoCellAnchor>
  <xdr:twoCellAnchor editAs="absolute">
    <xdr:from>
      <xdr:col>5</xdr:col>
      <xdr:colOff>810531</xdr:colOff>
      <xdr:row>0</xdr:row>
      <xdr:rowOff>3175</xdr:rowOff>
    </xdr:from>
    <xdr:to>
      <xdr:col>7</xdr:col>
      <xdr:colOff>4023632</xdr:colOff>
      <xdr:row>4</xdr:row>
      <xdr:rowOff>278039</xdr:rowOff>
    </xdr:to>
    <mc:AlternateContent xmlns:mc="http://schemas.openxmlformats.org/markup-compatibility/2006" xmlns:sle15="http://schemas.microsoft.com/office/drawing/2012/slicer">
      <mc:Choice Requires="sle15">
        <xdr:graphicFrame macro="">
          <xdr:nvGraphicFramePr>
            <xdr:cNvPr id="4" name="Gerencia 10">
              <a:extLst>
                <a:ext uri="{FF2B5EF4-FFF2-40B4-BE49-F238E27FC236}">
                  <a16:creationId xmlns:a16="http://schemas.microsoft.com/office/drawing/2014/main" id="{B4A29233-2401-4D56-9124-7BB0BDFB5915}"/>
                </a:ext>
              </a:extLst>
            </xdr:cNvPr>
            <xdr:cNvGraphicFramePr/>
          </xdr:nvGraphicFramePr>
          <xdr:xfrm>
            <a:off x="0" y="0"/>
            <a:ext cx="0" cy="0"/>
          </xdr:xfrm>
          <a:graphic>
            <a:graphicData uri="http://schemas.microsoft.com/office/drawing/2010/slicer">
              <sle:slicer xmlns:sle="http://schemas.microsoft.com/office/drawing/2010/slicer" name="Gerencia 10"/>
            </a:graphicData>
          </a:graphic>
        </xdr:graphicFrame>
      </mc:Choice>
      <mc:Fallback xmlns="">
        <xdr:sp macro="" textlink="">
          <xdr:nvSpPr>
            <xdr:cNvPr id="0" name=""/>
            <xdr:cNvSpPr>
              <a:spLocks noTextEdit="1"/>
            </xdr:cNvSpPr>
          </xdr:nvSpPr>
          <xdr:spPr>
            <a:xfrm>
              <a:off x="13907406" y="3175"/>
              <a:ext cx="8383815" cy="1295400"/>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78443</xdr:colOff>
      <xdr:row>2</xdr:row>
      <xdr:rowOff>66559</xdr:rowOff>
    </xdr:from>
    <xdr:to>
      <xdr:col>0</xdr:col>
      <xdr:colOff>974913</xdr:colOff>
      <xdr:row>4</xdr:row>
      <xdr:rowOff>185567</xdr:rowOff>
    </xdr:to>
    <xdr:pic>
      <xdr:nvPicPr>
        <xdr:cNvPr id="3" name="Imagen 2">
          <a:extLst>
            <a:ext uri="{FF2B5EF4-FFF2-40B4-BE49-F238E27FC236}">
              <a16:creationId xmlns:a16="http://schemas.microsoft.com/office/drawing/2014/main" id="{A6E6EA3A-6B9C-496F-B01D-29FC17776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43" y="626853"/>
          <a:ext cx="896470" cy="54483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71368</xdr:colOff>
      <xdr:row>1</xdr:row>
      <xdr:rowOff>242865</xdr:rowOff>
    </xdr:from>
    <xdr:to>
      <xdr:col>0</xdr:col>
      <xdr:colOff>1133476</xdr:colOff>
      <xdr:row>4</xdr:row>
      <xdr:rowOff>143484</xdr:rowOff>
    </xdr:to>
    <xdr:pic>
      <xdr:nvPicPr>
        <xdr:cNvPr id="3" name="Imagen 2">
          <a:extLst>
            <a:ext uri="{FF2B5EF4-FFF2-40B4-BE49-F238E27FC236}">
              <a16:creationId xmlns:a16="http://schemas.microsoft.com/office/drawing/2014/main" id="{0AAFAE0B-6F81-4313-A564-5EDA67F2C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68" y="500040"/>
          <a:ext cx="1062108" cy="614994"/>
        </a:xfrm>
        <a:prstGeom prst="rect">
          <a:avLst/>
        </a:prstGeom>
      </xdr:spPr>
    </xdr:pic>
    <xdr:clientData/>
  </xdr:twoCellAnchor>
  <xdr:twoCellAnchor editAs="absolute">
    <xdr:from>
      <xdr:col>5</xdr:col>
      <xdr:colOff>2598253</xdr:colOff>
      <xdr:row>0</xdr:row>
      <xdr:rowOff>0</xdr:rowOff>
    </xdr:from>
    <xdr:to>
      <xdr:col>7</xdr:col>
      <xdr:colOff>933450</xdr:colOff>
      <xdr:row>4</xdr:row>
      <xdr:rowOff>190500</xdr:rowOff>
    </xdr:to>
    <mc:AlternateContent xmlns:mc="http://schemas.openxmlformats.org/markup-compatibility/2006" xmlns:sle15="http://schemas.microsoft.com/office/drawing/2012/slicer">
      <mc:Choice Requires="sle15">
        <xdr:graphicFrame macro="">
          <xdr:nvGraphicFramePr>
            <xdr:cNvPr id="4" name="Gerencia 14">
              <a:extLst>
                <a:ext uri="{FF2B5EF4-FFF2-40B4-BE49-F238E27FC236}">
                  <a16:creationId xmlns:a16="http://schemas.microsoft.com/office/drawing/2014/main" id="{42EE2D34-7462-458B-9BD6-0989DA4F0587}"/>
                </a:ext>
              </a:extLst>
            </xdr:cNvPr>
            <xdr:cNvGraphicFramePr/>
          </xdr:nvGraphicFramePr>
          <xdr:xfrm>
            <a:off x="0" y="0"/>
            <a:ext cx="0" cy="0"/>
          </xdr:xfrm>
          <a:graphic>
            <a:graphicData uri="http://schemas.microsoft.com/office/drawing/2010/slicer">
              <sle:slicer xmlns:sle="http://schemas.microsoft.com/office/drawing/2010/slicer" name="Gerencia 14"/>
            </a:graphicData>
          </a:graphic>
        </xdr:graphicFrame>
      </mc:Choice>
      <mc:Fallback xmlns="">
        <xdr:sp macro="" textlink="">
          <xdr:nvSpPr>
            <xdr:cNvPr id="0" name=""/>
            <xdr:cNvSpPr>
              <a:spLocks noTextEdit="1"/>
            </xdr:cNvSpPr>
          </xdr:nvSpPr>
          <xdr:spPr>
            <a:xfrm>
              <a:off x="19324153" y="0"/>
              <a:ext cx="5983772" cy="1162050"/>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2</xdr:row>
      <xdr:rowOff>123701</xdr:rowOff>
    </xdr:from>
    <xdr:to>
      <xdr:col>0</xdr:col>
      <xdr:colOff>1152525</xdr:colOff>
      <xdr:row>3</xdr:row>
      <xdr:rowOff>283786</xdr:rowOff>
    </xdr:to>
    <xdr:pic>
      <xdr:nvPicPr>
        <xdr:cNvPr id="3" name="Imagen 2">
          <a:extLst>
            <a:ext uri="{FF2B5EF4-FFF2-40B4-BE49-F238E27FC236}">
              <a16:creationId xmlns:a16="http://schemas.microsoft.com/office/drawing/2014/main" id="{F3491CA1-A678-45F9-A718-A54FB2C9CC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523751"/>
          <a:ext cx="1152524" cy="455360"/>
        </a:xfrm>
        <a:prstGeom prst="rect">
          <a:avLst/>
        </a:prstGeom>
      </xdr:spPr>
    </xdr:pic>
    <xdr:clientData/>
  </xdr:twoCellAnchor>
  <xdr:twoCellAnchor editAs="absolute">
    <xdr:from>
      <xdr:col>13</xdr:col>
      <xdr:colOff>397094</xdr:colOff>
      <xdr:row>0</xdr:row>
      <xdr:rowOff>78675</xdr:rowOff>
    </xdr:from>
    <xdr:to>
      <xdr:col>14</xdr:col>
      <xdr:colOff>1466850</xdr:colOff>
      <xdr:row>3</xdr:row>
      <xdr:rowOff>228601</xdr:rowOff>
    </xdr:to>
    <mc:AlternateContent xmlns:mc="http://schemas.openxmlformats.org/markup-compatibility/2006" xmlns:sle15="http://schemas.microsoft.com/office/drawing/2012/slicer">
      <mc:Choice Requires="sle15">
        <xdr:graphicFrame macro="">
          <xdr:nvGraphicFramePr>
            <xdr:cNvPr id="4" name="Gerencia 1">
              <a:extLst>
                <a:ext uri="{FF2B5EF4-FFF2-40B4-BE49-F238E27FC236}">
                  <a16:creationId xmlns:a16="http://schemas.microsoft.com/office/drawing/2014/main" id="{E6647FF7-B5AD-43D6-811D-BB27A1E95A93}"/>
                </a:ext>
              </a:extLst>
            </xdr:cNvPr>
            <xdr:cNvGraphicFramePr/>
          </xdr:nvGraphicFramePr>
          <xdr:xfrm>
            <a:off x="0" y="0"/>
            <a:ext cx="0" cy="0"/>
          </xdr:xfrm>
          <a:graphic>
            <a:graphicData uri="http://schemas.microsoft.com/office/drawing/2010/slicer">
              <sle:slicer xmlns:sle="http://schemas.microsoft.com/office/drawing/2010/slicer" name="Gerencia 1"/>
            </a:graphicData>
          </a:graphic>
        </xdr:graphicFrame>
      </mc:Choice>
      <mc:Fallback xmlns="">
        <xdr:sp macro="" textlink="">
          <xdr:nvSpPr>
            <xdr:cNvPr id="0" name=""/>
            <xdr:cNvSpPr>
              <a:spLocks noTextEdit="1"/>
            </xdr:cNvSpPr>
          </xdr:nvSpPr>
          <xdr:spPr>
            <a:xfrm>
              <a:off x="27467144" y="78675"/>
              <a:ext cx="3289081" cy="930976"/>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16565</xdr:colOff>
      <xdr:row>2</xdr:row>
      <xdr:rowOff>61049</xdr:rowOff>
    </xdr:from>
    <xdr:to>
      <xdr:col>1</xdr:col>
      <xdr:colOff>259773</xdr:colOff>
      <xdr:row>5</xdr:row>
      <xdr:rowOff>12369</xdr:rowOff>
    </xdr:to>
    <xdr:pic>
      <xdr:nvPicPr>
        <xdr:cNvPr id="3" name="Imagen 2">
          <a:extLst>
            <a:ext uri="{FF2B5EF4-FFF2-40B4-BE49-F238E27FC236}">
              <a16:creationId xmlns:a16="http://schemas.microsoft.com/office/drawing/2014/main" id="{B1426B44-D6C7-44F2-AA8D-21BE87FFAE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65" y="543484"/>
          <a:ext cx="1467851" cy="705898"/>
        </a:xfrm>
        <a:prstGeom prst="rect">
          <a:avLst/>
        </a:prstGeom>
      </xdr:spPr>
    </xdr:pic>
    <xdr:clientData/>
  </xdr:twoCellAnchor>
  <xdr:twoCellAnchor editAs="absolute">
    <xdr:from>
      <xdr:col>2</xdr:col>
      <xdr:colOff>421278</xdr:colOff>
      <xdr:row>259</xdr:row>
      <xdr:rowOff>45371</xdr:rowOff>
    </xdr:from>
    <xdr:to>
      <xdr:col>2</xdr:col>
      <xdr:colOff>1792215</xdr:colOff>
      <xdr:row>265</xdr:row>
      <xdr:rowOff>68504</xdr:rowOff>
    </xdr:to>
    <mc:AlternateContent xmlns:mc="http://schemas.openxmlformats.org/markup-compatibility/2006" xmlns:sle15="http://schemas.microsoft.com/office/drawing/2012/slicer">
      <mc:Choice Requires="sle15">
        <xdr:graphicFrame macro="">
          <xdr:nvGraphicFramePr>
            <xdr:cNvPr id="4" name="Gerencia 3">
              <a:extLst>
                <a:ext uri="{FF2B5EF4-FFF2-40B4-BE49-F238E27FC236}">
                  <a16:creationId xmlns:a16="http://schemas.microsoft.com/office/drawing/2014/main" id="{36552F39-2827-4ED4-86AA-EEE696E954A2}"/>
                </a:ext>
                <a:ext uri="{147F2762-F138-4A5C-976F-8EAC2B608ADB}">
                  <a16:predDERef xmlns:a16="http://schemas.microsoft.com/office/drawing/2014/main" pred="{E1CEAD08-2745-2E07-9196-A4FDDDE71F32}"/>
                </a:ext>
              </a:extLst>
            </xdr:cNvPr>
            <xdr:cNvGraphicFramePr/>
          </xdr:nvGraphicFramePr>
          <xdr:xfrm>
            <a:off x="0" y="0"/>
            <a:ext cx="0" cy="0"/>
          </xdr:xfrm>
          <a:graphic>
            <a:graphicData uri="http://schemas.microsoft.com/office/drawing/2010/slicer">
              <sle:slicer xmlns:sle="http://schemas.microsoft.com/office/drawing/2010/slicer" name="Gerencia 3"/>
            </a:graphicData>
          </a:graphic>
        </xdr:graphicFrame>
      </mc:Choice>
      <mc:Fallback xmlns="">
        <xdr:sp macro="" textlink="">
          <xdr:nvSpPr>
            <xdr:cNvPr id="0" name=""/>
            <xdr:cNvSpPr>
              <a:spLocks noTextEdit="1"/>
            </xdr:cNvSpPr>
          </xdr:nvSpPr>
          <xdr:spPr>
            <a:xfrm>
              <a:off x="4123604" y="59692739"/>
              <a:ext cx="1370937" cy="1215828"/>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2</xdr:col>
      <xdr:colOff>424414</xdr:colOff>
      <xdr:row>0</xdr:row>
      <xdr:rowOff>19050</xdr:rowOff>
    </xdr:from>
    <xdr:to>
      <xdr:col>2</xdr:col>
      <xdr:colOff>424414</xdr:colOff>
      <xdr:row>5</xdr:row>
      <xdr:rowOff>83079</xdr:rowOff>
    </xdr:to>
    <mc:AlternateContent xmlns:mc="http://schemas.openxmlformats.org/markup-compatibility/2006" xmlns:sle15="http://schemas.microsoft.com/office/drawing/2012/slicer">
      <mc:Choice Requires="sle15">
        <xdr:graphicFrame macro="">
          <xdr:nvGraphicFramePr>
            <xdr:cNvPr id="5" name="Gerencia 4">
              <a:extLst>
                <a:ext uri="{FF2B5EF4-FFF2-40B4-BE49-F238E27FC236}">
                  <a16:creationId xmlns:a16="http://schemas.microsoft.com/office/drawing/2014/main" id="{DB8A7C0F-B26F-4957-A8E5-346B172B2817}"/>
                </a:ext>
              </a:extLst>
            </xdr:cNvPr>
            <xdr:cNvGraphicFramePr/>
          </xdr:nvGraphicFramePr>
          <xdr:xfrm>
            <a:off x="0" y="0"/>
            <a:ext cx="0" cy="0"/>
          </xdr:xfrm>
          <a:graphic>
            <a:graphicData uri="http://schemas.microsoft.com/office/drawing/2010/slicer">
              <sle:slicer xmlns:sle="http://schemas.microsoft.com/office/drawing/2010/slicer" name="Gerencia 4"/>
            </a:graphicData>
          </a:graphic>
        </xdr:graphicFrame>
      </mc:Choice>
      <mc:Fallback xmlns="">
        <xdr:sp macro="" textlink="">
          <xdr:nvSpPr>
            <xdr:cNvPr id="0" name=""/>
            <xdr:cNvSpPr>
              <a:spLocks noTextEdit="1"/>
            </xdr:cNvSpPr>
          </xdr:nvSpPr>
          <xdr:spPr>
            <a:xfrm>
              <a:off x="4126740" y="19050"/>
              <a:ext cx="0" cy="1294158"/>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78921</xdr:colOff>
      <xdr:row>0</xdr:row>
      <xdr:rowOff>261084</xdr:rowOff>
    </xdr:from>
    <xdr:to>
      <xdr:col>0</xdr:col>
      <xdr:colOff>1085850</xdr:colOff>
      <xdr:row>3</xdr:row>
      <xdr:rowOff>26505</xdr:rowOff>
    </xdr:to>
    <xdr:pic>
      <xdr:nvPicPr>
        <xdr:cNvPr id="4" name="Imagen 3">
          <a:extLst>
            <a:ext uri="{FF2B5EF4-FFF2-40B4-BE49-F238E27FC236}">
              <a16:creationId xmlns:a16="http://schemas.microsoft.com/office/drawing/2014/main" id="{2ACFA4A0-F7F3-4C69-A4BB-793A4EEE47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921" y="261084"/>
          <a:ext cx="1006929" cy="5655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xdr:row>
      <xdr:rowOff>156882</xdr:rowOff>
    </xdr:from>
    <xdr:to>
      <xdr:col>0</xdr:col>
      <xdr:colOff>1700593</xdr:colOff>
      <xdr:row>2</xdr:row>
      <xdr:rowOff>683558</xdr:rowOff>
    </xdr:to>
    <xdr:pic>
      <xdr:nvPicPr>
        <xdr:cNvPr id="5" name="Imagen 4">
          <a:extLst>
            <a:ext uri="{FF2B5EF4-FFF2-40B4-BE49-F238E27FC236}">
              <a16:creationId xmlns:a16="http://schemas.microsoft.com/office/drawing/2014/main" id="{9C3190A0-0534-453E-A0AA-770E114BE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0441"/>
          <a:ext cx="1700593" cy="526676"/>
        </a:xfrm>
        <a:prstGeom prst="rect">
          <a:avLst/>
        </a:prstGeom>
      </xdr:spPr>
    </xdr:pic>
    <xdr:clientData/>
  </xdr:twoCellAnchor>
  <xdr:twoCellAnchor editAs="absolute">
    <xdr:from>
      <xdr:col>5</xdr:col>
      <xdr:colOff>6448984</xdr:colOff>
      <xdr:row>0</xdr:row>
      <xdr:rowOff>0</xdr:rowOff>
    </xdr:from>
    <xdr:to>
      <xdr:col>7</xdr:col>
      <xdr:colOff>2577353</xdr:colOff>
      <xdr:row>2</xdr:row>
      <xdr:rowOff>537882</xdr:rowOff>
    </xdr:to>
    <mc:AlternateContent xmlns:mc="http://schemas.openxmlformats.org/markup-compatibility/2006" xmlns:sle15="http://schemas.microsoft.com/office/drawing/2012/slicer">
      <mc:Choice Requires="sle15">
        <xdr:graphicFrame macro="">
          <xdr:nvGraphicFramePr>
            <xdr:cNvPr id="6" name="Gerencia 7">
              <a:extLst>
                <a:ext uri="{FF2B5EF4-FFF2-40B4-BE49-F238E27FC236}">
                  <a16:creationId xmlns:a16="http://schemas.microsoft.com/office/drawing/2014/main" id="{EE87F3A7-7C63-4B43-ACF0-E8FF654DD97A}"/>
                </a:ext>
              </a:extLst>
            </xdr:cNvPr>
            <xdr:cNvGraphicFramePr/>
          </xdr:nvGraphicFramePr>
          <xdr:xfrm>
            <a:off x="0" y="0"/>
            <a:ext cx="0" cy="0"/>
          </xdr:xfrm>
          <a:graphic>
            <a:graphicData uri="http://schemas.microsoft.com/office/drawing/2010/slicer">
              <sle:slicer xmlns:sle="http://schemas.microsoft.com/office/drawing/2010/slicer" name="Gerencia 7"/>
            </a:graphicData>
          </a:graphic>
        </xdr:graphicFrame>
      </mc:Choice>
      <mc:Fallback xmlns="">
        <xdr:sp macro="" textlink="">
          <xdr:nvSpPr>
            <xdr:cNvPr id="0" name=""/>
            <xdr:cNvSpPr>
              <a:spLocks noTextEdit="1"/>
            </xdr:cNvSpPr>
          </xdr:nvSpPr>
          <xdr:spPr>
            <a:xfrm>
              <a:off x="22350131" y="0"/>
              <a:ext cx="3972487" cy="1221441"/>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136072</xdr:colOff>
      <xdr:row>2</xdr:row>
      <xdr:rowOff>82984</xdr:rowOff>
    </xdr:from>
    <xdr:to>
      <xdr:col>1</xdr:col>
      <xdr:colOff>27215</xdr:colOff>
      <xdr:row>4</xdr:row>
      <xdr:rowOff>204016</xdr:rowOff>
    </xdr:to>
    <xdr:pic>
      <xdr:nvPicPr>
        <xdr:cNvPr id="3" name="Imagen 2">
          <a:extLst>
            <a:ext uri="{FF2B5EF4-FFF2-40B4-BE49-F238E27FC236}">
              <a16:creationId xmlns:a16="http://schemas.microsoft.com/office/drawing/2014/main" id="{AA9426BB-966C-46A9-AB26-F9CE780459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2" y="572841"/>
          <a:ext cx="1265464" cy="678925"/>
        </a:xfrm>
        <a:prstGeom prst="rect">
          <a:avLst/>
        </a:prstGeom>
      </xdr:spPr>
    </xdr:pic>
    <xdr:clientData/>
  </xdr:twoCellAnchor>
  <xdr:twoCellAnchor editAs="absolute">
    <xdr:from>
      <xdr:col>7</xdr:col>
      <xdr:colOff>3619501</xdr:colOff>
      <xdr:row>0</xdr:row>
      <xdr:rowOff>0</xdr:rowOff>
    </xdr:from>
    <xdr:to>
      <xdr:col>7</xdr:col>
      <xdr:colOff>7606393</xdr:colOff>
      <xdr:row>4</xdr:row>
      <xdr:rowOff>23132</xdr:rowOff>
    </xdr:to>
    <mc:AlternateContent xmlns:mc="http://schemas.openxmlformats.org/markup-compatibility/2006" xmlns:sle15="http://schemas.microsoft.com/office/drawing/2012/slicer">
      <mc:Choice Requires="sle15">
        <xdr:graphicFrame macro="">
          <xdr:nvGraphicFramePr>
            <xdr:cNvPr id="4" name="Gerencia 11">
              <a:extLst>
                <a:ext uri="{FF2B5EF4-FFF2-40B4-BE49-F238E27FC236}">
                  <a16:creationId xmlns:a16="http://schemas.microsoft.com/office/drawing/2014/main" id="{5D5323E5-58D1-4B3D-84D4-764CB86A238F}"/>
                </a:ext>
              </a:extLst>
            </xdr:cNvPr>
            <xdr:cNvGraphicFramePr/>
          </xdr:nvGraphicFramePr>
          <xdr:xfrm>
            <a:off x="0" y="0"/>
            <a:ext cx="0" cy="0"/>
          </xdr:xfrm>
          <a:graphic>
            <a:graphicData uri="http://schemas.microsoft.com/office/drawing/2010/slicer">
              <sle:slicer xmlns:sle="http://schemas.microsoft.com/office/drawing/2010/slicer" name="Gerencia 11"/>
            </a:graphicData>
          </a:graphic>
        </xdr:graphicFrame>
      </mc:Choice>
      <mc:Fallback xmlns="">
        <xdr:sp macro="" textlink="">
          <xdr:nvSpPr>
            <xdr:cNvPr id="0" name=""/>
            <xdr:cNvSpPr>
              <a:spLocks noTextEdit="1"/>
            </xdr:cNvSpPr>
          </xdr:nvSpPr>
          <xdr:spPr>
            <a:xfrm>
              <a:off x="32861251" y="0"/>
              <a:ext cx="3986892" cy="1070882"/>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46464</xdr:colOff>
      <xdr:row>3</xdr:row>
      <xdr:rowOff>92927</xdr:rowOff>
    </xdr:from>
    <xdr:to>
      <xdr:col>1</xdr:col>
      <xdr:colOff>394207</xdr:colOff>
      <xdr:row>5</xdr:row>
      <xdr:rowOff>95249</xdr:rowOff>
    </xdr:to>
    <xdr:pic>
      <xdr:nvPicPr>
        <xdr:cNvPr id="2" name="Imagen 1">
          <a:extLst>
            <a:ext uri="{FF2B5EF4-FFF2-40B4-BE49-F238E27FC236}">
              <a16:creationId xmlns:a16="http://schemas.microsoft.com/office/drawing/2014/main" id="{AE246237-5AFC-434A-8CA6-765E9FCB1D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64" y="906037"/>
          <a:ext cx="1590639" cy="408877"/>
        </a:xfrm>
        <a:prstGeom prst="rect">
          <a:avLst/>
        </a:prstGeom>
      </xdr:spPr>
    </xdr:pic>
    <xdr:clientData/>
  </xdr:twoCellAnchor>
  <xdr:twoCellAnchor editAs="absolute">
    <xdr:from>
      <xdr:col>5</xdr:col>
      <xdr:colOff>2164729</xdr:colOff>
      <xdr:row>0</xdr:row>
      <xdr:rowOff>44606</xdr:rowOff>
    </xdr:from>
    <xdr:to>
      <xdr:col>8</xdr:col>
      <xdr:colOff>1456598</xdr:colOff>
      <xdr:row>5</xdr:row>
      <xdr:rowOff>29970</xdr:rowOff>
    </xdr:to>
    <mc:AlternateContent xmlns:mc="http://schemas.openxmlformats.org/markup-compatibility/2006" xmlns:sle15="http://schemas.microsoft.com/office/drawing/2012/slicer">
      <mc:Choice Requires="sle15">
        <xdr:graphicFrame macro="">
          <xdr:nvGraphicFramePr>
            <xdr:cNvPr id="3" name="Gerencia 15">
              <a:extLst>
                <a:ext uri="{FF2B5EF4-FFF2-40B4-BE49-F238E27FC236}">
                  <a16:creationId xmlns:a16="http://schemas.microsoft.com/office/drawing/2014/main" id="{7C15BDCF-95FE-4AB6-8303-B0F367D19D60}"/>
                </a:ext>
              </a:extLst>
            </xdr:cNvPr>
            <xdr:cNvGraphicFramePr/>
          </xdr:nvGraphicFramePr>
          <xdr:xfrm>
            <a:off x="0" y="0"/>
            <a:ext cx="0" cy="0"/>
          </xdr:xfrm>
          <a:graphic>
            <a:graphicData uri="http://schemas.microsoft.com/office/drawing/2010/slicer">
              <sle:slicer xmlns:sle="http://schemas.microsoft.com/office/drawing/2010/slicer" name="Gerencia 15"/>
            </a:graphicData>
          </a:graphic>
        </xdr:graphicFrame>
      </mc:Choice>
      <mc:Fallback xmlns="">
        <xdr:sp macro="" textlink="">
          <xdr:nvSpPr>
            <xdr:cNvPr id="0" name=""/>
            <xdr:cNvSpPr>
              <a:spLocks noTextEdit="1"/>
            </xdr:cNvSpPr>
          </xdr:nvSpPr>
          <xdr:spPr>
            <a:xfrm>
              <a:off x="17276955" y="44606"/>
              <a:ext cx="11349125" cy="1205029"/>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201706</xdr:colOff>
      <xdr:row>2</xdr:row>
      <xdr:rowOff>89647</xdr:rowOff>
    </xdr:from>
    <xdr:to>
      <xdr:col>1</xdr:col>
      <xdr:colOff>801859</xdr:colOff>
      <xdr:row>4</xdr:row>
      <xdr:rowOff>112057</xdr:rowOff>
    </xdr:to>
    <xdr:pic>
      <xdr:nvPicPr>
        <xdr:cNvPr id="2" name="Imagen 1">
          <a:extLst>
            <a:ext uri="{FF2B5EF4-FFF2-40B4-BE49-F238E27FC236}">
              <a16:creationId xmlns:a16="http://schemas.microsoft.com/office/drawing/2014/main" id="{3A50FA3E-D12C-4306-8A04-E2C56F184C94}"/>
            </a:ext>
          </a:extLst>
        </xdr:cNvPr>
        <xdr:cNvPicPr>
          <a:picLocks noChangeAspect="1"/>
        </xdr:cNvPicPr>
      </xdr:nvPicPr>
      <xdr:blipFill rotWithShape="1">
        <a:blip xmlns:r="http://schemas.openxmlformats.org/officeDocument/2006/relationships" r:embed="rId1"/>
        <a:srcRect l="6310" t="24377" r="4988" b="23742"/>
        <a:stretch/>
      </xdr:blipFill>
      <xdr:spPr>
        <a:xfrm>
          <a:off x="201706" y="661147"/>
          <a:ext cx="1944859" cy="448234"/>
        </a:xfrm>
        <a:prstGeom prst="rect">
          <a:avLst/>
        </a:prstGeom>
      </xdr:spPr>
    </xdr:pic>
    <xdr:clientData/>
  </xdr:twoCellAnchor>
  <xdr:twoCellAnchor editAs="absolute">
    <xdr:from>
      <xdr:col>25</xdr:col>
      <xdr:colOff>960905</xdr:colOff>
      <xdr:row>0</xdr:row>
      <xdr:rowOff>0</xdr:rowOff>
    </xdr:from>
    <xdr:to>
      <xdr:col>38</xdr:col>
      <xdr:colOff>952500</xdr:colOff>
      <xdr:row>4</xdr:row>
      <xdr:rowOff>56029</xdr:rowOff>
    </xdr:to>
    <mc:AlternateContent xmlns:mc="http://schemas.openxmlformats.org/markup-compatibility/2006" xmlns:sle15="http://schemas.microsoft.com/office/drawing/2012/slicer">
      <mc:Choice Requires="sle15">
        <xdr:graphicFrame macro="">
          <xdr:nvGraphicFramePr>
            <xdr:cNvPr id="4" name="Gerencia 12">
              <a:extLst>
                <a:ext uri="{FF2B5EF4-FFF2-40B4-BE49-F238E27FC236}">
                  <a16:creationId xmlns:a16="http://schemas.microsoft.com/office/drawing/2014/main" id="{46830C86-825C-45E7-8419-0F06B3DF7D52}"/>
                </a:ext>
              </a:extLst>
            </xdr:cNvPr>
            <xdr:cNvGraphicFramePr/>
          </xdr:nvGraphicFramePr>
          <xdr:xfrm>
            <a:off x="0" y="0"/>
            <a:ext cx="0" cy="0"/>
          </xdr:xfrm>
          <a:graphic>
            <a:graphicData uri="http://schemas.microsoft.com/office/drawing/2010/slicer">
              <sle:slicer xmlns:sle="http://schemas.microsoft.com/office/drawing/2010/slicer" name="Gerencia 12"/>
            </a:graphicData>
          </a:graphic>
        </xdr:graphicFrame>
      </mc:Choice>
      <mc:Fallback xmlns="">
        <xdr:sp macro="" textlink="">
          <xdr:nvSpPr>
            <xdr:cNvPr id="0" name=""/>
            <xdr:cNvSpPr>
              <a:spLocks noTextEdit="1"/>
            </xdr:cNvSpPr>
          </xdr:nvSpPr>
          <xdr:spPr>
            <a:xfrm>
              <a:off x="63030287" y="0"/>
              <a:ext cx="15803095" cy="1030941"/>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209084</xdr:colOff>
      <xdr:row>3</xdr:row>
      <xdr:rowOff>34847</xdr:rowOff>
    </xdr:from>
    <xdr:to>
      <xdr:col>0</xdr:col>
      <xdr:colOff>1242895</xdr:colOff>
      <xdr:row>6</xdr:row>
      <xdr:rowOff>5895</xdr:rowOff>
    </xdr:to>
    <xdr:pic>
      <xdr:nvPicPr>
        <xdr:cNvPr id="3" name="Imagen 2">
          <a:extLst>
            <a:ext uri="{FF2B5EF4-FFF2-40B4-BE49-F238E27FC236}">
              <a16:creationId xmlns:a16="http://schemas.microsoft.com/office/drawing/2014/main" id="{5DFF4BF4-EEFD-4537-981F-ECFA6376F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084" y="998963"/>
          <a:ext cx="1033811" cy="586688"/>
        </a:xfrm>
        <a:prstGeom prst="rect">
          <a:avLst/>
        </a:prstGeom>
      </xdr:spPr>
    </xdr:pic>
    <xdr:clientData/>
  </xdr:twoCellAnchor>
  <xdr:twoCellAnchor editAs="absolute">
    <xdr:from>
      <xdr:col>12</xdr:col>
      <xdr:colOff>2682584</xdr:colOff>
      <xdr:row>0</xdr:row>
      <xdr:rowOff>66304</xdr:rowOff>
    </xdr:from>
    <xdr:to>
      <xdr:col>15</xdr:col>
      <xdr:colOff>779317</xdr:colOff>
      <xdr:row>5</xdr:row>
      <xdr:rowOff>84045</xdr:rowOff>
    </xdr:to>
    <mc:AlternateContent xmlns:mc="http://schemas.openxmlformats.org/markup-compatibility/2006" xmlns:sle15="http://schemas.microsoft.com/office/drawing/2012/slicer">
      <mc:Choice Requires="sle15">
        <xdr:graphicFrame macro="">
          <xdr:nvGraphicFramePr>
            <xdr:cNvPr id="4" name="Gerencia 13">
              <a:extLst>
                <a:ext uri="{FF2B5EF4-FFF2-40B4-BE49-F238E27FC236}">
                  <a16:creationId xmlns:a16="http://schemas.microsoft.com/office/drawing/2014/main" id="{E089F2B6-90DA-4C9A-AB24-97EFAFE8F7D6}"/>
                </a:ext>
              </a:extLst>
            </xdr:cNvPr>
            <xdr:cNvGraphicFramePr/>
          </xdr:nvGraphicFramePr>
          <xdr:xfrm>
            <a:off x="0" y="0"/>
            <a:ext cx="0" cy="0"/>
          </xdr:xfrm>
          <a:graphic>
            <a:graphicData uri="http://schemas.microsoft.com/office/drawing/2010/slicer">
              <sle:slicer xmlns:sle="http://schemas.microsoft.com/office/drawing/2010/slicer" name="Gerencia 13"/>
            </a:graphicData>
          </a:graphic>
        </xdr:graphicFrame>
      </mc:Choice>
      <mc:Fallback xmlns="">
        <xdr:sp macro="" textlink="">
          <xdr:nvSpPr>
            <xdr:cNvPr id="0" name=""/>
            <xdr:cNvSpPr>
              <a:spLocks noTextEdit="1"/>
            </xdr:cNvSpPr>
          </xdr:nvSpPr>
          <xdr:spPr>
            <a:xfrm>
              <a:off x="40600488" y="66304"/>
              <a:ext cx="10857432" cy="1390462"/>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265441</xdr:rowOff>
    </xdr:from>
    <xdr:to>
      <xdr:col>0</xdr:col>
      <xdr:colOff>1567015</xdr:colOff>
      <xdr:row>5</xdr:row>
      <xdr:rowOff>33778</xdr:rowOff>
    </xdr:to>
    <xdr:pic>
      <xdr:nvPicPr>
        <xdr:cNvPr id="3" name="Imagen 2">
          <a:extLst>
            <a:ext uri="{FF2B5EF4-FFF2-40B4-BE49-F238E27FC236}">
              <a16:creationId xmlns:a16="http://schemas.microsoft.com/office/drawing/2014/main" id="{C61E4260-886A-4885-979B-315ACBD638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8062"/>
          <a:ext cx="1567015" cy="797651"/>
        </a:xfrm>
        <a:prstGeom prst="rect">
          <a:avLst/>
        </a:prstGeom>
      </xdr:spPr>
    </xdr:pic>
    <xdr:clientData/>
  </xdr:twoCellAnchor>
  <xdr:twoCellAnchor editAs="absolute">
    <xdr:from>
      <xdr:col>8</xdr:col>
      <xdr:colOff>2106822</xdr:colOff>
      <xdr:row>0</xdr:row>
      <xdr:rowOff>97971</xdr:rowOff>
    </xdr:from>
    <xdr:to>
      <xdr:col>11</xdr:col>
      <xdr:colOff>783508</xdr:colOff>
      <xdr:row>4</xdr:row>
      <xdr:rowOff>46089</xdr:rowOff>
    </xdr:to>
    <mc:AlternateContent xmlns:mc="http://schemas.openxmlformats.org/markup-compatibility/2006" xmlns:sle15="http://schemas.microsoft.com/office/drawing/2012/slicer">
      <mc:Choice Requires="sle15">
        <xdr:graphicFrame macro="">
          <xdr:nvGraphicFramePr>
            <xdr:cNvPr id="4" name="Gerencia 9">
              <a:extLst>
                <a:ext uri="{FF2B5EF4-FFF2-40B4-BE49-F238E27FC236}">
                  <a16:creationId xmlns:a16="http://schemas.microsoft.com/office/drawing/2014/main" id="{C258B331-94EC-4A52-910B-FA5E52F3F4C1}"/>
                </a:ext>
              </a:extLst>
            </xdr:cNvPr>
            <xdr:cNvGraphicFramePr/>
          </xdr:nvGraphicFramePr>
          <xdr:xfrm>
            <a:off x="0" y="0"/>
            <a:ext cx="0" cy="0"/>
          </xdr:xfrm>
          <a:graphic>
            <a:graphicData uri="http://schemas.microsoft.com/office/drawing/2010/slicer">
              <sle:slicer xmlns:sle="http://schemas.microsoft.com/office/drawing/2010/slicer" name="Gerencia 9"/>
            </a:graphicData>
          </a:graphic>
        </xdr:graphicFrame>
      </mc:Choice>
      <mc:Fallback xmlns="">
        <xdr:sp macro="" textlink="">
          <xdr:nvSpPr>
            <xdr:cNvPr id="0" name=""/>
            <xdr:cNvSpPr>
              <a:spLocks noTextEdit="1"/>
            </xdr:cNvSpPr>
          </xdr:nvSpPr>
          <xdr:spPr>
            <a:xfrm>
              <a:off x="24843919" y="97971"/>
              <a:ext cx="7080194" cy="1084973"/>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2</xdr:row>
      <xdr:rowOff>85725</xdr:rowOff>
    </xdr:from>
    <xdr:to>
      <xdr:col>0</xdr:col>
      <xdr:colOff>910317</xdr:colOff>
      <xdr:row>4</xdr:row>
      <xdr:rowOff>203783</xdr:rowOff>
    </xdr:to>
    <xdr:pic>
      <xdr:nvPicPr>
        <xdr:cNvPr id="3" name="Imagen 2">
          <a:extLst>
            <a:ext uri="{FF2B5EF4-FFF2-40B4-BE49-F238E27FC236}">
              <a16:creationId xmlns:a16="http://schemas.microsoft.com/office/drawing/2014/main" id="{56C616AD-FC9E-4C83-9CFA-3D88C2481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485775"/>
          <a:ext cx="910316" cy="527633"/>
        </a:xfrm>
        <a:prstGeom prst="rect">
          <a:avLst/>
        </a:prstGeom>
      </xdr:spPr>
    </xdr:pic>
    <xdr:clientData/>
  </xdr:twoCellAnchor>
  <xdr:twoCellAnchor editAs="absolute">
    <xdr:from>
      <xdr:col>7</xdr:col>
      <xdr:colOff>2121352</xdr:colOff>
      <xdr:row>0</xdr:row>
      <xdr:rowOff>16327</xdr:rowOff>
    </xdr:from>
    <xdr:to>
      <xdr:col>8</xdr:col>
      <xdr:colOff>1990725</xdr:colOff>
      <xdr:row>4</xdr:row>
      <xdr:rowOff>57598</xdr:rowOff>
    </xdr:to>
    <mc:AlternateContent xmlns:mc="http://schemas.openxmlformats.org/markup-compatibility/2006" xmlns:sle15="http://schemas.microsoft.com/office/drawing/2012/slicer">
      <mc:Choice Requires="sle15">
        <xdr:graphicFrame macro="">
          <xdr:nvGraphicFramePr>
            <xdr:cNvPr id="4" name="Gerencia 6">
              <a:extLst>
                <a:ext uri="{FF2B5EF4-FFF2-40B4-BE49-F238E27FC236}">
                  <a16:creationId xmlns:a16="http://schemas.microsoft.com/office/drawing/2014/main" id="{DD2553D8-EADB-4A43-A7CC-FD07D31FAA26}"/>
                </a:ext>
              </a:extLst>
            </xdr:cNvPr>
            <xdr:cNvGraphicFramePr/>
          </xdr:nvGraphicFramePr>
          <xdr:xfrm>
            <a:off x="0" y="0"/>
            <a:ext cx="0" cy="0"/>
          </xdr:xfrm>
          <a:graphic>
            <a:graphicData uri="http://schemas.microsoft.com/office/drawing/2010/slicer">
              <sle:slicer xmlns:sle="http://schemas.microsoft.com/office/drawing/2010/slicer" name="Gerencia 6"/>
            </a:graphicData>
          </a:graphic>
        </xdr:graphicFrame>
      </mc:Choice>
      <mc:Fallback xmlns="">
        <xdr:sp macro="" textlink="">
          <xdr:nvSpPr>
            <xdr:cNvPr id="0" name=""/>
            <xdr:cNvSpPr>
              <a:spLocks noTextEdit="1"/>
            </xdr:cNvSpPr>
          </xdr:nvSpPr>
          <xdr:spPr>
            <a:xfrm>
              <a:off x="32553727" y="16327"/>
              <a:ext cx="6984548" cy="965196"/>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22412</xdr:rowOff>
    </xdr:from>
    <xdr:to>
      <xdr:col>0</xdr:col>
      <xdr:colOff>1162627</xdr:colOff>
      <xdr:row>4</xdr:row>
      <xdr:rowOff>67235</xdr:rowOff>
    </xdr:to>
    <xdr:pic>
      <xdr:nvPicPr>
        <xdr:cNvPr id="3" name="Imagen 2">
          <a:extLst>
            <a:ext uri="{FF2B5EF4-FFF2-40B4-BE49-F238E27FC236}">
              <a16:creationId xmlns:a16="http://schemas.microsoft.com/office/drawing/2014/main" id="{0C359FC7-62CE-4244-BE05-A1C0A9DAEB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26677"/>
          <a:ext cx="1162627" cy="627529"/>
        </a:xfrm>
        <a:prstGeom prst="rect">
          <a:avLst/>
        </a:prstGeom>
      </xdr:spPr>
    </xdr:pic>
    <xdr:clientData/>
  </xdr:twoCellAnchor>
  <xdr:twoCellAnchor editAs="absolute">
    <xdr:from>
      <xdr:col>13</xdr:col>
      <xdr:colOff>2783887</xdr:colOff>
      <xdr:row>0</xdr:row>
      <xdr:rowOff>11206</xdr:rowOff>
    </xdr:from>
    <xdr:to>
      <xdr:col>17</xdr:col>
      <xdr:colOff>582706</xdr:colOff>
      <xdr:row>3</xdr:row>
      <xdr:rowOff>224118</xdr:rowOff>
    </xdr:to>
    <mc:AlternateContent xmlns:mc="http://schemas.openxmlformats.org/markup-compatibility/2006" xmlns:sle15="http://schemas.microsoft.com/office/drawing/2012/slicer">
      <mc:Choice Requires="sle15">
        <xdr:graphicFrame macro="">
          <xdr:nvGraphicFramePr>
            <xdr:cNvPr id="4" name="Gerencia 5">
              <a:extLst>
                <a:ext uri="{FF2B5EF4-FFF2-40B4-BE49-F238E27FC236}">
                  <a16:creationId xmlns:a16="http://schemas.microsoft.com/office/drawing/2014/main" id="{C4BA6021-08D6-4A27-AFCA-5C11DDB59148}"/>
                </a:ext>
              </a:extLst>
            </xdr:cNvPr>
            <xdr:cNvGraphicFramePr/>
          </xdr:nvGraphicFramePr>
          <xdr:xfrm>
            <a:off x="0" y="0"/>
            <a:ext cx="0" cy="0"/>
          </xdr:xfrm>
          <a:graphic>
            <a:graphicData uri="http://schemas.microsoft.com/office/drawing/2010/slicer">
              <sle:slicer xmlns:sle="http://schemas.microsoft.com/office/drawing/2010/slicer" name="Gerencia 5"/>
            </a:graphicData>
          </a:graphic>
        </xdr:graphicFrame>
      </mc:Choice>
      <mc:Fallback xmlns="">
        <xdr:sp macro="" textlink="">
          <xdr:nvSpPr>
            <xdr:cNvPr id="0" name=""/>
            <xdr:cNvSpPr>
              <a:spLocks noTextEdit="1"/>
            </xdr:cNvSpPr>
          </xdr:nvSpPr>
          <xdr:spPr>
            <a:xfrm>
              <a:off x="40099475" y="11206"/>
              <a:ext cx="8097025" cy="997324"/>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2</xdr:row>
      <xdr:rowOff>208383</xdr:rowOff>
    </xdr:from>
    <xdr:to>
      <xdr:col>0</xdr:col>
      <xdr:colOff>1307646</xdr:colOff>
      <xdr:row>3</xdr:row>
      <xdr:rowOff>289600</xdr:rowOff>
    </xdr:to>
    <xdr:pic>
      <xdr:nvPicPr>
        <xdr:cNvPr id="5" name="Imagen 4">
          <a:extLst>
            <a:ext uri="{FF2B5EF4-FFF2-40B4-BE49-F238E27FC236}">
              <a16:creationId xmlns:a16="http://schemas.microsoft.com/office/drawing/2014/main" id="{90725EA8-8C09-4BD0-859E-BD93F6BC8C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694158"/>
          <a:ext cx="1279071" cy="338392"/>
        </a:xfrm>
        <a:prstGeom prst="rect">
          <a:avLst/>
        </a:prstGeom>
      </xdr:spPr>
    </xdr:pic>
    <xdr:clientData/>
  </xdr:twoCellAnchor>
  <xdr:twoCellAnchor editAs="absolute">
    <xdr:from>
      <xdr:col>15</xdr:col>
      <xdr:colOff>2593521</xdr:colOff>
      <xdr:row>0</xdr:row>
      <xdr:rowOff>0</xdr:rowOff>
    </xdr:from>
    <xdr:to>
      <xdr:col>26</xdr:col>
      <xdr:colOff>847724</xdr:colOff>
      <xdr:row>3</xdr:row>
      <xdr:rowOff>142875</xdr:rowOff>
    </xdr:to>
    <mc:AlternateContent xmlns:mc="http://schemas.openxmlformats.org/markup-compatibility/2006" xmlns:sle15="http://schemas.microsoft.com/office/drawing/2012/slicer">
      <mc:Choice Requires="sle15">
        <xdr:graphicFrame macro="">
          <xdr:nvGraphicFramePr>
            <xdr:cNvPr id="6" name="Gerencia">
              <a:extLst>
                <a:ext uri="{FF2B5EF4-FFF2-40B4-BE49-F238E27FC236}">
                  <a16:creationId xmlns:a16="http://schemas.microsoft.com/office/drawing/2014/main" id="{BDFEC989-E7AC-4E2B-BF9E-A0936BEE1349}"/>
                </a:ext>
                <a:ext uri="{147F2762-F138-4A5C-976F-8EAC2B608ADB}">
                  <a16:predDERef xmlns:a16="http://schemas.microsoft.com/office/drawing/2014/main" pred="{CD9D8025-B12A-5639-7ED5-E9583D5CBC64}"/>
                </a:ext>
              </a:extLst>
            </xdr:cNvPr>
            <xdr:cNvGraphicFramePr/>
          </xdr:nvGraphicFramePr>
          <xdr:xfrm>
            <a:off x="0" y="0"/>
            <a:ext cx="0" cy="0"/>
          </xdr:xfrm>
          <a:graphic>
            <a:graphicData uri="http://schemas.microsoft.com/office/drawing/2010/slicer">
              <sle:slicer xmlns:sle="http://schemas.microsoft.com/office/drawing/2010/slicer" name="Gerencia"/>
            </a:graphicData>
          </a:graphic>
        </xdr:graphicFrame>
      </mc:Choice>
      <mc:Fallback xmlns="">
        <xdr:sp macro="" textlink="">
          <xdr:nvSpPr>
            <xdr:cNvPr id="0" name=""/>
            <xdr:cNvSpPr>
              <a:spLocks noTextEdit="1"/>
            </xdr:cNvSpPr>
          </xdr:nvSpPr>
          <xdr:spPr>
            <a:xfrm>
              <a:off x="74478696" y="0"/>
              <a:ext cx="16637453" cy="885825"/>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276225</xdr:rowOff>
    </xdr:from>
    <xdr:to>
      <xdr:col>0</xdr:col>
      <xdr:colOff>1416050</xdr:colOff>
      <xdr:row>5</xdr:row>
      <xdr:rowOff>152400</xdr:rowOff>
    </xdr:to>
    <xdr:pic>
      <xdr:nvPicPr>
        <xdr:cNvPr id="2" name="Imagen 1">
          <a:extLst>
            <a:ext uri="{FF2B5EF4-FFF2-40B4-BE49-F238E27FC236}">
              <a16:creationId xmlns:a16="http://schemas.microsoft.com/office/drawing/2014/main" id="{75901595-BD88-42BB-B44B-6011E62A8FB4}"/>
            </a:ext>
          </a:extLst>
        </xdr:cNvPr>
        <xdr:cNvPicPr>
          <a:picLocks noChangeAspect="1"/>
        </xdr:cNvPicPr>
      </xdr:nvPicPr>
      <xdr:blipFill rotWithShape="1">
        <a:blip xmlns:r="http://schemas.openxmlformats.org/officeDocument/2006/relationships" r:embed="rId1"/>
        <a:srcRect l="6310" t="24377" r="4988" b="23742"/>
        <a:stretch/>
      </xdr:blipFill>
      <xdr:spPr>
        <a:xfrm>
          <a:off x="0" y="885825"/>
          <a:ext cx="1416050" cy="460375"/>
        </a:xfrm>
        <a:prstGeom prst="rect">
          <a:avLst/>
        </a:prstGeom>
      </xdr:spPr>
    </xdr:pic>
    <xdr:clientData/>
  </xdr:twoCellAnchor>
  <xdr:twoCellAnchor editAs="absolute">
    <xdr:from>
      <xdr:col>45</xdr:col>
      <xdr:colOff>5636433</xdr:colOff>
      <xdr:row>0</xdr:row>
      <xdr:rowOff>81644</xdr:rowOff>
    </xdr:from>
    <xdr:to>
      <xdr:col>45</xdr:col>
      <xdr:colOff>5641876</xdr:colOff>
      <xdr:row>5</xdr:row>
      <xdr:rowOff>53798</xdr:rowOff>
    </xdr:to>
    <mc:AlternateContent xmlns:mc="http://schemas.openxmlformats.org/markup-compatibility/2006" xmlns:sle15="http://schemas.microsoft.com/office/drawing/2012/slicer">
      <mc:Choice Requires="sle15">
        <xdr:graphicFrame macro="">
          <xdr:nvGraphicFramePr>
            <xdr:cNvPr id="6" name="Gerencia 2">
              <a:extLst>
                <a:ext uri="{FF2B5EF4-FFF2-40B4-BE49-F238E27FC236}">
                  <a16:creationId xmlns:a16="http://schemas.microsoft.com/office/drawing/2014/main" id="{3735241A-753A-4EFE-816F-59A732263EC9}"/>
                </a:ext>
              </a:extLst>
            </xdr:cNvPr>
            <xdr:cNvGraphicFramePr/>
          </xdr:nvGraphicFramePr>
          <xdr:xfrm>
            <a:off x="0" y="0"/>
            <a:ext cx="0" cy="0"/>
          </xdr:xfrm>
          <a:graphic>
            <a:graphicData uri="http://schemas.microsoft.com/office/drawing/2010/slicer">
              <sle:slicer xmlns:sle="http://schemas.microsoft.com/office/drawing/2010/slicer" name="Gerencia 2"/>
            </a:graphicData>
          </a:graphic>
        </xdr:graphicFrame>
      </mc:Choice>
      <mc:Fallback xmlns="">
        <xdr:sp macro="" textlink="">
          <xdr:nvSpPr>
            <xdr:cNvPr id="0" name=""/>
            <xdr:cNvSpPr>
              <a:spLocks noTextEdit="1"/>
            </xdr:cNvSpPr>
          </xdr:nvSpPr>
          <xdr:spPr>
            <a:xfrm>
              <a:off x="105309346" y="81644"/>
              <a:ext cx="5443" cy="1147732"/>
            </a:xfrm>
            <a:prstGeom prst="rect">
              <a:avLst/>
            </a:prstGeom>
            <a:solidFill>
              <a:prstClr val="white"/>
            </a:solidFill>
            <a:ln w="1">
              <a:solidFill>
                <a:prstClr val="green"/>
              </a:solidFill>
            </a:ln>
          </xdr:spPr>
          <xdr:txBody>
            <a:bodyPr vertOverflow="clip" horzOverflow="clip"/>
            <a:lstStyle/>
            <a:p>
              <a:r>
                <a:rPr lang="es-D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edenortedo.sharepoint.com/2-Gerencia%20de%20Planificacion%20y%20Presupuesto/3-%20GERENCIA%20PLANIFICACION%20Y%20PRESUPUESTOS/PLANES%20OPERATIVOS%202022-EDENORTE/13.%20DPF/13.%20Plan%20Operativo%20Anual%202022-Direcci&#243;n%20de%20Proyectos%20Financiados.xlsx?65EA4AB3" TargetMode="External"/><Relationship Id="rId1" Type="http://schemas.openxmlformats.org/officeDocument/2006/relationships/externalLinkPath" Target="file:///\\65EA4AB3\13.%20Plan%20Operativo%20Anual%202022-Direcci&#243;n%20de%20Proyectos%20Financiados.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0.%20Log&#237;stica%20-%20DLOG/2024-POA-DLOG.xlsx" TargetMode="External"/><Relationship Id="rId1" Type="http://schemas.openxmlformats.org/officeDocument/2006/relationships/externalLinkPath" Target="https://edenortedo.sharepoint.com/sites/POA/Documentos%20compartidos/2024/POA%20e%20Indicadores%20de%20Resultados%202024/10.%20Log&#237;stica%20-%20DLOG/2024-POA-DLOG.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7.%20Servicios%20Jur&#237;dicos%20-%20DSJ/2024-POA-DSJ.xlsx" TargetMode="External"/><Relationship Id="rId1" Type="http://schemas.openxmlformats.org/officeDocument/2006/relationships/externalLinkPath" Target="https://edenortedo.sharepoint.com/sites/POA/Documentos%20compartidos/2024/POA%20e%20Indicadores%20de%20Resultados%202024/17.%20Servicios%20Jur&#237;dicos%20-%20DSJ/2024-POA-DSJ.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1.%20Oficina%20Libre%20Acceso%20a%20la%20Informaci&#243;n%20-%20OAI/2024-POA-OAI.xlsx" TargetMode="External"/><Relationship Id="rId1" Type="http://schemas.openxmlformats.org/officeDocument/2006/relationships/externalLinkPath" Target="https://edenortedo.sharepoint.com/sites/POA/Documentos%20compartidos/2024/POA%20e%20Indicadores%20de%20Resultados%202024/11.%20Oficina%20Libre%20Acceso%20a%20la%20Informaci&#243;n%20-%20OAI/2024-POA-OAI.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8.%20Tecnolog&#237;a%20de%20la%20Informaci&#243;n%20-%20DTI/2024-POA-DTI.xlsx" TargetMode="External"/><Relationship Id="rId1" Type="http://schemas.openxmlformats.org/officeDocument/2006/relationships/externalLinkPath" Target="https://edenortedo.sharepoint.com/sites/POA/Documentos%20compartidos/2024/POA%20e%20Indicadores%20de%20Resultados%202024/18.%20Tecnolog&#237;a%20de%20la%20Informaci&#243;n%20-%20DTI/2024-POA-DTI.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6.%20Servicios%20Generales%20-%20DSG/2024-POA-DSG.xlsx" TargetMode="External"/><Relationship Id="rId1" Type="http://schemas.openxmlformats.org/officeDocument/2006/relationships/externalLinkPath" Target="https://edenortedo.sharepoint.com/sites/POA/Documentos%20compartidos/2024/POA%20e%20Indicadores%20de%20Resultados%202024/16.%20Servicios%20Generales%20-%20DSG/2024-POA-DSG.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6.%20Finanzas%20-%20DF/2024-POA-DF.xlsx" TargetMode="External"/><Relationship Id="rId1" Type="http://schemas.openxmlformats.org/officeDocument/2006/relationships/externalLinkPath" Target="https://edenortedo.sharepoint.com/sites/POA/Documentos%20compartidos/2024/POA%20e%20Indicadores%20de%20Resultados%202024/06.%20Finanzas%20-%20DF/2024-POA-DF.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8.%20Gesti&#243;n%20Social%20-%20DGS/2024-POA-DGS.xlsx" TargetMode="External"/><Relationship Id="rId1" Type="http://schemas.openxmlformats.org/officeDocument/2006/relationships/externalLinkPath" Target="https://edenortedo.sharepoint.com/sites/POA/Documentos%20compartidos/2024/POA%20e%20Indicadores%20de%20Resultados%202024/08.%20Gesti&#243;n%20Social%20-%20DGS/2024-POA-DGS.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2.%20Planificaci&#243;n%20y%20Control%20de%20Gesti&#243;n%20-%20DPCG/2024-POA-DPCG.xlsx" TargetMode="External"/><Relationship Id="rId1" Type="http://schemas.openxmlformats.org/officeDocument/2006/relationships/externalLinkPath" Target="https://edenortedo.sharepoint.com/sites/POA/Documentos%20compartidos/2024/POA%20e%20Indicadores%20de%20Resultados%202024/12.%20Planificaci&#243;n%20y%20Control%20de%20Gesti&#243;n%20-%20DPCG/2024-POA-DPCG.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5.%20Seguridad%20F&#237;sica%20-%20DSF/2024-POA-DSF.xlsx" TargetMode="External"/><Relationship Id="rId1" Type="http://schemas.openxmlformats.org/officeDocument/2006/relationships/externalLinkPath" Target="https://edenortedo.sharepoint.com/sites/POA/Documentos%20compartidos/2024/POA%20e%20Indicadores%20de%20Resultados%202024/15.%20Seguridad%20F&#237;sica%20-%20DSF/2024-POA-DSF.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2.%20Comercial%20-%20DC/2024-POA-DC.xlsx" TargetMode="External"/><Relationship Id="rId1" Type="http://schemas.openxmlformats.org/officeDocument/2006/relationships/externalLinkPath" Target="https://edenortedo.sharepoint.com/sites/POA/Documentos%20compartidos/2024/POA%20e%20Indicadores%20de%20Resultados%202024/02.%20Comercial%20-%20DC/2024-POA-DC.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5.%20Distribuci&#243;n%20-%20DD/2024-POA-DD.xlsx" TargetMode="External"/><Relationship Id="rId1" Type="http://schemas.openxmlformats.org/officeDocument/2006/relationships/externalLinkPath" Target="https://edenortedo.sharepoint.com/sites/POA/Documentos%20compartidos/2024/POA%20e%20Indicadores%20de%20Resultados%202024/05.%20Distribuci&#243;n%20-%20DD/2024-POA-DD.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4.%20Reducci&#243;n%20de%20P&#233;rdidas%20-%20DRP/2024-POA-DRP.xlsx" TargetMode="External"/><Relationship Id="rId1" Type="http://schemas.openxmlformats.org/officeDocument/2006/relationships/externalLinkPath" Target="https://edenortedo.sharepoint.com/sites/POA/Documentos%20compartidos/2024/POA%20e%20Indicadores%20de%20Resultados%202024/14.%20Reducci&#243;n%20de%20P&#233;rdidas%20-%20DRP/2024-POA-DRP.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9.%20Grandes%20Clientes%20y%20Ayuntamiento%20-%20DGCA/2024-POA-DGCA.xlsx" TargetMode="External"/><Relationship Id="rId1" Type="http://schemas.openxmlformats.org/officeDocument/2006/relationships/externalLinkPath" Target="https://edenortedo.sharepoint.com/sites/POA/Documentos%20compartidos/2024/POA%20e%20Indicadores%20de%20Resultados%202024/09.%20Grandes%20Clientes%20y%20Ayuntamiento%20-%20DGCA/2024-POA-DGC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13.%20Proyectos%20Financiados%20-%20DPF/2024-POA-DPF.xlsx" TargetMode="External"/><Relationship Id="rId1" Type="http://schemas.openxmlformats.org/officeDocument/2006/relationships/externalLinkPath" Target="https://edenortedo.sharepoint.com/sites/POA/Documentos%20compartidos/2024/POA%20e%20Indicadores%20de%20Resultados%202024/13.%20Proyectos%20Financiados%20-%20DPF/2024-POA-DPF.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7.%20Gesti&#243;n%20Humana%20-%20DGH/2024-POA-DGH.xlsx" TargetMode="External"/><Relationship Id="rId1" Type="http://schemas.openxmlformats.org/officeDocument/2006/relationships/externalLinkPath" Target="https://edenortedo.sharepoint.com/sites/POA/Documentos%20compartidos/2024/POA%20e%20Indicadores%20de%20Resultados%202024/07.%20Gesti&#243;n%20Humana%20-%20DGH/2024-POA-DGH.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4.%20Comunicaci&#243;n%20Estrat&#233;gica%20-%20DCE/2024-POA-DCE.xlsx" TargetMode="External"/><Relationship Id="rId1" Type="http://schemas.openxmlformats.org/officeDocument/2006/relationships/externalLinkPath" Target="https://edenortedo.sharepoint.com/sites/POA/Documentos%20compartidos/2024/POA%20e%20Indicadores%20de%20Resultados%202024/04.%20Comunicaci&#243;n%20Estrat&#233;gica%20-%20DCE/2024-POA-DCE.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edenortedo.sharepoint.com/sites/POA/Documentos%20compartidos/2024/POA%20e%20Indicadores%20de%20Resultados%202024/03.%20Compra%20Energ&#237;a%20y%20Regulaci&#243;n%20-%20DCER/2024-POA-DCER.xlsx" TargetMode="External"/><Relationship Id="rId1" Type="http://schemas.openxmlformats.org/officeDocument/2006/relationships/externalLinkPath" Target="https://edenortedo.sharepoint.com/sites/POA/Documentos%20compartidos/2024/POA%20e%20Indicadores%20de%20Resultados%202024/03.%20Compra%20Energ&#237;a%20y%20Regulaci&#243;n%20-%20DCER/2024-POA-DC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A 1. "/>
      <sheetName val="POA 2022 DPF"/>
      <sheetName val="Por debajo 70%"/>
      <sheetName val="Hoja2"/>
      <sheetName val="Listas"/>
      <sheetName val="13"/>
      <sheetName val="Hoja1"/>
    </sheetNames>
    <sheetDataSet>
      <sheetData sheetId="0" refreshError="1"/>
      <sheetData sheetId="1"/>
      <sheetData sheetId="2" refreshError="1"/>
      <sheetData sheetId="3" refreshError="1"/>
      <sheetData sheetId="4"/>
      <sheetData sheetId="5" refreshError="1"/>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MHPNJKHKESQ5HY6GWQZD4KULZF">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DIRECCIÓN DE LOGÍSTICA</v>
          </cell>
        </row>
        <row r="5">
          <cell r="B5">
            <v>2024</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IUYAYY2QHXQ5F3ZROROK7NO6G7">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DE SERVICIOS JURÍDICOS</v>
          </cell>
        </row>
        <row r="5">
          <cell r="B5">
            <v>2024</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JZ3CQ4C5DSVJDYTVLF2IXAL4MW">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OFICINA DE LIBRE ACCESO A LA INFORMACIÓN</v>
          </cell>
        </row>
        <row r="5">
          <cell r="B5">
            <v>2024</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NNLLNDEPYJONBIUDD2LV6MUNJB">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TECNOLOGIA DE LA INFORMACIÓN</v>
          </cell>
        </row>
        <row r="5">
          <cell r="B5">
            <v>2024</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KLXLMP4CCQXJCLVWPRE7FBWKLM">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DE SERVICIOS GENERALES</v>
          </cell>
        </row>
        <row r="5">
          <cell r="B5">
            <v>2024</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JGNA3Y2XPPJNBYIASBUQ4FSWQT">
      <xxl21:absoluteUrl r:id="rId2"/>
    </xxl21:alternateUrls>
    <sheetNames>
      <sheetName val="Control"/>
      <sheetName val="Plan Operativo"/>
      <sheetName val="Actividades por debajo de 70%"/>
      <sheetName val="Cálculos"/>
      <sheetName val="resumen"/>
    </sheetNames>
    <sheetDataSet>
      <sheetData sheetId="0">
        <row r="1">
          <cell r="A1" t="str">
            <v xml:space="preserve">PLANILLA PLAN OPERATIVO ANUAL </v>
          </cell>
        </row>
        <row r="3">
          <cell r="B3" t="str">
            <v>DIRECCIÓN DE FINANZAS</v>
          </cell>
        </row>
        <row r="5">
          <cell r="B5">
            <v>2024</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PJBYTA7WTCBJDYHHQ7DOMLKURZ">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GESTIÓN SOCIAL</v>
          </cell>
        </row>
        <row r="5">
          <cell r="B5">
            <v>2024</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I42ELBWU244VDJD4PJWFGBMA6B">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DE PLANIFICACIÓN Y CONTROL DE GESTIÓN</v>
          </cell>
        </row>
        <row r="5">
          <cell r="B5">
            <v>2024</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K2L3MH3PS3FVBKRUESYZOPAZ22">
      <xxl21:absoluteUrl r:id="rId2"/>
    </xxl21:alternateUrls>
    <sheetNames>
      <sheetName val="Control"/>
      <sheetName val="Plan Operativo"/>
      <sheetName val="Actividades Por Debajo 70%"/>
      <sheetName val="Cálculos"/>
      <sheetName val="resumen"/>
    </sheetNames>
    <sheetDataSet>
      <sheetData sheetId="0">
        <row r="1">
          <cell r="A1" t="str">
            <v xml:space="preserve">PLAN OPERATIVO ANUAL </v>
          </cell>
        </row>
        <row r="3">
          <cell r="B3" t="str">
            <v>DIRECCIÓN DE SEGURIDAD FÍSICA</v>
          </cell>
        </row>
        <row r="5">
          <cell r="B5">
            <v>2024</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IDJU6PSFHKKZAYLWYQMV2BAKTX">
      <xxl21:absoluteUrl r:id="rId2"/>
    </xxl21:alternateUrls>
    <sheetNames>
      <sheetName val="Control"/>
      <sheetName val="Materiales Criticos"/>
      <sheetName val="Actividades Por Debajo 70%"/>
      <sheetName val="Calculo"/>
      <sheetName val="Resumen"/>
      <sheetName val="Plan Operativo"/>
    </sheetNames>
    <sheetDataSet>
      <sheetData sheetId="0">
        <row r="1">
          <cell r="A1" t="str">
            <v xml:space="preserve">PLAN OPERATIVO ANUAL </v>
          </cell>
        </row>
        <row r="3">
          <cell r="B3" t="str">
            <v>DIRECCIÓN COMERCIAL</v>
          </cell>
        </row>
        <row r="5">
          <cell r="B5">
            <v>2024</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Plan Operativo"/>
      <sheetName val="Materiales cirticos"/>
      <sheetName val="Actividades Por Debajo 70%"/>
      <sheetName val="Cálculos"/>
      <sheetName val="Resumen"/>
    </sheetNames>
    <sheetDataSet>
      <sheetData sheetId="0">
        <row r="3">
          <cell r="B3" t="str">
            <v>DIRECCIÓN DE DISTRIBUCIÓN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ME7IYYDAIYJVGYPPMHN6KFHOQR">
      <xxl21:absoluteUrl r:id="rId2"/>
    </xxl21:alternateUrls>
    <sheetNames>
      <sheetName val="Control"/>
      <sheetName val="Plan Operativo"/>
      <sheetName val="mc"/>
      <sheetName val="Actividades Por Debajo 70%"/>
      <sheetName val="Cálculos"/>
      <sheetName val="Resumen"/>
    </sheetNames>
    <sheetDataSet>
      <sheetData sheetId="0">
        <row r="1">
          <cell r="A1" t="str">
            <v xml:space="preserve">PLAN OPERATIVO ANUAL </v>
          </cell>
        </row>
        <row r="3">
          <cell r="B3" t="str">
            <v>DIRECCIÓN DE REDUCCIÓN DE PÉRDIDA</v>
          </cell>
        </row>
        <row r="5">
          <cell r="B5">
            <v>2024</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JWZ3XMHLVM3BEIKVXL5UA3FGZN">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DIRECCIÓN DE GRANDES CLIENTES Y AYUNTAMIENTO</v>
          </cell>
        </row>
        <row r="5">
          <cell r="B5">
            <v>2024</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MUCUHTC7T2XRGIGQS4G4IQ4RSV">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DIRECCIÓN DE PROYECTOS FINANCIADOS</v>
          </cell>
        </row>
        <row r="5">
          <cell r="B5">
            <v>2024</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KEI37AATWD4JC2TOFSJDDNGBFX">
      <xxl21:absoluteUrl r:id="rId2"/>
    </xxl21:alternateUrls>
    <sheetNames>
      <sheetName val="Control"/>
      <sheetName val="Actividades Por Debajo 70%"/>
      <sheetName val="Cálculos"/>
      <sheetName val="resumen"/>
      <sheetName val="Plan Operativo"/>
    </sheetNames>
    <sheetDataSet>
      <sheetData sheetId="0">
        <row r="1">
          <cell r="A1" t="str">
            <v xml:space="preserve">PLAN OPERATIVO ANUAL </v>
          </cell>
        </row>
        <row r="3">
          <cell r="B3" t="str">
            <v>DIRECCIÓN DE GESTIÓN HUMANA</v>
          </cell>
        </row>
        <row r="5">
          <cell r="B5">
            <v>2024</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IQ7PXERX7DQBHLKA556LKIQ5TV">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DIRECCIÓN COMUNICACIÓN ESTRATEGICA</v>
          </cell>
        </row>
        <row r="5">
          <cell r="B5">
            <v>2024</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FCTD7uAxfEmJJ328Fe0sbI5-M8BAmVxJhmFcYHUBxUrjgH2biACoTb94HIPvIMj4" itemId="01JMMUUMMBBMYZV2KWCFFZKOOLBHPR2KCT">
      <xxl21:absoluteUrl r:id="rId2"/>
    </xxl21:alternateUrls>
    <sheetNames>
      <sheetName val="Control"/>
      <sheetName val="Plan Operativo"/>
      <sheetName val="Actividades Por Debajo 70%"/>
      <sheetName val="Cálculos"/>
      <sheetName val="Resumen"/>
    </sheetNames>
    <sheetDataSet>
      <sheetData sheetId="0">
        <row r="1">
          <cell r="A1" t="str">
            <v xml:space="preserve">PLANILLA PLAN OPERATIVO ANUAL </v>
          </cell>
        </row>
        <row r="3">
          <cell r="B3" t="str">
            <v>DIRECCIÓN COMPRA DE ENERGÍA Y REGULACIÓN</v>
          </cell>
        </row>
        <row r="5">
          <cell r="B5">
            <v>2024</v>
          </cell>
        </row>
      </sheetData>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Saul Antonio Medina Fernandez" id="{0ACA7BB1-4085-40C7-B9F4-5B492BCDC22A}" userId="S::SMedinaF@edenorte.com.do::061fbd0c-e43e-4537-8d05-9262e5bc9a78" providerId="AD"/>
  <person displayName="Marielis Joselina Cabrera Siri" id="{0253E9BC-A169-4918-838E-8D45715D988A}" userId="S::MCabreraS@edenorte.com.do::13e672e5-f0c0-4cf1-ad54-d9bdc43c9191"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 xr10:uid="{E6780289-8293-4732-AEC6-0C77D26FD9D9}" sourceName="Departamento / Unidad">
  <extLst>
    <x:ext xmlns:x15="http://schemas.microsoft.com/office/spreadsheetml/2010/11/main" uri="{2F2917AC-EB37-4324-AD4E-5DD8C200BD13}">
      <x15:tableSlicerCache tableId="3" column="1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8" xr10:uid="{506F6A36-216F-4384-92F1-6E2AC3F64A12}" sourceName="Gerencia">
  <extLst>
    <x:ext xmlns:x15="http://schemas.microsoft.com/office/spreadsheetml/2010/11/main" uri="{2F2917AC-EB37-4324-AD4E-5DD8C200BD13}">
      <x15:tableSlicerCache tableId="1" column="14"/>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9" xr10:uid="{7904A929-E815-4E1E-BFAD-864E5B282185}" sourceName="Gerencia">
  <extLst>
    <x:ext xmlns:x15="http://schemas.microsoft.com/office/spreadsheetml/2010/11/main" uri="{2F2917AC-EB37-4324-AD4E-5DD8C200BD13}">
      <x15:tableSlicerCache tableId="11" column="14"/>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0" xr10:uid="{30F8B76B-1249-4AB0-AA7D-9659562579BF}" sourceName="Gerencia">
  <extLst>
    <x:ext xmlns:x15="http://schemas.microsoft.com/office/spreadsheetml/2010/11/main" uri="{2F2917AC-EB37-4324-AD4E-5DD8C200BD13}">
      <x15:tableSlicerCache tableId="12" column="1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2" xr10:uid="{0B33C511-6A27-43B7-B51B-1DABC693F5A4}" sourceName="Gerencia">
  <extLst>
    <x:ext xmlns:x15="http://schemas.microsoft.com/office/spreadsheetml/2010/11/main" uri="{2F2917AC-EB37-4324-AD4E-5DD8C200BD13}">
      <x15:tableSlicerCache tableId="14" column="14"/>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3" xr10:uid="{F74080D6-F2DB-466B-B813-897275F28648}" sourceName="Gerencia">
  <extLst>
    <x:ext xmlns:x15="http://schemas.microsoft.com/office/spreadsheetml/2010/11/main" uri="{2F2917AC-EB37-4324-AD4E-5DD8C200BD13}">
      <x15:tableSlicerCache tableId="15" column="14"/>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4" xr10:uid="{BA6C4E1D-F00B-4133-94C6-4A28FE700D17}" sourceName="Gerencia">
  <extLst>
    <x:ext xmlns:x15="http://schemas.microsoft.com/office/spreadsheetml/2010/11/main" uri="{2F2917AC-EB37-4324-AD4E-5DD8C200BD13}">
      <x15:tableSlicerCache tableId="16" column="14"/>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5" xr10:uid="{90C87558-92AF-4EB8-9FAC-1A0BDB918C05}" sourceName="Gerencia">
  <extLst>
    <x:ext xmlns:x15="http://schemas.microsoft.com/office/spreadsheetml/2010/11/main" uri="{2F2917AC-EB37-4324-AD4E-5DD8C200BD13}">
      <x15:tableSlicerCache tableId="19" column="1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 xr10:uid="{DDDCE377-0EF4-4736-A528-474C879B65E8}" sourceName="Gerencia">
  <extLst>
    <x:ext xmlns:x15="http://schemas.microsoft.com/office/spreadsheetml/2010/11/main" uri="{2F2917AC-EB37-4324-AD4E-5DD8C200BD13}">
      <x15:tableSlicerCache tableId="2"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2" xr10:uid="{EA55E547-57A7-4630-9E59-90170A4A689B}" sourceName="Gerencia">
  <extLst>
    <x:ext xmlns:x15="http://schemas.microsoft.com/office/spreadsheetml/2010/11/main" uri="{2F2917AC-EB37-4324-AD4E-5DD8C200BD13}">
      <x15:tableSlicerCache tableId="6" column="1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3" xr10:uid="{D17D90B1-C8AA-4629-9811-F73ABF1359CE}" sourceName="Departamento / Unidad">
  <extLst>
    <x:ext xmlns:x15="http://schemas.microsoft.com/office/spreadsheetml/2010/11/main" uri="{2F2917AC-EB37-4324-AD4E-5DD8C200BD13}">
      <x15:tableSlicerCache tableId="4" column="1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11" xr10:uid="{FD575BF4-8D2D-40EF-84D2-653C2C53971A}" sourceName="Gerencia">
  <extLst>
    <x:ext xmlns:x15="http://schemas.microsoft.com/office/spreadsheetml/2010/11/main" uri="{2F2917AC-EB37-4324-AD4E-5DD8C200BD13}">
      <x15:tableSlicerCache tableId="4" column="1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4" xr10:uid="{4F5ADD83-8DA2-4510-837C-0A4B12FE39A2}" sourceName="Gerencia">
  <extLst>
    <x:ext xmlns:x15="http://schemas.microsoft.com/office/spreadsheetml/2010/11/main" uri="{2F2917AC-EB37-4324-AD4E-5DD8C200BD13}">
      <x15:tableSlicerCache tableId="7" column="14"/>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5" xr10:uid="{A8182937-D3F7-4689-B6E7-94EE2E7B4FDD}" sourceName="Gerencia">
  <extLst>
    <x:ext xmlns:x15="http://schemas.microsoft.com/office/spreadsheetml/2010/11/main" uri="{2F2917AC-EB37-4324-AD4E-5DD8C200BD13}">
      <x15:tableSlicerCache tableId="8" column="14"/>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6" xr10:uid="{8DE0C7F3-9BB1-4EA7-A89C-D256ECC7EF35}" sourceName="Gerencia">
  <extLst>
    <x:ext xmlns:x15="http://schemas.microsoft.com/office/spreadsheetml/2010/11/main" uri="{2F2917AC-EB37-4324-AD4E-5DD8C200BD13}">
      <x15:tableSlicerCache tableId="9" column="15"/>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Gerencia7" xr10:uid="{8DAC1378-A379-46DE-9DB4-0F0D9CFCDF06}" sourceName="Gerencia">
  <extLst>
    <x:ext xmlns:x15="http://schemas.microsoft.com/office/spreadsheetml/2010/11/main" uri="{2F2917AC-EB37-4324-AD4E-5DD8C200BD13}">
      <x15:tableSlicerCache tableId="10"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5" xr10:uid="{9D8E0953-D680-406C-9ACD-77667DB44927}" cache="SegmentaciónDeDatos_Gerencia15" caption="Gerencia" columnCount="4" rowHeight="21600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0" xr10:uid="{282E08B7-5FC1-420E-AF8E-04B8AB85F335}" cache="SegmentaciónDeDatos_Gerencia9" caption="Gerencia" columnCount="2" rowHeight="257175"/>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4" xr10:uid="{94AC3199-F80E-4021-818D-060FDCDA7A4D}" cache="SegmentaciónDeDatos_Gerencia14" caption="Gerencia" columnCount="3" rowHeight="21600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 xr10:uid="{665E485C-187D-4E13-9BD2-0A1CFB84F097}" cache="SegmentaciónDeDatos_Gerencia1" caption="Gerencia" rowHeight="257175"/>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3" xr10:uid="{1A265163-F06C-4C2C-BDF8-7DE84E644094}" cache="SegmentaciónDeDatos_Gerencia3" caption="Departamento / Unidad" rowHeight="257175"/>
  <slicer name="Gerencia 4" xr10:uid="{19CDA419-5321-4987-B828-B3BECE63D74A}" cache="SegmentaciónDeDatos_Gerencia11" caption="Gerencia" rowHeight="257175"/>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7" xr10:uid="{61010884-0F5A-4C7D-8BF8-5218159944D3}" cache="SegmentaciónDeDatos_Gerencia6" caption="Gerencia" rowHeight="257175"/>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1" xr10:uid="{A5F028F3-A1D9-4762-9016-FCC19FBE2DE1}" cache="SegmentaciónDeDatos_Gerencia10" caption="Gerencia" rowHeight="18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2" xr10:uid="{6EC0A218-0ED4-45F8-BABB-D09EF42B437D}" cache="SegmentaciónDeDatos_Gerencia12" caption="Gerencia" columnCount="3" rowHeight="180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13" xr10:uid="{EA410143-B2A1-4B49-8ABF-CB3101C8C167}" cache="SegmentaciónDeDatos_Gerencia13" caption="Gerencia" columnCount="3" rowHeight="2160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9" xr10:uid="{5F1E67A4-704F-4225-9C8E-DA34681DE3C8}" cache="SegmentaciónDeDatos_Gerencia8" caption="Gerencia" columnCount="3" rowHeight="257175"/>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6" xr10:uid="{4ABBC64C-636F-4243-A023-71D7D0C45719}" cache="SegmentaciónDeDatos_Gerencia5" caption="Gerencia" columnCount="2" rowHeight="1800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5" xr10:uid="{FD1009EA-86CB-4ECC-B1C6-4BED2A92BA45}" cache="SegmentaciónDeDatos_Gerencia4" caption="Gerencia" columnCount="3" rowHeight="1800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xr10:uid="{92762710-C85A-4F3C-A38C-E819F3A2E367}" cache="SegmentaciónDeDatos_Gerencia" caption="Departamento / Unidad" columnCount="4" rowHeight="2520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2" xr10:uid="{7D268D92-4462-4B77-8AF3-0889AF502E9A}" cache="SegmentaciónDeDatos_Gerencia2" caption="Gerencia" rowHeight="257175"/>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rencia 8" xr10:uid="{9010491A-8F88-47DB-8127-49FE6E30A3C0}" cache="SegmentaciónDeDatos_Gerencia7" caption="Gerencia"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49BB095-8697-42E9-96C6-D41D7F8147E7}" name="POA_20" displayName="POA_20" ref="A7:AR191" totalsRowShown="0" headerRowDxfId="781" dataDxfId="780" headerRowCellStyle="Encabezados Tablas">
  <autoFilter ref="A7:AR191" xr:uid="{00000000-0009-0000-0100-000001000000}"/>
  <tableColumns count="44">
    <tableColumn id="1" xr3:uid="{C05B2231-5495-49CD-B47A-617FDDDF2528}" name="ID POA" dataDxfId="779"/>
    <tableColumn id="2" xr3:uid="{98AAEA77-5C85-48EE-9AAD-37A0F6226290}" name="Objetivo Estratégico" dataDxfId="778"/>
    <tableColumn id="3" xr3:uid="{6E03FD31-354F-41C4-A86A-6665DF80D0EA}" name="Estrategia" dataDxfId="777"/>
    <tableColumn id="4" xr3:uid="{77F78E72-E48D-46D2-944B-7AF1A8B00CB3}" name="Proyecto " dataDxfId="776"/>
    <tableColumn id="5" xr3:uid="{7EC5C55B-7B11-4872-998C-F513AE07B9E9}" name="Actividad" dataDxfId="775"/>
    <tableColumn id="6" xr3:uid="{C34AF7D0-D48F-4D3B-8F6A-EB761BEA277D}" name="Descripción" dataDxfId="774"/>
    <tableColumn id="7" xr3:uid="{44243D2B-F5B2-49F6-AE41-48C14C030588}" name="Valoración" dataDxfId="773"/>
    <tableColumn id="9" xr3:uid="{46AF3B1E-C1CA-4494-B2C5-ED54321F83F3}" name="Riesgo que Mitiga" dataDxfId="772"/>
    <tableColumn id="8" xr3:uid="{E7F91608-385E-4B92-8A76-0B998CCFDD09}" name="Indicador de Desempeño" dataDxfId="771"/>
    <tableColumn id="10" xr3:uid="{496D87EC-3B5B-4CB0-9B52-B794693CD075}" name="Unidad de Medida" dataDxfId="770"/>
    <tableColumn id="11" xr3:uid="{27783B3D-4997-4F90-BD52-296B61E1DB4A}" name="Línea Base" dataDxfId="769"/>
    <tableColumn id="12" xr3:uid="{07646168-C876-4140-AE6E-0D2BB0D7868C}" name="Tipo de Actividad" dataDxfId="768"/>
    <tableColumn id="13" xr3:uid="{1792378C-81C0-4616-B95C-43DB9BF15EC2}" name="Medios de Verificación" dataDxfId="767"/>
    <tableColumn id="14" xr3:uid="{3AE68131-B463-4677-B542-77ACF594CB10}" name="Gerencia" dataDxfId="766"/>
    <tableColumn id="15" xr3:uid="{4F5D91CB-C049-43FB-A538-E63A2193BD02}" name="Departamento / Unidad" dataDxfId="765"/>
    <tableColumn id="16" xr3:uid="{67ED74AE-3C6D-495E-B0DC-B2BC158534EF}" name="Responsable" dataDxfId="764"/>
    <tableColumn id="17" xr3:uid="{DA037D3B-D831-455F-A4CB-A748EA59B85E}" name="Área Soporte" dataDxfId="763"/>
    <tableColumn id="18" xr3:uid="{3358D557-0417-4E60-84A7-5C1295B64186}" name="Requiere Proceso de Compras" dataDxfId="762"/>
    <tableColumn id="19" xr3:uid="{368CD99C-7D8E-406F-8E4D-3A101FB0872E}" name="Presupuesto " dataDxfId="761" dataCellStyle="Millares"/>
    <tableColumn id="45" xr3:uid="{F9FFF11D-FBEE-44F8-8E25-58F27BDBCC1D}" name="Moneda" dataDxfId="760" dataCellStyle="Millares"/>
    <tableColumn id="20" xr3:uid="{3ED372F5-F3D9-48E6-A95F-D17411A18506}" name="Meta Mes 01" dataDxfId="759"/>
    <tableColumn id="21" xr3:uid="{4F661CDF-6333-49EB-87A3-850721A41791}" name="Meta Mes 02" dataDxfId="758"/>
    <tableColumn id="22" xr3:uid="{061403A3-6E30-4435-9464-4B2A4FD13ED6}" name="Meta Mes 03" dataDxfId="757"/>
    <tableColumn id="23" xr3:uid="{27928894-DD1D-4DE4-B15E-09D4D5D226BA}" name="Meta Mes 04" dataDxfId="756"/>
    <tableColumn id="24" xr3:uid="{AF51610B-6913-4A9F-807F-2BD651ABB87A}" name="Meta Mes 05" dataDxfId="755"/>
    <tableColumn id="25" xr3:uid="{577D2761-789F-4758-9494-024E4ED222D0}" name="Meta Mes 06" dataDxfId="754"/>
    <tableColumn id="26" xr3:uid="{98778F51-195E-42AB-8A47-33C8BAD6797A}" name="Meta Mes 07" dataDxfId="753"/>
    <tableColumn id="27" xr3:uid="{93BBA1ED-EBF3-4CDE-8E0F-2816616BFCB2}" name="Meta Mes 08" dataDxfId="752"/>
    <tableColumn id="28" xr3:uid="{EF112F2B-1B55-443D-A104-60F7FA407BB2}" name="Meta Mes 09" dataDxfId="751"/>
    <tableColumn id="29" xr3:uid="{B8358129-6D49-405D-8832-2332E2858B5A}" name="Meta Mes 10" dataDxfId="750"/>
    <tableColumn id="30" xr3:uid="{5EB4A837-929B-4815-9A93-F11C94421C61}" name="Meta Mes 11" dataDxfId="749"/>
    <tableColumn id="31" xr3:uid="{F8B2344E-75EE-4FBC-9D95-C0DDFC7BA311}" name="Meta Mes 12" dataDxfId="748"/>
    <tableColumn id="32" xr3:uid="{0B8B7550-354E-49F5-BEEB-6F9FFC77AC73}" name="Resultados Mes 01" dataDxfId="747"/>
    <tableColumn id="33" xr3:uid="{87074D20-C85D-4C3A-B253-CED8B0D27314}" name="Resultados Mes 02" dataDxfId="746"/>
    <tableColumn id="34" xr3:uid="{8C6BD07B-6C9E-41F5-99A9-5EC922DF0C6D}" name="Resultados Mes 03" dataDxfId="745"/>
    <tableColumn id="35" xr3:uid="{CE114CDB-9515-4980-B1B0-45A8DDF20C25}" name="Resultados Mes 04" dataDxfId="744"/>
    <tableColumn id="36" xr3:uid="{B6BED452-D1E8-4A2B-8491-4A957F2B9037}" name="Resultados Mes 05" dataDxfId="743"/>
    <tableColumn id="37" xr3:uid="{6F248FBE-9B88-4272-867A-CF4A5E2F32E9}" name="Resultados Mes 06" dataDxfId="742"/>
    <tableColumn id="38" xr3:uid="{88200238-714E-4B86-A7BB-67E4AE3BE0D6}" name="Resultados Mes 07" dataDxfId="741"/>
    <tableColumn id="39" xr3:uid="{CA39CDF5-A658-4DDD-9F0D-94E8078BFC3C}" name="Resultados Mes 08" dataDxfId="740"/>
    <tableColumn id="40" xr3:uid="{0E62765A-6BF8-4D0B-B5BD-A35DDDA256F4}" name="Resultados Mes 09" dataDxfId="739"/>
    <tableColumn id="41" xr3:uid="{37C56BFD-04F4-4090-9726-656A76CE883D}" name="Resultados Mes 10" dataDxfId="738"/>
    <tableColumn id="42" xr3:uid="{D8176FFD-9D4B-4FBB-97B9-E8C04C1AC90B}" name="Resultados Mes 11" dataDxfId="737"/>
    <tableColumn id="43" xr3:uid="{3B61BBC7-352C-4276-9763-7D2C1CA0A1EE}" name="Resultados Mes 12" dataDxfId="736"/>
  </tableColumns>
  <tableStyleInfo name="Planilla"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E117622-F366-4026-9DC5-E2F4C75DA649}" name="POA_12" displayName="POA_12" ref="A8:AR32" totalsRowShown="0" headerRowDxfId="367" dataDxfId="366" headerRowCellStyle="Encabezados Tablas">
  <autoFilter ref="A8:AR32" xr:uid="{7E117622-F366-4026-9DC5-E2F4C75DA649}"/>
  <tableColumns count="44">
    <tableColumn id="1" xr3:uid="{0595C58F-1663-4242-9DBF-2ACCAF18EB4D}" name="ID POA" dataDxfId="365"/>
    <tableColumn id="2" xr3:uid="{452FF94F-C0F4-473C-A938-EFC004D443F5}" name="Objetivo Estratégico" dataDxfId="364"/>
    <tableColumn id="3" xr3:uid="{5FD2740B-111C-4499-BEBA-0B6FBE1DEE58}" name="Estrategia" dataDxfId="363"/>
    <tableColumn id="4" xr3:uid="{A33D1159-12B4-41AF-93BD-76F36C08C89E}" name="Proyecto " dataDxfId="362"/>
    <tableColumn id="5" xr3:uid="{75D0A9F2-BBFD-40B8-B205-74220E24878D}" name="Actividad" dataDxfId="361"/>
    <tableColumn id="6" xr3:uid="{3DB18BA5-46CB-4187-A4DF-BD25AAC16C3D}" name="Descripción" dataDxfId="360"/>
    <tableColumn id="7" xr3:uid="{243F7938-ED3E-4FAF-9B5B-26639E410ACE}" name="Valoración" dataDxfId="359"/>
    <tableColumn id="9" xr3:uid="{A5985BD9-39E1-4930-B6C1-688F875B7A9B}" name="Riesgo que Mitiga" dataDxfId="358"/>
    <tableColumn id="8" xr3:uid="{D1D59777-7277-4F32-9BB3-4C9670DDCFB1}" name="Indicador de Desempeño" dataDxfId="357"/>
    <tableColumn id="10" xr3:uid="{CB03E551-6682-4059-90E2-B6FDECB0DD39}" name="Unidad de Medida" dataDxfId="356"/>
    <tableColumn id="11" xr3:uid="{EF599B09-8761-420D-AAFC-753D6A301598}" name="Línea Base" dataDxfId="355"/>
    <tableColumn id="12" xr3:uid="{D68AF1BC-02CE-416E-97FE-31C5B721F56C}" name="Tipo de Actividad" dataDxfId="354"/>
    <tableColumn id="13" xr3:uid="{C8A1E9A0-D184-404C-BCF1-9D49750BAB3F}" name="Medios de Verificación" dataDxfId="353"/>
    <tableColumn id="14" xr3:uid="{C05909DB-E5AB-4868-BB24-B5F4AE58E441}" name="Gerencia" dataDxfId="352"/>
    <tableColumn id="15" xr3:uid="{4A1683E5-B258-4612-9CB3-285EB9D073F6}" name="Departamento / Unidad" dataDxfId="351"/>
    <tableColumn id="16" xr3:uid="{FE78F9BD-7463-4513-B5BD-65B510EB1792}" name="Responsable" dataDxfId="350"/>
    <tableColumn id="17" xr3:uid="{C4AEFBB0-6559-4192-8DB6-0F858F4D3696}" name="Área Soporte" dataDxfId="349"/>
    <tableColumn id="18" xr3:uid="{342F927D-A7CA-4E99-84A1-9BB8DED0DFE3}" name="Requiere Proceso de Compras" dataDxfId="348"/>
    <tableColumn id="19" xr3:uid="{883A6E4C-E966-4323-B05D-B339EC2D4497}" name="Presupuesto " dataDxfId="347" dataCellStyle="Millares"/>
    <tableColumn id="45" xr3:uid="{DC50E63B-CF1F-47A4-9010-A5C06126E5C5}" name="Moneda" dataDxfId="346" dataCellStyle="Millares"/>
    <tableColumn id="20" xr3:uid="{7479BD6C-2C32-44A6-B77A-6CD30081A195}" name="Meta Mes 01" dataDxfId="345"/>
    <tableColumn id="21" xr3:uid="{1924BA55-F78F-4DE0-8A57-1E2988C7E355}" name="Meta Mes 02" dataDxfId="344"/>
    <tableColumn id="22" xr3:uid="{4E20DECF-12A2-43B4-A47A-A889FBA63413}" name="Meta Mes 03" dataDxfId="343"/>
    <tableColumn id="23" xr3:uid="{49615871-ADB2-4195-9855-9ADD03CB85A1}" name="Meta Mes 04" dataDxfId="342"/>
    <tableColumn id="24" xr3:uid="{041E59BB-AB21-4122-A9C8-9623F5868E76}" name="Meta Mes 05" dataDxfId="341"/>
    <tableColumn id="25" xr3:uid="{8CB9094C-1163-424A-A2F8-77B0F5B82405}" name="Meta Mes 06" dataDxfId="340"/>
    <tableColumn id="26" xr3:uid="{F930E89C-7C50-4578-AE63-FD8819341610}" name="Meta Mes 07" dataDxfId="339"/>
    <tableColumn id="27" xr3:uid="{F648569A-FE07-4951-B909-5C357421CD24}" name="Meta Mes 08" dataDxfId="338"/>
    <tableColumn id="28" xr3:uid="{6C4282C4-C9B1-49E4-8281-58E752B9A43D}" name="Meta Mes 09" dataDxfId="337"/>
    <tableColumn id="29" xr3:uid="{07DF6838-DF7D-4169-B99B-3759978B4E8E}" name="Meta Mes 10" dataDxfId="336"/>
    <tableColumn id="30" xr3:uid="{F5F28636-2FE9-440E-ACF2-4D9536F41679}" name="Meta Mes 11" dataDxfId="335"/>
    <tableColumn id="31" xr3:uid="{F497956D-3F48-4A2C-BB78-648EE6FA9B98}" name="Meta Mes 12" dataDxfId="334"/>
    <tableColumn id="32" xr3:uid="{8B6BD64D-8E5C-4D48-94B1-0A9925A22F55}" name="Resultados Mes 01" dataDxfId="333"/>
    <tableColumn id="33" xr3:uid="{8FDE660E-A330-45F6-BB03-BEEEBE43B234}" name="Resultados Mes 02" dataDxfId="332"/>
    <tableColumn id="34" xr3:uid="{BB296F81-8F2B-49C6-BBB3-7D8E2F85EE46}" name="Resultados Mes 03" dataDxfId="331"/>
    <tableColumn id="35" xr3:uid="{8FB59F08-D2FF-4D07-B8B1-3C39C31C9682}" name="Resultados Mes 04" dataDxfId="330"/>
    <tableColumn id="36" xr3:uid="{86090403-C8AB-4FB3-BCDD-80FEB8AB3451}" name="Resultados Mes 05" dataDxfId="329"/>
    <tableColumn id="37" xr3:uid="{65B0E96B-9BCF-46E2-9142-42B804E834B4}" name="Resultados Mes 06" dataDxfId="328"/>
    <tableColumn id="38" xr3:uid="{7F8C247D-6EB7-45FC-84A4-47644AF725AC}" name="Resultados Mes 07" dataDxfId="327"/>
    <tableColumn id="39" xr3:uid="{082E2260-8B50-457A-8A00-C130293013E9}" name="Resultados Mes 08" dataDxfId="326"/>
    <tableColumn id="40" xr3:uid="{3CC91095-EC77-47E0-8BF3-D6EFDA3C82F3}" name="Resultados Mes 09" dataDxfId="325"/>
    <tableColumn id="41" xr3:uid="{0DF4179F-9EFB-4934-ACD2-242FA7A8672B}" name="Resultados Mes 10" dataDxfId="324"/>
    <tableColumn id="42" xr3:uid="{08151C9D-EE8A-4568-A7E3-5BA307DBFA91}" name="Resultados Mes 11" dataDxfId="323"/>
    <tableColumn id="43" xr3:uid="{4AF74494-A4CD-4C4F-9BB2-A2CC241019E2}" name="Resultados Mes 12" dataDxfId="322"/>
  </tableColumns>
  <tableStyleInfo name="Planilla"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FD00FFE-9579-42FF-985A-CCAF2382BE17}" name="POA_14" displayName="POA_14" ref="A6:AR22" totalsRowShown="0" headerRowDxfId="321" dataDxfId="320" headerRowCellStyle="Encabezados Tablas">
  <autoFilter ref="A6:AR22" xr:uid="{CFD00FFE-9579-42FF-985A-CCAF2382BE17}"/>
  <tableColumns count="44">
    <tableColumn id="1" xr3:uid="{8846E6F9-AD44-4A24-9726-435EF24481C3}" name="ID POA" dataDxfId="319"/>
    <tableColumn id="2" xr3:uid="{409EA4AE-DE16-4323-91BC-FAAFEF4FE24D}" name="Objetivo Estratégico" dataDxfId="318"/>
    <tableColumn id="3" xr3:uid="{269C8BED-4559-4F36-A632-31903ED32650}" name="Estrategia" dataDxfId="317"/>
    <tableColumn id="4" xr3:uid="{6A9EA4B4-C24C-44C0-B8F7-8EC3900288AB}" name="Proyecto " dataDxfId="316"/>
    <tableColumn id="5" xr3:uid="{E5202614-D2D6-476D-933B-60DBA6C6CCF7}" name="Actividad" dataDxfId="315"/>
    <tableColumn id="6" xr3:uid="{CD3F58C3-3516-443E-A243-ECEF08469D49}" name="Descripción" dataDxfId="314"/>
    <tableColumn id="7" xr3:uid="{F8E8227A-1611-4BCF-B716-5E6C88A0EFE3}" name="Valoración" dataDxfId="313"/>
    <tableColumn id="9" xr3:uid="{4D5BFC1F-1CEE-435D-A06B-F4C85E29D44C}" name="Riesgo que Mitiga" dataDxfId="312"/>
    <tableColumn id="8" xr3:uid="{D78C7B0F-D63E-4090-9552-61E90450B8D2}" name="Indicador de Desempeño" dataDxfId="311"/>
    <tableColumn id="10" xr3:uid="{37F42D85-E68F-4AF1-9FB3-D84485FCC9F2}" name="Unidad de Medida" dataDxfId="310"/>
    <tableColumn id="11" xr3:uid="{CCDD6CB4-460A-4959-9BFB-A95CF0F4E9B2}" name="Línea Base" dataDxfId="309"/>
    <tableColumn id="12" xr3:uid="{70A005DD-C0B6-452C-9814-90CA4FBA20C0}" name="Tipo de Actividad" dataDxfId="308"/>
    <tableColumn id="13" xr3:uid="{EE132073-47E6-4F47-AD02-9FD1351AEF9C}" name="Medios de Verificación" dataDxfId="307"/>
    <tableColumn id="14" xr3:uid="{9D96D4F9-56D7-4663-AB33-F57457C32509}" name="Gerencia" dataDxfId="306"/>
    <tableColumn id="15" xr3:uid="{4E5FF08D-4074-42A1-9C5A-48482B6B92DD}" name="Departamento / Unidad" dataDxfId="305"/>
    <tableColumn id="16" xr3:uid="{3B3F1C12-A2CF-41AB-B129-BBA5AF07A878}" name="Responsable" dataDxfId="304"/>
    <tableColumn id="17" xr3:uid="{4A4E0E6E-26C0-4E2B-B1DD-B21B77EAA471}" name="Área Soporte" dataDxfId="303"/>
    <tableColumn id="18" xr3:uid="{5D7518A4-B060-419A-9DD7-38C104D8B0DD}" name="Requiere Proceso de Compras" dataDxfId="302"/>
    <tableColumn id="19" xr3:uid="{BF4D6BD4-08C2-459D-A862-78017325FA59}" name="Presupuesto " dataDxfId="301" dataCellStyle="Millares"/>
    <tableColumn id="45" xr3:uid="{081CA822-95BE-4CDA-85D8-7D3814527C79}" name="Moneda" dataDxfId="300" dataCellStyle="Millares"/>
    <tableColumn id="20" xr3:uid="{BB9C32F1-63F7-4588-9D56-732F196CA199}" name="Meta Mes 01" dataDxfId="299"/>
    <tableColumn id="21" xr3:uid="{380EFF8A-719D-479F-B565-719D5DD33D54}" name="Meta Mes 02" dataDxfId="298"/>
    <tableColumn id="22" xr3:uid="{ABDD1AF7-6929-4A67-8C65-834482927A68}" name="Meta Mes 03" dataDxfId="297"/>
    <tableColumn id="23" xr3:uid="{44AD9019-4E79-4163-90DE-0B2CB470AFCA}" name="Meta Mes 04" dataDxfId="296"/>
    <tableColumn id="24" xr3:uid="{6A7A00E9-1E72-428C-9886-2D9EFA84F365}" name="Meta Mes 05" dataDxfId="295"/>
    <tableColumn id="25" xr3:uid="{46F68504-C10B-4CDE-902B-326330516895}" name="Meta Mes 06" dataDxfId="294"/>
    <tableColumn id="26" xr3:uid="{6AA9E6F4-3943-4DDA-8F96-706F180D49ED}" name="Meta Mes 07" dataDxfId="293"/>
    <tableColumn id="27" xr3:uid="{F2DD4426-8069-4738-900F-E02B5ABCDE76}" name="Meta Mes 08" dataDxfId="292"/>
    <tableColumn id="28" xr3:uid="{989EC157-75FD-47EF-8202-DF54B0E0939C}" name="Meta Mes 09" dataDxfId="291"/>
    <tableColumn id="29" xr3:uid="{CE41DD7D-6C7B-4680-A92E-A21900C8ECA7}" name="Meta Mes 10" dataDxfId="290"/>
    <tableColumn id="30" xr3:uid="{8E851658-B18A-4FF8-A372-4ACC09767B78}" name="Meta Mes 11" dataDxfId="289"/>
    <tableColumn id="31" xr3:uid="{E5127667-80B4-4F83-95D6-09BC1C3013B2}" name="Meta Mes 12" dataDxfId="288"/>
    <tableColumn id="32" xr3:uid="{BB395861-90FB-44F0-BB70-E6875A2C9ED2}" name="Resultados Mes 01" dataDxfId="287"/>
    <tableColumn id="33" xr3:uid="{FD209CBA-FE56-4CE2-BC92-70AC07E56FE3}" name="Resultados Mes 02" dataDxfId="286"/>
    <tableColumn id="34" xr3:uid="{E75E8C44-A7CC-471A-865C-03C4C234D910}" name="Resultados Mes 03" dataDxfId="285"/>
    <tableColumn id="35" xr3:uid="{4E948DAB-3213-4419-8A50-57BC53F7B3BE}" name="Resultados Mes 04" dataDxfId="284"/>
    <tableColumn id="36" xr3:uid="{494BB255-E1C8-443D-B15F-28FF5C4679BE}" name="Resultados Mes 05" dataDxfId="283"/>
    <tableColumn id="37" xr3:uid="{EF165263-63CB-4A31-8A9D-19FDE359DC68}" name="Resultados Mes 06" dataDxfId="282"/>
    <tableColumn id="38" xr3:uid="{EB031420-1155-4AD9-8C54-E5B62A9522AB}" name="Resultados Mes 07" dataDxfId="281"/>
    <tableColumn id="39" xr3:uid="{C0A15888-33CF-486F-87FD-AFCE52911C95}" name="Resultados Mes 08" dataDxfId="280"/>
    <tableColumn id="40" xr3:uid="{BB9E6A49-1F0B-42C1-9EC2-923A6A5EFEF9}" name="Resultados Mes 09" dataDxfId="279"/>
    <tableColumn id="41" xr3:uid="{2921160F-5A8A-4DAC-B065-D71C7997A577}" name="Resultados Mes 10" dataDxfId="278"/>
    <tableColumn id="42" xr3:uid="{A17C312F-96E1-4A09-B65F-53D716E5BCF6}" name="Resultados Mes 11" dataDxfId="277"/>
    <tableColumn id="43" xr3:uid="{9FD2D321-54C7-4998-B5D1-906FAB7FA8B0}" name="Resultados Mes 12" dataDxfId="276"/>
  </tableColumns>
  <tableStyleInfo name="Planilla"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42F975-642F-4003-B859-691A75833F2C}" name="POA_17" displayName="POA_17" ref="A6:AR71" totalsRowShown="0" headerRowDxfId="275" dataDxfId="274" headerRowCellStyle="Encabezados Tablas">
  <autoFilter ref="A6:AR71" xr:uid="{9C42F975-642F-4003-B859-691A75833F2C}"/>
  <tableColumns count="44">
    <tableColumn id="1" xr3:uid="{D5220E31-4831-4E35-AF41-B4B6CDEACDB8}" name="ID POA" dataDxfId="273"/>
    <tableColumn id="2" xr3:uid="{ACD42856-9F80-44F4-91B8-F4098B487D18}" name="Objetivo Estratégico" dataDxfId="272"/>
    <tableColumn id="3" xr3:uid="{2E24B34E-5AD7-4204-84F9-247D0966D03A}" name="Estrategia" dataDxfId="271"/>
    <tableColumn id="4" xr3:uid="{C0B8F1B3-7D52-4042-8FFF-2305162E14B0}" name="Proyecto " dataDxfId="270"/>
    <tableColumn id="5" xr3:uid="{37610956-242F-4D44-AF89-6623A3B666E4}" name="Actividad" dataDxfId="269"/>
    <tableColumn id="6" xr3:uid="{B56F2A2E-E850-47C0-8785-C8F4DD64597E}" name="Descripción" dataDxfId="268"/>
    <tableColumn id="7" xr3:uid="{EB97C921-D562-4345-8A41-E8BE9D1A8AAF}" name="Valoración" dataDxfId="267"/>
    <tableColumn id="9" xr3:uid="{10D377C8-E2F0-453E-9E3F-63F734937EA1}" name="Riesgo que Mitiga" dataDxfId="266"/>
    <tableColumn id="8" xr3:uid="{98ECC3FF-2EBA-4A50-AE92-E3CD7F3E92B9}" name="Indicador de Desempeño" dataDxfId="265"/>
    <tableColumn id="10" xr3:uid="{5ECFC008-489D-4BFD-A9F6-79BA4515238E}" name="Unidad de Medida" dataDxfId="264"/>
    <tableColumn id="11" xr3:uid="{80BA1009-3EED-4F58-AA51-EDFC8A2D359C}" name="Línea Base" dataDxfId="263"/>
    <tableColumn id="12" xr3:uid="{C67A5CDB-F0DB-4F6A-9A97-6D7B2D84C422}" name="Tipo de Actividad" dataDxfId="262"/>
    <tableColumn id="13" xr3:uid="{3DB69022-B817-4204-828B-0C4F4CFDF6A8}" name="Medios de Verificación" dataDxfId="261"/>
    <tableColumn id="14" xr3:uid="{F8FF6A51-1949-4D79-83DC-F54664F313B5}" name="Gerencia" dataDxfId="260"/>
    <tableColumn id="15" xr3:uid="{F974F85F-3C47-49A8-8109-FD1DFF6E7E60}" name="Departamento / Unidad" dataDxfId="259"/>
    <tableColumn id="16" xr3:uid="{990645C9-8D31-4DAC-88B4-B847733A02D6}" name="Responsable" dataDxfId="258"/>
    <tableColumn id="17" xr3:uid="{0BD37CEA-11A6-498B-BB09-AD27FC194CA6}" name="Área Soporte" dataDxfId="257"/>
    <tableColumn id="18" xr3:uid="{2B759938-924A-42E5-88A8-5B8A5CB1A2EE}" name="Requiere Proceso de Compras" dataDxfId="256"/>
    <tableColumn id="19" xr3:uid="{A450F277-AE53-4B1C-9A50-5CF8FEAAF8F7}" name="Presupuesto " dataDxfId="255"/>
    <tableColumn id="45" xr3:uid="{DDF25854-4721-4E00-98D0-5858D01D4412}" name="Moneda" dataDxfId="254"/>
    <tableColumn id="20" xr3:uid="{736EE600-4EA9-4930-AD65-AA3CE74B40F6}" name="Meta Mes 01" dataDxfId="253"/>
    <tableColumn id="21" xr3:uid="{20500D32-4724-4D05-A61F-DB070211FAC3}" name="Meta Mes 02" dataDxfId="252"/>
    <tableColumn id="22" xr3:uid="{0876CF01-E15A-4970-B69E-024BA8609D7D}" name="Meta Mes 03" dataDxfId="251"/>
    <tableColumn id="23" xr3:uid="{EA471FC8-17FB-4D3D-992C-05A2259D3D32}" name="Meta Mes 04" dataDxfId="250"/>
    <tableColumn id="24" xr3:uid="{3A905CE1-F118-4278-B9E8-8E6393657C67}" name="Meta Mes 05" dataDxfId="249"/>
    <tableColumn id="25" xr3:uid="{3B3C877F-B191-4BA6-B17D-F7E2C0C81DB7}" name="Meta Mes 06" dataDxfId="248"/>
    <tableColumn id="26" xr3:uid="{7E51532B-0A8F-450C-8339-0CE4610B2AD5}" name="Meta Mes 07" dataDxfId="247"/>
    <tableColumn id="27" xr3:uid="{15127FE8-0C24-4BEF-88ED-0C84A2EAACB1}" name="Meta Mes 08" dataDxfId="246"/>
    <tableColumn id="28" xr3:uid="{00A599A7-0A00-4620-99F2-743900303727}" name="Meta Mes 09" dataDxfId="245"/>
    <tableColumn id="29" xr3:uid="{8F3B403E-B5EA-48BD-A579-BDFCBE28343D}" name="Meta Mes 10" dataDxfId="244"/>
    <tableColumn id="30" xr3:uid="{9AA9525E-D73C-48E4-B503-8F6624FBFEA9}" name="Meta Mes 11" dataDxfId="243"/>
    <tableColumn id="31" xr3:uid="{099AF93E-DA2E-4AE3-AE40-1D640F1F0BB7}" name="Meta Mes 12" dataDxfId="242"/>
    <tableColumn id="32" xr3:uid="{BD73BB8B-8642-45F9-84C6-014A85FD15B7}" name="Resultados Mes 01" dataDxfId="241"/>
    <tableColumn id="33" xr3:uid="{9130F524-2BCC-4A9B-8C1F-4F03B7B248C2}" name="Resultados Mes 02" dataDxfId="240"/>
    <tableColumn id="34" xr3:uid="{7E19AEAA-F981-47AD-88EF-16FA3ADDCF60}" name="Resultados Mes 03" dataDxfId="239"/>
    <tableColumn id="35" xr3:uid="{CAC4E261-ACB4-45D1-927F-29B90E1EE4E4}" name="Resultados Mes 04" dataDxfId="238"/>
    <tableColumn id="36" xr3:uid="{2E04DBD9-AD30-4510-9A32-76E4D9B3C0D1}" name="Resultados Mes 05" dataDxfId="237"/>
    <tableColumn id="37" xr3:uid="{9CC80636-453E-40CF-9EE4-ADEA6A4AE5ED}" name="Resultados Mes 06" dataDxfId="236"/>
    <tableColumn id="38" xr3:uid="{2551B1C7-FAB3-468C-983E-316995FAE898}" name="Resultados Mes 07" dataDxfId="235"/>
    <tableColumn id="39" xr3:uid="{86B951A9-48D1-4120-ABD3-F24EA3442CA7}" name="Resultados Mes 08" dataDxfId="234"/>
    <tableColumn id="40" xr3:uid="{102E7ECD-CC4D-41BC-9913-6FA9F2B5927C}" name="Resultados Mes 09" dataDxfId="233"/>
    <tableColumn id="41" xr3:uid="{823F0879-8C4C-4999-A317-9017788DFF73}" name="Resultados Mes 10" dataDxfId="232"/>
    <tableColumn id="42" xr3:uid="{A3917108-2367-448A-B531-793DC1AAFB0E}" name="Resultados Mes 11" dataDxfId="231"/>
    <tableColumn id="43" xr3:uid="{EA2DCCEB-A33A-4C6B-901B-A4CFBBFB607F}" name="Resultados Mes 12" dataDxfId="230"/>
  </tableColumns>
  <tableStyleInfo name="Planilla"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95B6D8-E8A4-4D78-A8A3-6537912811E2}" name="POA_3" displayName="POA_3" ref="A6:AR53" totalsRowShown="0" headerRowDxfId="229" dataDxfId="228" headerRowCellStyle="Encabezados Tablas">
  <autoFilter ref="A6:AR53" xr:uid="{B795B6D8-E8A4-4D78-A8A3-6537912811E2}"/>
  <tableColumns count="44">
    <tableColumn id="1" xr3:uid="{B17A03E3-6870-4D23-8AE6-B16970B40EBB}" name="ID POA" dataDxfId="227"/>
    <tableColumn id="2" xr3:uid="{FBDC45FC-466A-47BD-A2F9-1F6D065959E4}" name="Objetivo Estratégico" dataDxfId="226"/>
    <tableColumn id="3" xr3:uid="{7CF0CA4D-76AC-48C6-94E4-EBD77A9BB9A5}" name="Estrategia" dataDxfId="225"/>
    <tableColumn id="4" xr3:uid="{245BA75A-2701-4230-A72F-FDEBF3072EAC}" name="Proyecto " dataDxfId="224"/>
    <tableColumn id="5" xr3:uid="{1D05CC9D-16DE-481C-BF3E-26F6E2B4BB1C}" name="Actividad" dataDxfId="223"/>
    <tableColumn id="6" xr3:uid="{8694671D-70AE-44D2-B560-100A53D6557B}" name="Descripción" dataDxfId="222"/>
    <tableColumn id="7" xr3:uid="{47520F33-8D1D-4C12-9E06-4403A1DC6EC2}" name="Valoración" dataDxfId="221"/>
    <tableColumn id="9" xr3:uid="{C15C0221-99C2-4A9A-A454-13878DFED926}" name="Riesgo que Mitiga" dataDxfId="220"/>
    <tableColumn id="8" xr3:uid="{09858FD5-C20F-4BDF-A284-47E8197EE21A}" name="Indicador de Desempeño" dataDxfId="219"/>
    <tableColumn id="10" xr3:uid="{BDB6B55B-4529-4CBC-84FD-A09B0C1FA383}" name="Unidad de Medida" dataDxfId="218"/>
    <tableColumn id="11" xr3:uid="{5E9CCA7F-5389-42FE-ABB6-65B7AF76D182}" name="Línea Base" dataDxfId="217"/>
    <tableColumn id="12" xr3:uid="{DAB83943-D2F8-43CF-AA8D-198E64FF7269}" name="Tipo de Actividad" dataDxfId="216"/>
    <tableColumn id="13" xr3:uid="{82CDE1E0-7AB4-4232-ACE1-824F9C0AD50B}" name="Medios de Verificación" dataDxfId="215"/>
    <tableColumn id="14" xr3:uid="{D5C5A996-D822-42AF-908E-AD38C3623168}" name="Gerencia" dataDxfId="214"/>
    <tableColumn id="15" xr3:uid="{D213DA07-6441-4B1F-B9FC-C6805F518992}" name="Departamento / Unidad" dataDxfId="213"/>
    <tableColumn id="16" xr3:uid="{28B8DA8F-F79F-4B4E-9502-C6452EAC57A3}" name="Responsable" dataDxfId="212"/>
    <tableColumn id="17" xr3:uid="{37DC3015-5DD3-44FA-82D4-867E906EF2DB}" name="Área Soporte" dataDxfId="211"/>
    <tableColumn id="18" xr3:uid="{C83441E3-FABD-4171-A192-A41CC8828A55}" name="Requiere Proceso de Compras" dataDxfId="210"/>
    <tableColumn id="19" xr3:uid="{6BFC6040-AA78-4AAA-A602-FAED09ECD223}" name="Presupuesto " dataDxfId="209" dataCellStyle="Millares"/>
    <tableColumn id="45" xr3:uid="{110E00A9-9D60-49DD-AC06-94538AECF759}" name="Moneda" dataDxfId="208" dataCellStyle="Millares"/>
    <tableColumn id="20" xr3:uid="{2BC42453-7B24-460E-893C-FDFEDA760EEB}" name="Meta Mes 01" dataDxfId="207"/>
    <tableColumn id="21" xr3:uid="{D2A61E98-AE59-4B3D-8F6D-E3C29F56965B}" name="Meta Mes 02" dataDxfId="206"/>
    <tableColumn id="22" xr3:uid="{AE0CA9A3-5CCD-4E98-949C-41ADF4416165}" name="Meta Mes 03" dataDxfId="205"/>
    <tableColumn id="23" xr3:uid="{92F6C474-A4D2-4B08-A263-60AD229E1725}" name="Meta Mes 04" dataDxfId="204"/>
    <tableColumn id="24" xr3:uid="{4407A702-AD1E-4ED0-BB95-8E234EA48E83}" name="Meta Mes 05" dataDxfId="203"/>
    <tableColumn id="25" xr3:uid="{CF5FBE25-7D29-4667-9ADD-93945FB9CDC4}" name="Meta Mes 06" dataDxfId="202"/>
    <tableColumn id="26" xr3:uid="{3D0F9085-844B-4882-921C-59336CFD40F3}" name="Meta Mes 07" dataDxfId="201"/>
    <tableColumn id="27" xr3:uid="{A513033C-636D-4CC2-ACF4-52EFC1D10D2A}" name="Meta Mes 08" dataDxfId="200"/>
    <tableColumn id="28" xr3:uid="{F944C9E5-6680-48F7-A12F-49F0774984BF}" name="Meta Mes 09" dataDxfId="199"/>
    <tableColumn id="29" xr3:uid="{8D9E36C6-AABA-4C40-8E70-02FB48049EDB}" name="Meta Mes 10" dataDxfId="198"/>
    <tableColumn id="30" xr3:uid="{472D7256-1AA4-4C8C-86FC-3033A3560E97}" name="Meta Mes 11" dataDxfId="197"/>
    <tableColumn id="31" xr3:uid="{8EE98ACA-C1E3-4139-A687-B1244439A4BE}" name="Meta Mes 12" dataDxfId="196"/>
    <tableColumn id="32" xr3:uid="{9AE4DE6A-2BD6-475C-80F1-89CD007064CC}" name="Resultados Mes 01" dataDxfId="195"/>
    <tableColumn id="33" xr3:uid="{CCBF6322-2535-4F9D-863C-2A59BD73566B}" name="Resultados Mes 02" dataDxfId="194"/>
    <tableColumn id="34" xr3:uid="{4E5D6AE3-23D6-47B6-9C53-CEE685DD3479}" name="Resultados Mes 03" dataDxfId="193"/>
    <tableColumn id="35" xr3:uid="{17C2D5C8-675A-425C-9AA9-D3B87366403D}" name="Resultados Mes 04" dataDxfId="192"/>
    <tableColumn id="36" xr3:uid="{0B2634D4-4B91-449F-A29E-38C76A757758}" name="Resultados Mes 05" dataDxfId="191"/>
    <tableColumn id="37" xr3:uid="{7245AD25-5CC8-4391-9A1A-DFEF8525A5D8}" name="Resultados Mes 06" dataDxfId="190"/>
    <tableColumn id="38" xr3:uid="{94345D74-EC6A-4BD5-910A-88800B3F5DAB}" name="Resultados Mes 07" dataDxfId="189"/>
    <tableColumn id="39" xr3:uid="{AEC1F3AE-BD5E-4BA4-9D92-B9BC4FA6F9FF}" name="Resultados Mes 08" dataDxfId="188"/>
    <tableColumn id="40" xr3:uid="{256AE5E1-60BD-46E8-8DEB-CD5BF7BF35CF}" name="Resultados Mes 09" dataDxfId="187"/>
    <tableColumn id="41" xr3:uid="{E7BADDE4-652B-4DF7-B26B-7496EE3B63E8}" name="Resultados Mes 10" dataDxfId="186"/>
    <tableColumn id="42" xr3:uid="{D0AA5AFD-2FFC-48EF-BB46-7AE8DC08787C}" name="Resultados Mes 11" dataDxfId="185"/>
    <tableColumn id="43" xr3:uid="{EA9FD7D0-B0B2-46D5-A24D-4DE6ED0B5C84}" name="Resultados Mes 12" dataDxfId="184"/>
  </tableColumns>
  <tableStyleInfo name="Planilla"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9669152-3488-4CBB-BD03-5C62D68C2F27}" name="POA_5" displayName="POA_5" ref="A7:AR40" totalsRowShown="0" headerRowDxfId="183" dataDxfId="182" headerRowCellStyle="Encabezados Tablas">
  <autoFilter ref="A7:AR40" xr:uid="{D9669152-3488-4CBB-BD03-5C62D68C2F27}"/>
  <tableColumns count="44">
    <tableColumn id="1" xr3:uid="{75CF3534-55B3-433D-98AB-E63ABB5A0E8E}" name="ID POA" dataDxfId="181"/>
    <tableColumn id="2" xr3:uid="{ADEE5F32-5091-4DD6-8DBA-3F00FB71D5FF}" name="Objetivo Estratégico" dataDxfId="180"/>
    <tableColumn id="3" xr3:uid="{DF1A7248-6605-48B1-A46B-C90F7C0CE8D6}" name="Estrategia" dataDxfId="179"/>
    <tableColumn id="4" xr3:uid="{F41D1F83-8A30-42C4-8841-C3F928903A93}" name="Proyecto " dataDxfId="178"/>
    <tableColumn id="5" xr3:uid="{1E5799DE-3400-42CF-A557-CC2E9A521BF1}" name="Actividad" dataDxfId="177"/>
    <tableColumn id="6" xr3:uid="{9780F93B-4081-420A-9A4C-6F94D6E7B9EF}" name="Descripción" dataDxfId="176"/>
    <tableColumn id="7" xr3:uid="{EB1F0772-D650-431C-AABC-BA359FD8D3B4}" name="Valoración" dataDxfId="175"/>
    <tableColumn id="9" xr3:uid="{AD665435-2F79-4BBD-917A-3CB1B0EBA753}" name="Riesgo que Mitiga" dataDxfId="174"/>
    <tableColumn id="8" xr3:uid="{61DF3514-6FB0-4ECA-8204-2F270CD8D608}" name="Indicador de Desempeño" dataDxfId="173"/>
    <tableColumn id="10" xr3:uid="{088AD82E-A8C0-4848-94CC-71043745EAD3}" name="Unidad de Medida" dataDxfId="172"/>
    <tableColumn id="11" xr3:uid="{C269140B-C638-44BB-8A19-AFC5A51F866C}" name="Línea Base" dataDxfId="171"/>
    <tableColumn id="12" xr3:uid="{960F8DBF-261D-4EDF-A82B-429FAE73C94B}" name="Tipo de Actividad" dataDxfId="170"/>
    <tableColumn id="13" xr3:uid="{00047329-605B-49CF-A67D-8ED2B33BA73A}" name="Medios de Verificación" dataDxfId="169"/>
    <tableColumn id="14" xr3:uid="{19D6254B-DE38-472E-A4D7-84607FE2A090}" name="Gerencia" dataDxfId="168"/>
    <tableColumn id="15" xr3:uid="{71A893B4-D68C-4A84-9E28-DA5B2AFCA6A8}" name="Departamento / Unidad" dataDxfId="167"/>
    <tableColumn id="16" xr3:uid="{75D27D6C-0C3A-4A42-ADFC-2DA121DCF5D7}" name="Responsable" dataDxfId="166"/>
    <tableColumn id="17" xr3:uid="{85494E23-2463-494D-A600-EB25066456FA}" name="Área Soporte" dataDxfId="165"/>
    <tableColumn id="18" xr3:uid="{DDAEE817-B56F-4250-8FB8-E6D89E5C5301}" name="Requiere Proceso de Compras" dataDxfId="164"/>
    <tableColumn id="19" xr3:uid="{D8A5A245-DF88-4531-AA00-6C7A789E7F32}" name="Presupuesto " dataDxfId="163" dataCellStyle="Millares"/>
    <tableColumn id="45" xr3:uid="{AE595B80-C2D4-46B8-9CDD-21B9B93FCE68}" name="Moneda" dataDxfId="162" dataCellStyle="Millares"/>
    <tableColumn id="20" xr3:uid="{3EA43869-366B-4937-A099-D6BF40158A99}" name="Meta Mes 01" dataDxfId="161"/>
    <tableColumn id="21" xr3:uid="{01E5629C-9509-4D16-9B47-3A83F201942B}" name="Meta Mes 02" dataDxfId="160"/>
    <tableColumn id="22" xr3:uid="{92F6B2D2-8A34-4CC5-A830-636F85A8CF9F}" name="Meta Mes 03" dataDxfId="159"/>
    <tableColumn id="23" xr3:uid="{EDAD56FA-C393-4F79-BE81-8616FE2FA73A}" name="Meta Mes 04" dataDxfId="158"/>
    <tableColumn id="24" xr3:uid="{DB33C750-093E-4463-8E9F-CB44F91DA872}" name="Meta Mes 05" dataDxfId="157"/>
    <tableColumn id="25" xr3:uid="{40CB2107-F383-451B-905D-812748E4F33B}" name="Meta Mes 06" dataDxfId="156"/>
    <tableColumn id="26" xr3:uid="{F23D761C-AB4A-4638-B84C-25F32CEA98AB}" name="Meta Mes 07" dataDxfId="155"/>
    <tableColumn id="27" xr3:uid="{4B266643-0C56-460F-849C-9A99845A908B}" name="Meta Mes 08" dataDxfId="154"/>
    <tableColumn id="28" xr3:uid="{038C6A8E-AC50-4620-9C28-09C50689C039}" name="Meta Mes 09" dataDxfId="153"/>
    <tableColumn id="29" xr3:uid="{D4C34778-8863-4C92-B370-7126BF23F022}" name="Meta Mes 10" dataDxfId="152"/>
    <tableColumn id="30" xr3:uid="{EF5E54E1-51A8-4EB1-9B10-BFB351D816EC}" name="Meta Mes 11" dataDxfId="151"/>
    <tableColumn id="31" xr3:uid="{0801229B-3B86-4A7D-9328-A4F4EBCDE2A9}" name="Meta Mes 12" dataDxfId="150"/>
    <tableColumn id="32" xr3:uid="{9FB1B4D3-6125-4AC1-A20B-3B2C7E6BAD0C}" name="Resultados Mes 01" dataDxfId="149"/>
    <tableColumn id="33" xr3:uid="{1F22196D-C177-49BC-9F80-D269B9680E4F}" name="Resultados Mes 02" dataDxfId="148"/>
    <tableColumn id="34" xr3:uid="{7037722D-AAB7-432C-A93C-C2BED9786763}" name="Resultados Mes 03" dataDxfId="147"/>
    <tableColumn id="35" xr3:uid="{971D4657-A996-42CB-92DF-5199DA4E03F1}" name="Resultados Mes 04" dataDxfId="146"/>
    <tableColumn id="36" xr3:uid="{03FBB461-037B-4D9D-B365-4CB4BE21A736}" name="Resultados Mes 05" dataDxfId="145"/>
    <tableColumn id="37" xr3:uid="{FFF383BB-A5F2-4FE6-8EAE-DD7E7BF38DB0}" name="Resultados Mes 06" dataDxfId="144"/>
    <tableColumn id="38" xr3:uid="{9B9E4176-0D7A-409D-809A-5D7685D0E482}" name="Resultados Mes 07" dataDxfId="143"/>
    <tableColumn id="39" xr3:uid="{293A7564-8113-4526-B0A7-F8F215E720FE}" name="Resultados Mes 08" dataDxfId="142"/>
    <tableColumn id="40" xr3:uid="{23989BAC-A67F-467F-8B41-62D4B6C82CD4}" name="Resultados Mes 09" dataDxfId="141"/>
    <tableColumn id="41" xr3:uid="{1D09BADB-EB3F-46F4-ABF5-4000607A32A3}" name="Resultados Mes 10" dataDxfId="140"/>
    <tableColumn id="42" xr3:uid="{3C22BEA2-A82B-4D62-865F-D83D3CD07323}" name="Resultados Mes 11" dataDxfId="139"/>
    <tableColumn id="43" xr3:uid="{FF170F22-FA54-4575-98C1-2F9ABF9656E5}" name="Resultados Mes 12" dataDxfId="138"/>
  </tableColumns>
  <tableStyleInfo name="Planilla"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429A84B-417F-40BC-80B2-967329F2F1D4}" name="POA_6" displayName="POA_6" ref="A4:AR15" totalsRowShown="0" headerRowDxfId="137" dataDxfId="136" headerRowCellStyle="Encabezados Tablas">
  <autoFilter ref="A4:AR15" xr:uid="{7429A84B-417F-40BC-80B2-967329F2F1D4}"/>
  <tableColumns count="44">
    <tableColumn id="1" xr3:uid="{F92F85FC-53A1-4A1F-B560-7C2AEEF9EA3D}" name="ID POA" dataDxfId="135"/>
    <tableColumn id="2" xr3:uid="{59344C97-44D4-437C-80FE-CBB513455BFF}" name="Objetivo Estratégico" dataDxfId="134"/>
    <tableColumn id="3" xr3:uid="{63AA4EC2-8C9C-4069-91F0-3FCDDD0BF7E2}" name="Estrategia" dataDxfId="133"/>
    <tableColumn id="4" xr3:uid="{8E22F7CA-CF5A-45B3-998F-89C2EC972CA5}" name="Proyecto " dataDxfId="132"/>
    <tableColumn id="5" xr3:uid="{DB2C4D45-C231-439E-A354-461E31C8745C}" name="Actividad" dataDxfId="131"/>
    <tableColumn id="6" xr3:uid="{1E2E7CAF-8593-4E22-80C6-B94AD6921083}" name="Descripción" dataDxfId="130"/>
    <tableColumn id="7" xr3:uid="{8E66D995-C917-4591-AB74-4EC2F73C5EC7}" name="Valoración" dataDxfId="129"/>
    <tableColumn id="9" xr3:uid="{E4535780-978C-4EFA-9F5D-E72DC75D4DF6}" name="Riesgo que Mitiga" dataDxfId="128"/>
    <tableColumn id="8" xr3:uid="{8E94E3E1-F61A-451E-B52A-CFAD6C4D2CC4}" name="Indicador de Desempeño" dataDxfId="127"/>
    <tableColumn id="10" xr3:uid="{8D95D01E-F4B3-4675-8923-82B3B1DD3125}" name="Unidad de Medida" dataDxfId="126"/>
    <tableColumn id="11" xr3:uid="{A74C7EEB-E771-44C8-BE23-FF1925364D62}" name="Línea Base" dataDxfId="125"/>
    <tableColumn id="12" xr3:uid="{7B34DD58-81A1-43CF-A811-42EE0CC01494}" name="Tipo de Actividad" dataDxfId="124"/>
    <tableColumn id="13" xr3:uid="{11A51B6C-B4AF-417B-9195-5AAACDE235C1}" name="Medios de Verificación" dataDxfId="123"/>
    <tableColumn id="14" xr3:uid="{0794C561-38D4-47A2-9D4F-0ED0EA954176}" name="Gerencia" dataDxfId="122"/>
    <tableColumn id="15" xr3:uid="{09FF460D-5960-4CBC-8689-2C4A1CA17A70}" name="Departamento / Unidad" dataDxfId="121"/>
    <tableColumn id="16" xr3:uid="{CEAEC94E-E87E-4B59-979D-B950DC9BDB90}" name="Responsable" dataDxfId="120"/>
    <tableColumn id="17" xr3:uid="{07B683F7-BFFA-4DFB-AAD4-423103232404}" name="Área Soporte" dataDxfId="119"/>
    <tableColumn id="18" xr3:uid="{54691794-7435-4A0A-A5B5-7FD4BA966D73}" name="Requiere Proceso de Compras" dataDxfId="118"/>
    <tableColumn id="19" xr3:uid="{F44CCF5E-561C-40E5-B527-AC4E3AE0D4FD}" name="Presupuesto " dataDxfId="117" dataCellStyle="Millares"/>
    <tableColumn id="45" xr3:uid="{795A22EC-001A-499A-B702-FFBE5E7BCF74}" name="Moneda" dataDxfId="116" dataCellStyle="Millares"/>
    <tableColumn id="20" xr3:uid="{976D19E9-2BC6-4F5B-B96D-4CF8F00E8ADE}" name="Meta Mes 01" dataDxfId="115"/>
    <tableColumn id="21" xr3:uid="{78B1E029-B244-474E-88EF-405526A127F1}" name="Meta Mes 02" dataDxfId="114"/>
    <tableColumn id="22" xr3:uid="{C5DD072D-82A1-493F-86C1-48771DD47B7D}" name="Meta Mes 03" dataDxfId="113"/>
    <tableColumn id="23" xr3:uid="{36FF9BCF-DAE0-45F4-82E4-073AFCBD86F1}" name="Meta Mes 04" dataDxfId="112"/>
    <tableColumn id="24" xr3:uid="{32591120-87DD-4850-AF2F-7BF9F69270F5}" name="Meta Mes 05" dataDxfId="111"/>
    <tableColumn id="25" xr3:uid="{3744096A-15FB-4EE9-8351-CD088BD684E6}" name="Meta Mes 06" dataDxfId="110"/>
    <tableColumn id="26" xr3:uid="{3FD3620A-9C45-4CEF-BD1D-3593C8F5285A}" name="Meta Mes 07" dataDxfId="109"/>
    <tableColumn id="27" xr3:uid="{5C8B68C6-EB89-4723-A98A-B680FD738BC1}" name="Meta Mes 08" dataDxfId="108"/>
    <tableColumn id="28" xr3:uid="{D5AA71AA-F634-4DCD-BC0E-604B75D44A00}" name="Meta Mes 09" dataDxfId="107"/>
    <tableColumn id="29" xr3:uid="{2B0A0F09-B776-4EB0-9B09-3ED14A5E8A88}" name="Meta Mes 10" dataDxfId="106"/>
    <tableColumn id="30" xr3:uid="{DA431E78-210F-4F1A-907E-11B7CB2C53F2}" name="Meta Mes 11" dataDxfId="105"/>
    <tableColumn id="31" xr3:uid="{1EFBD815-8D4C-42A7-A003-FFBBF4357E15}" name="Meta Mes 12" dataDxfId="104"/>
    <tableColumn id="32" xr3:uid="{0DA3DEE6-1EB0-4D5F-8FA4-151C89D87484}" name="Resultados Mes 01" dataDxfId="103"/>
    <tableColumn id="33" xr3:uid="{DC7E2EEE-C967-432B-B9FC-4E3177584F75}" name="Resultados Mes 02" dataDxfId="102"/>
    <tableColumn id="34" xr3:uid="{095105DF-554D-4C8D-95CE-7ACE640A273D}" name="Resultados Mes 03" dataDxfId="101"/>
    <tableColumn id="35" xr3:uid="{96137E48-1E0B-4921-AD2C-FEE8BF50512E}" name="Resultados Mes 04" dataDxfId="100"/>
    <tableColumn id="36" xr3:uid="{E7BAC68F-846D-43FF-8000-BFCA073E841F}" name="Resultados Mes 05" dataDxfId="99"/>
    <tableColumn id="37" xr3:uid="{1055CD29-5410-400D-A952-67100DC51DA9}" name="Resultados Mes 06" dataDxfId="98"/>
    <tableColumn id="38" xr3:uid="{807068CB-017E-4E1D-88D3-6A790DC477E4}" name="Resultados Mes 07" dataDxfId="97"/>
    <tableColumn id="39" xr3:uid="{1E8B7A5C-B8ED-4037-9552-4CCC514E3D89}" name="Resultados Mes 08" dataDxfId="96"/>
    <tableColumn id="40" xr3:uid="{4ED3FA00-5869-4AF1-BE52-819B194CB705}" name="Resultados Mes 09" dataDxfId="95"/>
    <tableColumn id="41" xr3:uid="{351886C6-68F0-4EEC-B8FA-DD17436B8AF3}" name="Resultados Mes 10" dataDxfId="94"/>
    <tableColumn id="42" xr3:uid="{0F3DEF14-F600-4B49-AD0D-11B5DCF282CC}" name="Resultados Mes 11" dataDxfId="93"/>
    <tableColumn id="43" xr3:uid="{F037EA41-9601-4DF2-ACB3-36B67BDA7A83}" name="Resultados Mes 12" dataDxfId="92"/>
  </tableColumns>
  <tableStyleInfo name="Planilla"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F65FDA-D58B-41BA-B7E3-92924C7432BB}" name="POA_10" displayName="POA_10" ref="A5:AR38" totalsRowShown="0" headerRowDxfId="91" dataDxfId="90" headerRowCellStyle="Encabezados Tablas">
  <autoFilter ref="A5:AR38" xr:uid="{E6F65FDA-D58B-41BA-B7E3-92924C7432BB}"/>
  <tableColumns count="44">
    <tableColumn id="1" xr3:uid="{522F9EA4-7E24-44BD-857A-30F681A23640}" name="ID POA" dataDxfId="89"/>
    <tableColumn id="2" xr3:uid="{5C19BD7C-6195-463E-A1D6-B57DA467AFA9}" name="Objetivo Estratégico" dataDxfId="88"/>
    <tableColumn id="3" xr3:uid="{99ACFC1C-1386-4366-B93C-4546DF2A1FFA}" name="Estrategia" dataDxfId="87"/>
    <tableColumn id="4" xr3:uid="{BAF6AD1C-3D33-4339-8679-5A799F3CE88B}" name="Proyecto " dataDxfId="86"/>
    <tableColumn id="5" xr3:uid="{836EF752-45BA-49E7-B19C-D13358770E53}" name="Actividad" dataDxfId="85"/>
    <tableColumn id="6" xr3:uid="{624CC7EF-3EBF-4197-8B59-710AA1830197}" name="Descripción" dataDxfId="84"/>
    <tableColumn id="7" xr3:uid="{56CC8FAA-D7C1-4B36-9256-3C9753A6C0DF}" name="Valoración" dataDxfId="83"/>
    <tableColumn id="9" xr3:uid="{B58B3F1F-6CF3-4908-9079-2834BAEF7FE1}" name="Riesgo que Mitiga" dataDxfId="82"/>
    <tableColumn id="8" xr3:uid="{3F8EBFD8-C28E-406D-B675-6C46844526BC}" name="Indicador de Desempeño" dataDxfId="81"/>
    <tableColumn id="10" xr3:uid="{EFDCCEF1-1778-47E1-AEDE-49DC58120320}" name="Unidad de Medida" dataDxfId="80"/>
    <tableColumn id="11" xr3:uid="{22A4F581-340E-4385-9EDD-2BE7E22484A1}" name="Línea Base" dataDxfId="79"/>
    <tableColumn id="12" xr3:uid="{F490BAD8-AEA8-49B4-857F-2EC86E7DF96A}" name="Tipo de Actividad" dataDxfId="78"/>
    <tableColumn id="14" xr3:uid="{CAFBEA32-204B-4909-BB62-F17AAABFC94A}" name="Medios de Verificación" dataDxfId="77"/>
    <tableColumn id="15" xr3:uid="{F8891482-BC3B-4F25-9F1B-5CCAC8211CD3}" name="Gerencia" dataDxfId="76"/>
    <tableColumn id="16" xr3:uid="{079FF0D6-5066-4785-9808-DC3F080B5012}" name="Departamento / Unidad" dataDxfId="75"/>
    <tableColumn id="17" xr3:uid="{3D3ABD42-7548-4684-882A-C83C12705C6D}" name="Responsable" dataDxfId="74"/>
    <tableColumn id="18" xr3:uid="{7F02174D-2E9A-4EA9-BB61-66677918FB9B}" name="Área Soporte" dataDxfId="73"/>
    <tableColumn id="47" xr3:uid="{AFA9DFCB-BC7D-49BE-9FE2-3D440106F7FE}" name="Requiere Proceso de Compras" dataDxfId="72"/>
    <tableColumn id="19" xr3:uid="{E4049359-F904-4F8B-9C88-9702BC34E62A}" name="Presupuesto " dataDxfId="71"/>
    <tableColumn id="45" xr3:uid="{760456A1-49EB-428B-B3E2-AED8068B90CA}" name="Moneda" dataDxfId="70"/>
    <tableColumn id="20" xr3:uid="{D578772E-FDE6-464D-9A18-D7AB7FF20517}" name="Meta Mes 01" dataDxfId="69"/>
    <tableColumn id="21" xr3:uid="{978BE643-F0BB-4190-95B3-B1F28BC2DB41}" name="Meta Mes 02" dataDxfId="68"/>
    <tableColumn id="22" xr3:uid="{39BBE7D5-6836-47A4-9692-EB77F7312049}" name="Meta Mes 03" dataDxfId="67"/>
    <tableColumn id="23" xr3:uid="{A2FA49FE-C4A7-4E1C-A4AC-3965F5AA87EA}" name="Meta Mes 04" dataDxfId="66"/>
    <tableColumn id="24" xr3:uid="{8595BD55-866B-46F9-8412-C247303272BD}" name="Meta Mes 05" dataDxfId="65"/>
    <tableColumn id="25" xr3:uid="{EE8546F0-345A-46D7-B27C-BDA7ADCE616D}" name="Meta Mes 06" dataDxfId="64"/>
    <tableColumn id="26" xr3:uid="{11AD215F-2003-4859-BAB3-A4DC72ECB36C}" name="Meta Mes 07" dataDxfId="63"/>
    <tableColumn id="27" xr3:uid="{6D52A388-9146-4988-9B8A-12A02B54C745}" name="Meta Mes 08" dataDxfId="62"/>
    <tableColumn id="28" xr3:uid="{A79CC449-C722-4BA6-AD33-E70F7CB67BEF}" name="Meta Mes 09" dataDxfId="61"/>
    <tableColumn id="29" xr3:uid="{AB58C96D-547B-49E8-A1A0-5ED3F12634CB}" name="Meta Mes 10" dataDxfId="60"/>
    <tableColumn id="30" xr3:uid="{BB0801B2-7B24-4C15-9724-99C11FC18F86}" name="Meta Mes 11" dataDxfId="59"/>
    <tableColumn id="31" xr3:uid="{0CEFEA0D-F9C2-4AAD-BD60-66E82CD2F23E}" name="Meta Mes 12" dataDxfId="58"/>
    <tableColumn id="32" xr3:uid="{77B334D4-FC44-4D08-A6DD-7258E3882FFC}" name="Resultados Mes 01" dataDxfId="57"/>
    <tableColumn id="33" xr3:uid="{BB42055C-B1B9-45A7-A4A9-4175B449368C}" name="Resultados Mes 02" dataDxfId="56"/>
    <tableColumn id="34" xr3:uid="{2EE35429-96AE-410F-8E41-1A38A5B05DB1}" name="Resultados Mes 03" dataDxfId="55"/>
    <tableColumn id="35" xr3:uid="{446E0D7D-7011-40CB-B0D5-AF9AB8E48DAA}" name="Resultados Mes 04" dataDxfId="54"/>
    <tableColumn id="36" xr3:uid="{67465382-AFC2-43AC-932B-764EE2F6EFC5}" name="Resultados Mes 05" dataDxfId="53"/>
    <tableColumn id="37" xr3:uid="{50D23606-63B5-45DC-BC14-9A1C30136FC1}" name="Resultados Mes 06" dataDxfId="52"/>
    <tableColumn id="38" xr3:uid="{E6595613-181B-4396-A0D2-7016E9177811}" name="Resultados Mes 07" dataDxfId="51"/>
    <tableColumn id="39" xr3:uid="{C9BE4514-DC2D-4CAD-8440-AFFA26B205AA}" name="Resultados Mes 08" dataDxfId="50"/>
    <tableColumn id="40" xr3:uid="{547B5BEF-42DC-4292-9E1A-B962F7C77B51}" name="Resultados Mes 09" dataDxfId="49"/>
    <tableColumn id="41" xr3:uid="{C7BF7E67-2F8A-4FD6-8BD4-74F94ECCBDE9}" name="Resultados Mes 10" dataDxfId="48"/>
    <tableColumn id="42" xr3:uid="{24D4350C-44B8-455F-9522-62FCD857A6B1}" name="Resultados Mes 11" dataDxfId="47"/>
    <tableColumn id="43" xr3:uid="{7BC07204-7B9F-48EE-871B-F240A53678F8}" name="Resultados Mes 12" dataDxfId="46"/>
  </tableColumns>
  <tableStyleInfo name="Planilla"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346CC83-D965-433D-ADDA-E1F512778E4E}" name="POA_13" displayName="POA_13" ref="A6:AR14" totalsRowShown="0" headerRowDxfId="45" dataDxfId="44" headerRowCellStyle="Encabezados Tablas">
  <autoFilter ref="A6:AR14" xr:uid="{9346CC83-D965-433D-ADDA-E1F512778E4E}"/>
  <tableColumns count="44">
    <tableColumn id="1" xr3:uid="{8933D832-939E-4CE8-9083-C33E9400EAE8}" name="ID POA" dataDxfId="43"/>
    <tableColumn id="2" xr3:uid="{14DD8D7D-B9C3-4C31-A0FA-195B5B05BC58}" name="Objetivo Estratégico" dataDxfId="42"/>
    <tableColumn id="3" xr3:uid="{B11964D8-E6EB-481F-B63D-D4FB3749F927}" name="Estrategia" dataDxfId="41"/>
    <tableColumn id="4" xr3:uid="{DE3E0C16-5A63-4981-89EF-F8AD64C4FA5A}" name="Proyecto " dataDxfId="40"/>
    <tableColumn id="5" xr3:uid="{A0FDD053-7E43-4A4C-B39F-3FC73A527992}" name="Actividad" dataDxfId="39"/>
    <tableColumn id="6" xr3:uid="{CD81AFB8-0157-47AC-A826-0D4F773DB00B}" name="Descripción" dataDxfId="38"/>
    <tableColumn id="7" xr3:uid="{094C077C-A0C8-4A54-86E0-C58E6B15DC5B}" name="Valoración" dataDxfId="37"/>
    <tableColumn id="9" xr3:uid="{03E21580-6956-4528-90AE-69673F09E1EC}" name="Riesgo que Mitiga" dataDxfId="36"/>
    <tableColumn id="8" xr3:uid="{C7FC5275-3A33-4347-93B2-417188D7AD32}" name="Indicador de Desempeño" dataDxfId="35"/>
    <tableColumn id="10" xr3:uid="{937E1EB4-615C-402A-B406-F30E795BBB67}" name="Unidad de Medida" dataDxfId="34"/>
    <tableColumn id="11" xr3:uid="{4E558CFC-0D25-4D7B-9A96-2A4967B49F26}" name="Línea Base" dataDxfId="33"/>
    <tableColumn id="12" xr3:uid="{DE448BBB-C1B1-4559-98A6-4B52101BFE20}" name="Tipo de Actividad" dataDxfId="32"/>
    <tableColumn id="13" xr3:uid="{1EF4361E-9B19-4861-9ECD-3A352F994E92}" name="Medios de Verificación" dataDxfId="31"/>
    <tableColumn id="14" xr3:uid="{384844ED-683A-43C9-AAD0-BED667530E31}" name="Gerencia" dataDxfId="30"/>
    <tableColumn id="15" xr3:uid="{4DA22934-1EA7-44B4-B197-5494801A74F4}" name="Departamento / Unidad" dataDxfId="29"/>
    <tableColumn id="16" xr3:uid="{C5A2B143-D3A9-4DFF-83CC-CAC5B37AF353}" name="Responsable" dataDxfId="28"/>
    <tableColumn id="17" xr3:uid="{0822BACD-566E-499E-B259-17838E09B80E}" name="Área Soporte" dataDxfId="27"/>
    <tableColumn id="18" xr3:uid="{71AC5B4F-3C0B-4B40-B23E-8A468557B0AE}" name="Requiere Proceso de Compras" dataDxfId="26"/>
    <tableColumn id="19" xr3:uid="{BFF32FBA-D06E-4A94-9517-8947122FD4B0}" name="Presupuesto " dataDxfId="25" dataCellStyle="Millares"/>
    <tableColumn id="45" xr3:uid="{26209B4F-BA78-43C1-AB5D-43662C9421D5}" name="Moneda" dataDxfId="24" dataCellStyle="Millares"/>
    <tableColumn id="20" xr3:uid="{1EB36BBF-B64C-4B52-828F-6F1995394989}" name="Meta Mes 01" dataDxfId="23"/>
    <tableColumn id="21" xr3:uid="{1B93F187-4452-434E-812F-DC2A95F1686F}" name="Meta Mes 02" dataDxfId="22"/>
    <tableColumn id="22" xr3:uid="{C1A5849B-5670-4FFA-B7C0-B949ADBACD57}" name="Meta Mes 03" dataDxfId="21"/>
    <tableColumn id="23" xr3:uid="{EBD15BE0-3B29-4799-9692-24E6CD26C503}" name="Meta Mes 04" dataDxfId="20"/>
    <tableColumn id="24" xr3:uid="{C3DB0648-5B84-4E00-BF7C-0E03CF3E7227}" name="Meta Mes 05" dataDxfId="19"/>
    <tableColumn id="25" xr3:uid="{E5D9D145-36AB-4843-B37F-4A7F1B7367D3}" name="Meta Mes 06" dataDxfId="18"/>
    <tableColumn id="26" xr3:uid="{CD8FA0C1-F78B-46B9-BEBB-62BA2DBC052C}" name="Meta Mes 07" dataDxfId="17"/>
    <tableColumn id="27" xr3:uid="{A0E8D719-D198-41F9-BAA0-1AF276B9F287}" name="Meta Mes 08" dataDxfId="16"/>
    <tableColumn id="28" xr3:uid="{B7500A89-520A-46C5-9E1E-B5F8F0804135}" name="Meta Mes 09" dataDxfId="15"/>
    <tableColumn id="29" xr3:uid="{029FE114-43EE-47AB-82EA-9C5F992401BE}" name="Meta Mes 10" dataDxfId="14"/>
    <tableColumn id="30" xr3:uid="{9E185EA3-4D8E-4BA3-B691-C41AEDE9C785}" name="Meta Mes 11" dataDxfId="13"/>
    <tableColumn id="31" xr3:uid="{ABDE1ABF-C160-4F3C-A148-3BF735FE3E76}" name="Meta Mes 12" dataDxfId="12"/>
    <tableColumn id="32" xr3:uid="{544EFB12-91C0-4ED7-B91A-28E94D5E3607}" name="Resultados Mes 01" dataDxfId="11"/>
    <tableColumn id="33" xr3:uid="{0062CA86-C45F-465B-A45F-C18F2892C896}" name="Resultados Mes 02" dataDxfId="10"/>
    <tableColumn id="34" xr3:uid="{7F54BB58-52C9-485F-9878-946C54E98920}" name="Resultados Mes 03" dataDxfId="9"/>
    <tableColumn id="35" xr3:uid="{9F52AAA2-4048-40EC-8461-E027AAA3837C}" name="Resultados Mes 04" dataDxfId="8"/>
    <tableColumn id="36" xr3:uid="{0E0E1CE1-1271-492E-A30D-EF4809A71279}" name="Resultados Mes 05" dataDxfId="7"/>
    <tableColumn id="37" xr3:uid="{2FE8FEF0-D680-4B55-ABA9-41273788265A}" name="Resultados Mes 06" dataDxfId="6"/>
    <tableColumn id="38" xr3:uid="{8AD7F931-3E6A-42E8-AAFB-673EA8BBBFE2}" name="Resultados Mes 07" dataDxfId="5"/>
    <tableColumn id="39" xr3:uid="{ECFF9060-2B38-4A18-A751-FDBAF10969C6}" name="Resultados Mes 08" dataDxfId="4"/>
    <tableColumn id="40" xr3:uid="{C40FB9CC-02EE-41A4-A091-9E3BCF1E9684}" name="Resultados Mes 09" dataDxfId="3"/>
    <tableColumn id="41" xr3:uid="{2533F84D-37D1-4A50-9993-5709097C8720}" name="Resultados Mes 10" dataDxfId="2"/>
    <tableColumn id="42" xr3:uid="{A7AE1383-A0A6-417A-B596-2A6E643004B1}" name="Resultados Mes 11" dataDxfId="1"/>
    <tableColumn id="43" xr3:uid="{29855B7F-040B-4ECE-8551-C8784F39B789}" name="Resultados Mes 12" dataDxfId="0"/>
  </tableColumns>
  <tableStyleInfo name="Planilla"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4617A32-2BC6-4783-AA0F-1BEA78545A3E}" name="POA_15" displayName="POA_15" ref="A6:AR175" totalsRowShown="0" headerRowDxfId="735" dataDxfId="734" headerRowCellStyle="Encabezados Tablas">
  <autoFilter ref="A6:AR175" xr:uid="{94617A32-2BC6-4783-AA0F-1BEA78545A3E}"/>
  <tableColumns count="44">
    <tableColumn id="1" xr3:uid="{F8A3475B-88CC-4B91-879B-1A76C90671EC}" name="ID POA" dataDxfId="733"/>
    <tableColumn id="2" xr3:uid="{056D3A56-C80B-4D2C-BB51-8734AC88DD1B}" name="Objetivo Estratégico" dataDxfId="732"/>
    <tableColumn id="3" xr3:uid="{F8313AFE-B33A-45A6-A301-4DD8EB0A85C2}" name="Estrategia" dataDxfId="731"/>
    <tableColumn id="4" xr3:uid="{F17426D3-7302-42DD-A8BB-5083541EBC54}" name="Proyecto " dataDxfId="730"/>
    <tableColumn id="5" xr3:uid="{B068B96D-04FD-4E49-AE09-90CC36117BBE}" name="Actividad" dataDxfId="729"/>
    <tableColumn id="6" xr3:uid="{7880D05A-D43C-438E-947B-7FA4A9B25D59}" name="Descripción" dataDxfId="728"/>
    <tableColumn id="7" xr3:uid="{1F770547-FA5C-4551-B157-5AF3EA7FCFD5}" name="Valoración" dataDxfId="727"/>
    <tableColumn id="9" xr3:uid="{72BD3FA3-13C3-4254-8E04-5F9CB2F3536A}" name="Riesgo que Mitiga" dataDxfId="726"/>
    <tableColumn id="8" xr3:uid="{9E6550CD-E405-4B81-9252-9D875C493332}" name="Indicador de Desempeño" dataDxfId="725"/>
    <tableColumn id="10" xr3:uid="{4C07AFB6-9146-432A-99B1-E75C0421BF06}" name="Unidad de Medida" dataDxfId="724"/>
    <tableColumn id="11" xr3:uid="{5F08F98F-1244-41B9-83D5-5283B282EF75}" name="Línea Base" dataDxfId="723"/>
    <tableColumn id="12" xr3:uid="{2DEC91F3-9E7F-4689-A2C6-057A2D029A73}" name="Tipo de Actividad" dataDxfId="722"/>
    <tableColumn id="13" xr3:uid="{71193D63-B6CB-442E-8AAC-D6E8005D7B1F}" name="Medios de Verificación" dataDxfId="721"/>
    <tableColumn id="14" xr3:uid="{C23F20D9-F636-471D-B087-962B33B3A0A9}" name="Gerencia" dataDxfId="720"/>
    <tableColumn id="15" xr3:uid="{A7D67001-9238-468C-90B7-18BDAB6D8BB9}" name="Departamento / Unidad" dataDxfId="719"/>
    <tableColumn id="16" xr3:uid="{6864141C-AB1E-4237-AD80-2569910AE12D}" name="Responsable" dataDxfId="718"/>
    <tableColumn id="17" xr3:uid="{D1D50A18-7F69-4A45-BD3C-E2337A5A1F9A}" name="Área Soporte" dataDxfId="717"/>
    <tableColumn id="18" xr3:uid="{CEE716C5-E15F-4883-9FC1-E37AD33AEB75}" name="Requiere Proceso de Compras" dataDxfId="716"/>
    <tableColumn id="19" xr3:uid="{551CC13F-4E32-4F29-8F78-768EBDA97349}" name="Presupuesto " dataDxfId="715"/>
    <tableColumn id="45" xr3:uid="{EB30FC87-D322-4A20-B48D-E7D40A2FE302}" name="Moneda" dataDxfId="714"/>
    <tableColumn id="20" xr3:uid="{08020441-9DCE-4A75-9365-C696D9BB7864}" name="Meta Mes 01" dataDxfId="713"/>
    <tableColumn id="21" xr3:uid="{E09789F3-5827-4EE0-96FA-9FEDB7B784AD}" name="Meta Mes 02" dataDxfId="712"/>
    <tableColumn id="22" xr3:uid="{10972AD6-15F2-4C97-A0AA-8129F6E3FAD7}" name="Meta Mes 03" dataDxfId="711"/>
    <tableColumn id="23" xr3:uid="{59F8B270-B8F2-4F9F-A7D7-9061AA538169}" name="Meta Mes 04" dataDxfId="710"/>
    <tableColumn id="24" xr3:uid="{0BE98F30-13E4-4325-8D67-535D9C42BC5B}" name="Meta Mes 05" dataDxfId="709"/>
    <tableColumn id="25" xr3:uid="{14B7EA9B-AFF1-4ACD-8550-E60CD0A9A60A}" name="Meta Mes 06" dataDxfId="708"/>
    <tableColumn id="26" xr3:uid="{AE66AFAE-7060-46BA-948D-2D95396EF4EA}" name="Meta Mes 07" dataDxfId="707"/>
    <tableColumn id="27" xr3:uid="{27D8F328-5817-4495-9524-C060881C6C6F}" name="Meta Mes 08" dataDxfId="706"/>
    <tableColumn id="28" xr3:uid="{E37BA230-F0BD-4000-B092-CAE72805A8C4}" name="Meta Mes 09" dataDxfId="705"/>
    <tableColumn id="29" xr3:uid="{75D86C11-998F-443B-9E02-32D59BD7E5C5}" name="Meta Mes 10" dataDxfId="704"/>
    <tableColumn id="30" xr3:uid="{29FB65DD-9252-45CA-BB21-26EE6B0D4C35}" name="Meta Mes 11" dataDxfId="703"/>
    <tableColumn id="31" xr3:uid="{FC6850E8-2CF0-4FBD-B59E-59D371E9CE4A}" name="Meta Mes 12" dataDxfId="702"/>
    <tableColumn id="32" xr3:uid="{8034050E-4A31-4ED2-982C-8C90604EA41F}" name="Resultados Mes 01" dataDxfId="701"/>
    <tableColumn id="33" xr3:uid="{9FB14F4F-31C7-435B-9007-C69E71A45FF0}" name="Resultados Mes 02" dataDxfId="700"/>
    <tableColumn id="34" xr3:uid="{8F42A883-0F37-4E10-B7C7-73AC392E6B13}" name="Resultados Mes 03" dataDxfId="699"/>
    <tableColumn id="35" xr3:uid="{6B8079ED-1FA0-4388-81F4-673563881D06}" name="Resultados Mes 04" dataDxfId="698"/>
    <tableColumn id="36" xr3:uid="{1588D93D-83BE-4938-A0EF-4553329CD958}" name="Resultados Mes 05" dataDxfId="697"/>
    <tableColumn id="37" xr3:uid="{BE2727D3-D68C-4708-9317-2981BCCE3B34}" name="Resultados Mes 06" dataDxfId="696"/>
    <tableColumn id="38" xr3:uid="{97D26676-8423-42E9-BA66-21B6901FC533}" name="Resultados Mes 07" dataDxfId="695"/>
    <tableColumn id="39" xr3:uid="{109A17DB-BDEF-46DF-BC3D-7EC270D511EF}" name="Resultados Mes 08" dataDxfId="694"/>
    <tableColumn id="40" xr3:uid="{1F31A9B9-2076-45F4-91B8-9256958CF2A5}" name="Resultados Mes 09" dataDxfId="693"/>
    <tableColumn id="41" xr3:uid="{860B2F99-4A96-4678-A125-A35C70A7DB1E}" name="Resultados Mes 10" dataDxfId="692"/>
    <tableColumn id="42" xr3:uid="{BFCAF695-F99B-4BC0-8E8D-2B6981395046}" name="Resultados Mes 11" dataDxfId="691"/>
    <tableColumn id="43" xr3:uid="{922BBAB7-6F20-49D2-BD04-2F2F34A5B74C}" name="Resultados Mes 12" dataDxfId="690"/>
  </tableColumns>
  <tableStyleInfo name="Planilla"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27925CB-986D-47E8-A66A-D0FBEDCD40CC}" name="POA_16" displayName="POA_16" ref="A7:AR42" totalsRowShown="0" headerRowDxfId="689" dataDxfId="688" headerRowCellStyle="Encabezados Tablas">
  <autoFilter ref="A7:AR42" xr:uid="{427925CB-986D-47E8-A66A-D0FBEDCD40CC}"/>
  <tableColumns count="44">
    <tableColumn id="1" xr3:uid="{A64D1C18-12EE-49B2-A59F-A61F0286353A}" name="ID POA" dataDxfId="687"/>
    <tableColumn id="2" xr3:uid="{F253558C-B886-435D-804F-8CB3930BD095}" name="Objetivo Estratégico" dataDxfId="686"/>
    <tableColumn id="3" xr3:uid="{FBDD82F6-8190-4DBB-A3EE-2F269EFC1AE6}" name="Estrategia" dataDxfId="685"/>
    <tableColumn id="4" xr3:uid="{2B053B85-B6DB-4EBE-B559-47FD323DAA8D}" name="Proyecto " dataDxfId="684"/>
    <tableColumn id="5" xr3:uid="{8691D577-BCB1-4E83-B428-CD099A4D8124}" name="Actividad" dataDxfId="683"/>
    <tableColumn id="6" xr3:uid="{931E70F6-7F38-4D00-B7AC-629C113C4473}" name="Descripción" dataDxfId="682"/>
    <tableColumn id="7" xr3:uid="{0E12969C-EA67-470F-A9D8-B33E62381686}" name="Valoración" dataDxfId="681"/>
    <tableColumn id="9" xr3:uid="{53CBCA20-21E8-4F74-8C50-441D1CC2628B}" name="Riesgo que Mitiga" dataDxfId="680"/>
    <tableColumn id="8" xr3:uid="{54CBBF17-2ADE-43E9-8210-E4043E36ABF5}" name="Indicador de Desempeño" dataDxfId="679"/>
    <tableColumn id="10" xr3:uid="{EB06D7A1-681B-4E1B-8908-3C33DB2F2ECD}" name="Unidad de Medida" dataDxfId="678"/>
    <tableColumn id="11" xr3:uid="{E68B194A-9AFF-45F2-A07A-FE288092DDC6}" name="Línea Base" dataDxfId="677"/>
    <tableColumn id="12" xr3:uid="{54EC6DAF-7BA9-4182-AEDD-FCCDB7905BE4}" name="Tipo de Actividad" dataDxfId="676"/>
    <tableColumn id="13" xr3:uid="{40070969-4293-4EBC-AC1E-2A18C274A44E}" name="Medios de Verificación" dataDxfId="675"/>
    <tableColumn id="14" xr3:uid="{4B975B5B-365D-49A7-B230-BA58502FACB0}" name="Gerencia" dataDxfId="674"/>
    <tableColumn id="15" xr3:uid="{AD79F910-28FB-4D93-9BD1-0E9D15F4541A}" name="Departamento / Unidad" dataDxfId="673"/>
    <tableColumn id="16" xr3:uid="{160FC78B-7864-4DA6-B0E7-8413078889DF}" name="Responsable" dataDxfId="672"/>
    <tableColumn id="17" xr3:uid="{CA3370BE-1FF3-4E0D-BCEE-EECF326B155E}" name="Área Soporte" dataDxfId="671"/>
    <tableColumn id="18" xr3:uid="{CDA9A184-C797-40D3-B825-336FFC79FEAB}" name="Requiere Proceso de Compras" dataDxfId="670"/>
    <tableColumn id="19" xr3:uid="{B884F8B8-159A-451D-88AE-195C57857ABA}" name="Presupuesto " dataDxfId="669"/>
    <tableColumn id="45" xr3:uid="{344D01F5-AC07-4E6D-B561-EC1A7C6B9549}" name="Moneda" dataDxfId="668"/>
    <tableColumn id="20" xr3:uid="{76D7331C-BFEB-49DC-9F10-4EC61405F79C}" name="Meta Mes 01" dataDxfId="667"/>
    <tableColumn id="21" xr3:uid="{52C4C400-F62D-4F9E-B50F-EBFD070A643A}" name="Meta Mes 02" dataDxfId="666"/>
    <tableColumn id="22" xr3:uid="{B85787A9-4739-42D1-88AC-AA27B7A2CEA4}" name="Meta Mes 03" dataDxfId="665"/>
    <tableColumn id="23" xr3:uid="{8C6BFEAE-5424-4A35-ABB4-82707E8BA912}" name="Meta Mes 04" dataDxfId="664"/>
    <tableColumn id="24" xr3:uid="{664C66D8-1601-4519-AF49-9E58EB5E109D}" name="Meta Mes 05" dataDxfId="663"/>
    <tableColumn id="25" xr3:uid="{2E2A1B25-72CC-4D8A-A480-DA70E1A2C940}" name="Meta Mes 06" dataDxfId="662"/>
    <tableColumn id="26" xr3:uid="{4894C0B4-098B-4D4B-A2FA-FAAB73BA443E}" name="Meta Mes 07" dataDxfId="661"/>
    <tableColumn id="27" xr3:uid="{834E9A8D-2849-4FCD-8A4E-1CC1006A5291}" name="Meta Mes 08" dataDxfId="660"/>
    <tableColumn id="28" xr3:uid="{48260990-3D61-4045-AF93-1A9326AE8106}" name="Meta Mes 09" dataDxfId="659"/>
    <tableColumn id="29" xr3:uid="{99087694-FE61-4C6B-8579-797CEB689C29}" name="Meta Mes 10" dataDxfId="658"/>
    <tableColumn id="30" xr3:uid="{7C7B17C2-8190-4001-B8BC-830E62A0A8D5}" name="Meta Mes 11" dataDxfId="657"/>
    <tableColumn id="31" xr3:uid="{D276A466-C35A-4EF3-8B4E-74B69596C91C}" name="Meta Mes 12" dataDxfId="656"/>
    <tableColumn id="32" xr3:uid="{D8B1E98E-0CE3-49FB-B7FB-7A7DF574E67A}" name="Resultados Mes 01" dataDxfId="655"/>
    <tableColumn id="33" xr3:uid="{929F7A41-AFF6-4030-A38B-39AED5C65526}" name="Resultados Mes 02" dataDxfId="654"/>
    <tableColumn id="34" xr3:uid="{F2A3C92C-52D2-44B9-BF46-A61186FA4B47}" name="Resultados Mes 03" dataDxfId="653"/>
    <tableColumn id="35" xr3:uid="{40490186-7938-401B-B782-A023419B4874}" name="Resultados Mes 04" dataDxfId="652"/>
    <tableColumn id="36" xr3:uid="{7010CD71-1C9C-484E-8828-C73C360BB33A}" name="Resultados Mes 05" dataDxfId="651"/>
    <tableColumn id="37" xr3:uid="{ABEA4CAF-67EC-4937-A7D9-C5A49C82F324}" name="Resultados Mes 06" dataDxfId="650"/>
    <tableColumn id="38" xr3:uid="{79E1F18D-C866-4730-8F03-8E8A271D30D9}" name="Resultados Mes 07" dataDxfId="649"/>
    <tableColumn id="39" xr3:uid="{72019324-11D8-49E2-A312-2198716929DE}" name="Resultados Mes 08" dataDxfId="648"/>
    <tableColumn id="40" xr3:uid="{CCEEA412-1082-44CB-8DE3-AE681742DED0}" name="Resultados Mes 09" dataDxfId="647"/>
    <tableColumn id="41" xr3:uid="{9E825E0B-7F88-4F49-9CA1-281C73CA10D5}" name="Resultados Mes 10" dataDxfId="646"/>
    <tableColumn id="42" xr3:uid="{FC5E53EB-3135-42E7-A402-72DB53C08F09}" name="Resultados Mes 11" dataDxfId="645"/>
    <tableColumn id="43" xr3:uid="{C510065C-97B8-4C00-95DE-B72336C21816}" name="Resultados Mes 12" dataDxfId="644"/>
  </tableColumns>
  <tableStyleInfo name="Planilla"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609134-AB8A-4005-AABC-E27F1D29F8E1}" name="POA_2" displayName="POA_2" ref="A6:AR41" totalsRowShown="0" headerRowDxfId="643" dataDxfId="642" headerRowCellStyle="Encabezados Tablas">
  <autoFilter ref="A6:AR41" xr:uid="{60609134-AB8A-4005-AABC-E27F1D29F8E1}"/>
  <tableColumns count="44">
    <tableColumn id="1" xr3:uid="{4F388CD7-429E-4F7B-8FD8-EEBFE76A14D3}" name="ID POA" dataDxfId="641"/>
    <tableColumn id="2" xr3:uid="{257B7CCB-4D5A-4873-B688-2366338462EF}" name="Objetivo Estratégico" dataDxfId="640"/>
    <tableColumn id="3" xr3:uid="{C64D5D1C-C5A8-49A1-A4B9-E0518D5056F0}" name="Estrategia" dataDxfId="639"/>
    <tableColumn id="4" xr3:uid="{8018A063-CEED-4CBE-B264-6ED45501F300}" name="Proyecto " dataDxfId="638"/>
    <tableColumn id="5" xr3:uid="{2E7B730F-E826-44FD-91C7-E9BA65675B62}" name="Actividad" dataDxfId="637"/>
    <tableColumn id="6" xr3:uid="{420CB786-3AFA-48F5-A35F-93E5B8C9747B}" name="Descripción" dataDxfId="636"/>
    <tableColumn id="7" xr3:uid="{6481F133-F5B8-4113-9F31-D383B8E083BE}" name="Valoración" dataDxfId="635"/>
    <tableColumn id="9" xr3:uid="{13A229E9-5FF9-4443-817C-93A12510DC69}" name="Riesgo que Mitiga" dataDxfId="634"/>
    <tableColumn id="8" xr3:uid="{A77B4254-F047-40A9-9DD1-7D8CE2957315}" name="Indicador de Desempeño" dataDxfId="633"/>
    <tableColumn id="10" xr3:uid="{BD2E29B6-576E-47DF-A161-E3CA4A6C9FA9}" name="Unidad de Medida" dataDxfId="632"/>
    <tableColumn id="11" xr3:uid="{523B3308-0C97-4CD7-A643-0D9C288348FF}" name="Línea Base" dataDxfId="631"/>
    <tableColumn id="12" xr3:uid="{3A46B37B-F380-4ACB-B66E-DAF3A88C101C}" name="Tipo de Actividad" dataDxfId="630"/>
    <tableColumn id="13" xr3:uid="{062F1208-0CC0-426A-BA2C-DB4B6AA7ADD9}" name="Medios de Verificación" dataDxfId="629"/>
    <tableColumn id="14" xr3:uid="{4C3B2A40-F771-49CC-8371-DF18DF39598B}" name="Gerencia" dataDxfId="628"/>
    <tableColumn id="15" xr3:uid="{20F3F950-6D9D-4B5D-AFD9-B2FBB7BAEA9B}" name="Departamento / Unidad" dataDxfId="627"/>
    <tableColumn id="16" xr3:uid="{59AD97CD-6CD2-4C6A-A652-6D406F8A834A}" name="Responsable" dataDxfId="626"/>
    <tableColumn id="17" xr3:uid="{E0B44431-4A3C-4C71-AB13-5216CD638AB6}" name="Área Soporte" dataDxfId="625"/>
    <tableColumn id="18" xr3:uid="{97D1057B-8554-44AE-9A25-BA3D78437772}" name="Requiere Proceso de Compras" dataDxfId="624"/>
    <tableColumn id="19" xr3:uid="{1A49BB93-FF6B-4B5F-BED2-5C1E212C03D5}" name="Presupuesto " dataDxfId="623" dataCellStyle="Millares"/>
    <tableColumn id="45" xr3:uid="{BB2F0F60-D641-4278-8FF2-130D64A638F5}" name="Moneda" dataDxfId="622" dataCellStyle="Millares"/>
    <tableColumn id="20" xr3:uid="{02B7394C-0D2A-41BB-8E81-F4DCBC3A43A0}" name="Meta Mes 01" dataDxfId="621"/>
    <tableColumn id="21" xr3:uid="{EDAF88CB-FE01-4E7A-B611-B603D70C5C1C}" name="Meta Mes 02" dataDxfId="620"/>
    <tableColumn id="22" xr3:uid="{9A9039FA-17C4-4A6F-ADF5-EC8C5BB81227}" name="Meta Mes 03" dataDxfId="619"/>
    <tableColumn id="23" xr3:uid="{0C2E2F5F-8CC8-4FA2-B83A-C6CD6A000FA9}" name="Meta Mes 04" dataDxfId="618"/>
    <tableColumn id="24" xr3:uid="{AD9B6EF3-A5B2-46A8-8E43-79BF949D84F4}" name="Meta Mes 05" dataDxfId="617"/>
    <tableColumn id="25" xr3:uid="{BE3D25D8-82BD-4EFB-B902-C12DCF919901}" name="Meta Mes 06" dataDxfId="616"/>
    <tableColumn id="26" xr3:uid="{BD9DFE57-9904-4EDC-934E-026E7C28AA06}" name="Meta Mes 07" dataDxfId="615"/>
    <tableColumn id="27" xr3:uid="{2F09DC01-BD72-4560-9D01-74AD705265BC}" name="Meta Mes 08" dataDxfId="614"/>
    <tableColumn id="28" xr3:uid="{35A2FCB1-BEB5-4D4F-B42E-641C1945F0F0}" name="Meta Mes 09" dataDxfId="613"/>
    <tableColumn id="29" xr3:uid="{06A0A6F3-7526-4A9B-81EF-CA43A4FAD586}" name="Meta Mes 10" dataDxfId="612"/>
    <tableColumn id="30" xr3:uid="{B04C0494-3F94-4172-96E0-37BB16A7D69E}" name="Meta Mes 11" dataDxfId="611"/>
    <tableColumn id="31" xr3:uid="{563E15FD-75E5-4771-A747-81F6934F9DAD}" name="Meta Mes 12" dataDxfId="610"/>
    <tableColumn id="32" xr3:uid="{8ACB409F-90D2-4285-AFDD-A49DEB3E3753}" name="Resultados Mes 01" dataDxfId="609"/>
    <tableColumn id="33" xr3:uid="{6725CD13-E1F1-4D29-A234-F8ABF6153CC3}" name="Resultados Mes 02" dataDxfId="608"/>
    <tableColumn id="34" xr3:uid="{56A1688F-1178-49C5-B248-503D8B51B136}" name="Resultados Mes 03" dataDxfId="607"/>
    <tableColumn id="35" xr3:uid="{06F1C22C-8A9A-4D90-9DDF-5E97101648C7}" name="Resultados Mes 04" dataDxfId="606"/>
    <tableColumn id="36" xr3:uid="{A095FAA0-1421-48EE-86BF-9EC96BFC56B9}" name="Resultados Mes 05" dataDxfId="605"/>
    <tableColumn id="37" xr3:uid="{6546C6C8-2BE5-4BAC-AE9F-E18B643736BF}" name="Resultados Mes 06" dataDxfId="604"/>
    <tableColumn id="38" xr3:uid="{A4EAD1B1-3482-431C-92E6-C804136FA230}" name="Resultados Mes 07" dataDxfId="603"/>
    <tableColumn id="39" xr3:uid="{2AA4DF72-94C5-4A4A-95B0-7023CB50C9BE}" name="Resultados Mes 08" dataDxfId="602"/>
    <tableColumn id="40" xr3:uid="{57B8E129-F61A-43A7-8024-8203B3917DBA}" name="Resultados Mes 09" dataDxfId="601"/>
    <tableColumn id="41" xr3:uid="{E82344B5-40D1-450A-B3FF-16BAAB18778D}" name="Resultados Mes 10" dataDxfId="600"/>
    <tableColumn id="42" xr3:uid="{78A7E9B2-9AFB-4D55-A299-F0E3A5803145}" name="Resultados Mes 11" dataDxfId="599"/>
    <tableColumn id="43" xr3:uid="{A1925D21-1E7C-44E9-AE02-B8B761C0FD60}" name="Resultados Mes 12" dataDxfId="598"/>
  </tableColumns>
  <tableStyleInfo name="Planilla"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75409F-94BB-41DB-BB9B-11EAB92A0CA3}" name="POA" displayName="POA" ref="A6:AR51" totalsRowShown="0" headerRowDxfId="597" dataDxfId="596" headerRowCellStyle="Encabezados Tablas">
  <autoFilter ref="A6:AR51" xr:uid="{5175409F-94BB-41DB-BB9B-11EAB92A0CA3}"/>
  <tableColumns count="44">
    <tableColumn id="1" xr3:uid="{B548BDAF-12D6-4912-A35E-6BE2EDABF6A3}" name="ID POA" dataDxfId="595"/>
    <tableColumn id="2" xr3:uid="{B5A1402E-2254-4D70-9345-9D66AE3E98B0}" name="Objetivo Estratégico" dataDxfId="594"/>
    <tableColumn id="3" xr3:uid="{32009775-4862-4D0B-B849-7B42A5B43BC4}" name="Estrategia" dataDxfId="593"/>
    <tableColumn id="4" xr3:uid="{F2A394B3-E9C8-486C-B7AF-8F30D9B1B9FB}" name="Proyecto " dataDxfId="592"/>
    <tableColumn id="5" xr3:uid="{D52296D1-80C8-4D5D-BB7E-532E6FBB196E}" name="Actividad" dataDxfId="591"/>
    <tableColumn id="6" xr3:uid="{8CD434D9-2D2E-4E89-B9B5-E1DF8E9FCF43}" name="Descripción" dataDxfId="590"/>
    <tableColumn id="7" xr3:uid="{47E895A5-7665-462E-AEA4-CD7EE55318CF}" name="Valoración" dataDxfId="589"/>
    <tableColumn id="9" xr3:uid="{9F3867B9-0DB7-4C65-9F2D-AEC972C05423}" name="Riesgo que Mitiga" dataDxfId="588"/>
    <tableColumn id="8" xr3:uid="{EE2BC4A1-34B9-483F-891A-FC5867E21EB1}" name="Indicador de Desempeño" dataDxfId="587"/>
    <tableColumn id="10" xr3:uid="{A47B1757-6742-4B79-9CDF-1CF4F365A304}" name="Unidad de Medida" dataDxfId="586"/>
    <tableColumn id="11" xr3:uid="{009E2D8E-032F-42C4-BC96-E85CB04BC81D}" name="Línea Base" dataDxfId="585"/>
    <tableColumn id="12" xr3:uid="{BD27FFF7-B93D-42CA-BCAA-17E0AB4DF60E}" name="Tipo de Actividad" dataDxfId="584"/>
    <tableColumn id="13" xr3:uid="{0578A30D-6215-4BBA-B86F-A5D4FB8CE7C5}" name="Medios de Verificación" dataDxfId="583"/>
    <tableColumn id="14" xr3:uid="{2F32803A-D6CB-4F78-9AEA-9F8D677D1998}" name="Gerencia" dataDxfId="582"/>
    <tableColumn id="15" xr3:uid="{789D990F-39CC-44DE-9A55-508B863DC46D}" name="Departamento / Unidad" dataDxfId="581"/>
    <tableColumn id="16" xr3:uid="{8C626563-C3E3-4DDD-A5C8-713CA0548F01}" name="Responsable" dataDxfId="580"/>
    <tableColumn id="17" xr3:uid="{57178725-28B7-4587-86DA-4907C4113E23}" name="Área Soporte" dataDxfId="579"/>
    <tableColumn id="18" xr3:uid="{5A982377-46B3-4B96-B87A-2085BF3A04B5}" name="Requiere Proceso de Compras" dataDxfId="578"/>
    <tableColumn id="19" xr3:uid="{D38FF9F9-E0AE-40FD-8B33-5C0AA801F259}" name="Presupuesto " dataDxfId="577" dataCellStyle="Millares"/>
    <tableColumn id="45" xr3:uid="{3AFDA529-0717-4EDC-88EB-F6A839D88DE9}" name="Moneda" dataDxfId="576" dataCellStyle="Millares"/>
    <tableColumn id="20" xr3:uid="{0863031B-F996-402C-B926-2AC4FBA3F1FD}" name="Meta Mes 01" dataDxfId="575"/>
    <tableColumn id="21" xr3:uid="{F9A0402A-7E48-4DDF-9C06-5182FEEF46AC}" name="Meta Mes 02" dataDxfId="574"/>
    <tableColumn id="22" xr3:uid="{AB3FC670-6D79-46F0-BA42-545E94E098A0}" name="Meta Mes 03" dataDxfId="573"/>
    <tableColumn id="23" xr3:uid="{BA2FBA31-2910-427E-8602-91BA35D51FA5}" name="Meta Mes 04" dataDxfId="572"/>
    <tableColumn id="24" xr3:uid="{B27FC60B-13FE-466B-9243-9CE6E3C83DDE}" name="Meta Mes 05" dataDxfId="571"/>
    <tableColumn id="25" xr3:uid="{7C667973-8C68-41F7-B1AB-1BE46881D0EE}" name="Meta Mes 06" dataDxfId="570"/>
    <tableColumn id="26" xr3:uid="{03F67C11-C885-43A3-861F-023F0265E834}" name="Meta Mes 07" dataDxfId="569"/>
    <tableColumn id="27" xr3:uid="{75FF5019-6F41-44AF-81C9-6E1E167D4E23}" name="Meta Mes 08" dataDxfId="568"/>
    <tableColumn id="28" xr3:uid="{2C89369A-13B8-4FB9-81AC-BC8E539703B5}" name="Meta Mes 09" dataDxfId="567"/>
    <tableColumn id="29" xr3:uid="{40A1D34A-199E-4B7A-8780-796A6DE1B21A}" name="Meta Mes 10" dataDxfId="566"/>
    <tableColumn id="30" xr3:uid="{B630003A-00C2-46A7-8847-1E6B99BF2E9C}" name="Meta Mes 11" dataDxfId="565"/>
    <tableColumn id="31" xr3:uid="{F05D306A-A63C-4242-B31E-14CB6CA41058}" name="Meta Mes 12" dataDxfId="564"/>
    <tableColumn id="32" xr3:uid="{EED71C0E-6517-40B2-BE02-BB0EB527CB48}" name="Resultados Mes 01" dataDxfId="563"/>
    <tableColumn id="33" xr3:uid="{FF210AE6-0AD9-4D19-A0EE-660BD85C02D1}" name="Resultados Mes 02" dataDxfId="562"/>
    <tableColumn id="34" xr3:uid="{2E1CB7F1-6225-49BD-BC9E-6127AF1A766C}" name="Resultados Mes 03" dataDxfId="561"/>
    <tableColumn id="35" xr3:uid="{B152B947-28BE-4714-9394-73F1FC78C48C}" name="Resultados Mes 04" dataDxfId="560"/>
    <tableColumn id="36" xr3:uid="{6DCEF0C1-A93B-4CB7-9D2A-436CC08B8E04}" name="Resultados Mes 05" dataDxfId="559"/>
    <tableColumn id="37" xr3:uid="{0D7EAA37-E627-4880-8E62-EDE0103FE5C5}" name="Resultados Mes 06" dataDxfId="558"/>
    <tableColumn id="38" xr3:uid="{9054A685-A6BB-4BB3-B6B3-792EA68DD9C1}" name="Resultados Mes 07" dataDxfId="557"/>
    <tableColumn id="39" xr3:uid="{3FBCEC5D-432B-4BC4-A484-EA3325A5D5B9}" name="Resultados Mes 08" dataDxfId="556"/>
    <tableColumn id="40" xr3:uid="{F2065E39-D7E8-402F-89F7-5E0A958D8F79}" name="Resultados Mes 09" dataDxfId="555"/>
    <tableColumn id="41" xr3:uid="{79560435-B1E8-4BCA-BDFF-7528D97CC1DA}" name="Resultados Mes 10" dataDxfId="554"/>
    <tableColumn id="42" xr3:uid="{9F98F40A-53C3-480D-8CC3-AE915296588A}" name="Resultados Mes 11" dataDxfId="553"/>
    <tableColumn id="43" xr3:uid="{AD5A6D22-01B3-4458-BDA6-10B507AE207E}" name="Resultados Mes 12" dataDxfId="552"/>
  </tableColumns>
  <tableStyleInfo name="Planilla"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71366DA-6E86-45E9-B9EA-32D64015CEAF}" name="POA_8" displayName="POA_8" ref="A6:AR99" totalsRowShown="0" headerRowDxfId="551" dataDxfId="550" headerRowCellStyle="Encabezados Tablas">
  <autoFilter ref="A6:AR99" xr:uid="{A71366DA-6E86-45E9-B9EA-32D64015CEAF}"/>
  <tableColumns count="44">
    <tableColumn id="1" xr3:uid="{8D709B18-602F-41AB-BB04-19333F7092D6}" name="ID POA" dataDxfId="549"/>
    <tableColumn id="2" xr3:uid="{88F8E568-26E6-478E-9EA1-8130758503E2}" name="Objetivo Estratégico" dataDxfId="548"/>
    <tableColumn id="3" xr3:uid="{D57F289C-560A-4899-BC4D-F43A0F7CEB1E}" name="Estrategia" dataDxfId="547"/>
    <tableColumn id="4" xr3:uid="{8B066410-E16F-47E7-A1FA-0D486C4DB581}" name="Proyecto " dataDxfId="546"/>
    <tableColumn id="5" xr3:uid="{0C5034EC-99C7-4AD0-8C50-557E37DC63B5}" name="Actividad" dataDxfId="545"/>
    <tableColumn id="6" xr3:uid="{98B7C932-6AFF-40DA-9995-D0717740F28C}" name="Descripción" dataDxfId="544"/>
    <tableColumn id="7" xr3:uid="{3705F4A5-C484-41A9-9139-5EC6630E368C}" name="Valoración" dataDxfId="543"/>
    <tableColumn id="9" xr3:uid="{CD35A130-3622-4AEA-A849-3015EE1E24C6}" name="Riesgo que Mitiga" dataDxfId="542"/>
    <tableColumn id="8" xr3:uid="{286E9061-FE14-452C-8C32-528434740274}" name="Indicador de Desempeño" dataDxfId="541"/>
    <tableColumn id="10" xr3:uid="{3EC9F399-8B5C-44C2-A9C6-6B9A3E74F720}" name="Unidad de Medida" dataDxfId="540"/>
    <tableColumn id="11" xr3:uid="{4A4622D9-934C-4B7D-89C7-2DA159D1E510}" name="Línea Base" dataDxfId="539"/>
    <tableColumn id="12" xr3:uid="{B2CAA212-DAD2-49C7-BC61-00131F600F55}" name="Tipo de Actividad" dataDxfId="538"/>
    <tableColumn id="13" xr3:uid="{559CFF8C-302D-42AD-AF8B-70DDA24F4246}" name="Medios de Verificación" dataDxfId="537"/>
    <tableColumn id="14" xr3:uid="{270F41F7-8D22-4544-A1B5-699C17503951}" name="Gerencia" dataDxfId="536"/>
    <tableColumn id="15" xr3:uid="{D52104D7-DE95-4F4E-B0D0-CBA6E76CADC2}" name="Departamento / Unidad" dataDxfId="535"/>
    <tableColumn id="16" xr3:uid="{F91CD832-A5D1-4095-AC3F-195EF49559DF}" name="Responsable" dataDxfId="534"/>
    <tableColumn id="17" xr3:uid="{7C7A8AA7-9FE3-49AD-AB56-AEDE0893E91B}" name="Área Soporte" dataDxfId="533"/>
    <tableColumn id="18" xr3:uid="{94B5EA94-BCAE-4D7C-9090-306563AA708A}" name="Requiere Proceso de Compras" dataDxfId="532"/>
    <tableColumn id="19" xr3:uid="{1ECB3ECD-6C31-4088-96CD-4BD2B314ECE7}" name="Presupuesto " dataDxfId="531"/>
    <tableColumn id="45" xr3:uid="{6D01F1AE-C667-4F83-81D2-5016F597BF2D}" name="Moneda" dataDxfId="530"/>
    <tableColumn id="20" xr3:uid="{3A700B4F-4FB5-4D4A-9373-6C07FB35C72F}" name="Meta Mes 01" dataDxfId="529"/>
    <tableColumn id="21" xr3:uid="{71EC5401-4CF1-4E74-BC5B-A3B8AB55C4F4}" name="Meta Mes 02" dataDxfId="528"/>
    <tableColumn id="22" xr3:uid="{ABDF7107-2CC5-45B8-AF97-2DFE6AAC8BCE}" name="Meta Mes 03" dataDxfId="527"/>
    <tableColumn id="23" xr3:uid="{9F68B277-3A51-4410-87B4-D7071DF28035}" name="Meta Mes 04" dataDxfId="526"/>
    <tableColumn id="24" xr3:uid="{1C161DAF-B5FE-4C55-8BBD-D85EEEAF85EB}" name="Meta Mes 05" dataDxfId="525"/>
    <tableColumn id="25" xr3:uid="{6731AA5C-355A-4194-B9F7-4540F6DDF3BF}" name="Meta Mes 06" dataDxfId="524"/>
    <tableColumn id="26" xr3:uid="{3C366247-DF4E-4E7C-B121-148F7EF318B2}" name="Meta Mes 07" dataDxfId="523"/>
    <tableColumn id="27" xr3:uid="{619179DD-C432-499F-A4B6-5EBBD899C48D}" name="Meta Mes 08" dataDxfId="522"/>
    <tableColumn id="28" xr3:uid="{00A51F21-895B-41F1-9047-D93F1096F86E}" name="Meta Mes 09" dataDxfId="521"/>
    <tableColumn id="29" xr3:uid="{94239DFC-208C-4DBC-AB9E-9C3D0A9D40E6}" name="Meta Mes 10" dataDxfId="520"/>
    <tableColumn id="30" xr3:uid="{876FD2FE-D0D4-4300-9FF4-0CC07F9F8A2B}" name="Meta Mes 11" dataDxfId="519"/>
    <tableColumn id="31" xr3:uid="{21D55277-3052-4D60-8E68-BDD41D796A80}" name="Meta Mes 12" dataDxfId="518"/>
    <tableColumn id="32" xr3:uid="{FBBF0921-0818-4FB6-A46B-C4E549BEAE7E}" name="Resultados Mes 01" dataDxfId="517"/>
    <tableColumn id="33" xr3:uid="{E18199CE-DF84-4A39-807F-61FA427BB354}" name="Resultados Mes 02" dataDxfId="516"/>
    <tableColumn id="34" xr3:uid="{EF7C5876-528D-4920-BC47-61379F20306E}" name="Resultados Mes 03" dataDxfId="515"/>
    <tableColumn id="35" xr3:uid="{CA6EEA46-6A6B-4633-BC0A-CB1D37DF8B07}" name="Resultados Mes 04" dataDxfId="514"/>
    <tableColumn id="36" xr3:uid="{C07C3BC0-B5A7-461D-9CA2-F5DEA0E87ACE}" name="Resultados Mes 05" dataDxfId="513"/>
    <tableColumn id="37" xr3:uid="{E4B9503A-6D3E-4492-9884-4853A67C43EE}" name="Resultados Mes 06" dataDxfId="512"/>
    <tableColumn id="38" xr3:uid="{09F23EE4-44BF-45A1-A87B-8D9466C218BC}" name="Resultados Mes 07" dataDxfId="511"/>
    <tableColumn id="39" xr3:uid="{5E24BD54-EB0E-4677-A3C5-E64A7B97758A}" name="Resultados Mes 08" dataDxfId="510"/>
    <tableColumn id="40" xr3:uid="{CB959B63-BA67-4880-B314-77AA2108E0D1}" name="Resultados Mes 09" dataDxfId="509"/>
    <tableColumn id="41" xr3:uid="{6987F904-C814-4CD0-AC48-EC2697DFBD18}" name="Resultados Mes 10" dataDxfId="508"/>
    <tableColumn id="42" xr3:uid="{43DC6103-23F2-4B0E-B1B6-0F7F10C06551}" name="Resultados Mes 11" dataDxfId="507"/>
    <tableColumn id="43" xr3:uid="{9D1893DE-65BC-4E38-A7A2-114934D5AF2E}" name="Resultados Mes 12" dataDxfId="506"/>
  </tableColumns>
  <tableStyleInfo name="Planilla"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59CFF7-1BA8-44E6-A21F-6C7BFA16E6A6}" name="POA_4" displayName="POA_4" ref="A6:AR59" totalsRowShown="0" headerRowDxfId="505" dataDxfId="504" headerRowCellStyle="Encabezados Tablas">
  <autoFilter ref="A6:AR59" xr:uid="{EC59CFF7-1BA8-44E6-A21F-6C7BFA16E6A6}"/>
  <tableColumns count="44">
    <tableColumn id="1" xr3:uid="{C3F7D9C6-D5E4-43D4-B6EB-645D5BC0BD17}" name="ID POA" dataDxfId="503"/>
    <tableColumn id="2" xr3:uid="{6C1C9894-3220-45EC-B313-64D1A4A0ED1D}" name="Objetivo Estratégico" dataDxfId="502"/>
    <tableColumn id="3" xr3:uid="{B67471AE-95E2-4E44-90CD-DDA9A0CBAD7D}" name="Estrategia" dataDxfId="501"/>
    <tableColumn id="4" xr3:uid="{D5EEC160-35ED-4230-82F5-D0D16F596AE9}" name="Proyecto " dataDxfId="500"/>
    <tableColumn id="5" xr3:uid="{BB5811FB-114A-4F2A-AF23-F0B3AB7FB833}" name="Actividad" dataDxfId="499"/>
    <tableColumn id="6" xr3:uid="{965804FB-8869-494A-87A7-6E761022C73E}" name="Descripción" dataDxfId="498"/>
    <tableColumn id="7" xr3:uid="{8BC4B1A9-ED14-4F50-85FE-B782EE018E99}" name="Valoración" dataDxfId="497"/>
    <tableColumn id="9" xr3:uid="{92D0139C-41FB-490C-A34D-5864F6974EC2}" name="Riesgo que Mitiga" dataDxfId="496"/>
    <tableColumn id="8" xr3:uid="{7F21BC45-9BBA-410D-B1B7-3F6E2B2040FF}" name="Indicador de Desempeño" dataDxfId="495"/>
    <tableColumn id="10" xr3:uid="{38CDDEC7-2C54-4F74-B66F-789AB7192D5A}" name="Unidad de Medida" dataDxfId="494"/>
    <tableColumn id="11" xr3:uid="{47EF35FE-7051-4F04-9D33-140DB7FA7257}" name="Línea Base" dataDxfId="493"/>
    <tableColumn id="12" xr3:uid="{39F19230-2E9C-462C-AC59-5B323CCB58ED}" name="Tipo de Actividad" dataDxfId="492"/>
    <tableColumn id="13" xr3:uid="{50EEA93C-2A04-424F-9DB5-23A9A51A1276}" name="Medios de Verificación" dataDxfId="491"/>
    <tableColumn id="14" xr3:uid="{91898F27-0303-4A9D-906E-2735D903F7F3}" name="Gerencia" dataDxfId="490"/>
    <tableColumn id="15" xr3:uid="{DDFBF315-2F6A-43EA-8697-6707525AB2BF}" name="Departamento / Unidad" dataDxfId="489"/>
    <tableColumn id="16" xr3:uid="{130556C6-56D6-4A4C-88AC-1A2640766BE1}" name="Responsable" dataDxfId="488"/>
    <tableColumn id="17" xr3:uid="{C4F63DA3-0D1E-4893-8D25-EEB8132D3B38}" name="Área Soporte" dataDxfId="487"/>
    <tableColumn id="18" xr3:uid="{EF573518-905B-4088-AF6A-9421DA57DB66}" name="Requiere Proceso de Compras" dataDxfId="486"/>
    <tableColumn id="19" xr3:uid="{6F667401-B10B-4D38-A4FB-FD90CA7DBB0D}" name="Presupuesto " dataDxfId="485" dataCellStyle="Millares"/>
    <tableColumn id="45" xr3:uid="{1E656374-6C39-432A-BD90-30DA64E2F50F}" name="Moneda" dataDxfId="484" dataCellStyle="Millares"/>
    <tableColumn id="20" xr3:uid="{8B441660-84D7-4DCE-BBC7-3ED1A527D0ED}" name="Meta Mes 01" dataDxfId="483"/>
    <tableColumn id="21" xr3:uid="{7296EB09-912D-4969-AABE-1343D34FF363}" name="Meta Mes 02" dataDxfId="482"/>
    <tableColumn id="22" xr3:uid="{CBD97DA6-53DD-4A9D-862C-4E2152CB3067}" name="Meta Mes 03" dataDxfId="481"/>
    <tableColumn id="23" xr3:uid="{201BB1CB-2B77-4DE4-BA39-DCAD12F48F21}" name="Meta Mes 04" dataDxfId="480"/>
    <tableColumn id="24" xr3:uid="{6D0B4CFC-2B9B-4689-AA4F-04C12D5F035E}" name="Meta Mes 05" dataDxfId="479"/>
    <tableColumn id="25" xr3:uid="{252EF490-D919-4BF2-BA8E-206E62D127A9}" name="Meta Mes 06" dataDxfId="478"/>
    <tableColumn id="26" xr3:uid="{AFBE44DF-67E9-484F-85DA-C5E2F4B13318}" name="Meta Mes 07" dataDxfId="477"/>
    <tableColumn id="27" xr3:uid="{9671FE0D-9F5A-4D0B-B738-23FD4AEB4DEE}" name="Meta Mes 08" dataDxfId="476"/>
    <tableColumn id="28" xr3:uid="{BC03E11A-B4CD-4FE3-87A1-131D0C3C9765}" name="Meta Mes 09" dataDxfId="475"/>
    <tableColumn id="29" xr3:uid="{C0F94316-79DF-4BA5-80FA-0B264A66EBE1}" name="Meta Mes 10" dataDxfId="474"/>
    <tableColumn id="30" xr3:uid="{11868639-9A3B-4CC9-93DE-184889B9A3AE}" name="Meta Mes 11" dataDxfId="473"/>
    <tableColumn id="31" xr3:uid="{F9FFA493-195B-4A20-9D78-1F9E6E9C48E1}" name="Meta Mes 12" dataDxfId="472"/>
    <tableColumn id="32" xr3:uid="{560D8D6A-977F-4C0F-A0E0-A323CC71D4CA}" name="Resultados Mes 01" dataDxfId="471"/>
    <tableColumn id="33" xr3:uid="{B0E155FA-60B1-48B8-BF53-2F69923747B6}" name="Resultados Mes 02" dataDxfId="470"/>
    <tableColumn id="34" xr3:uid="{B08AE75F-06A7-4497-988B-9199DE85F253}" name="Resultados Mes 03" dataDxfId="469"/>
    <tableColumn id="35" xr3:uid="{BF3C0BC1-0FA3-436A-A403-5D4CB6BFEF96}" name="Resultados Mes 04" dataDxfId="468"/>
    <tableColumn id="36" xr3:uid="{04B29369-510B-46BE-A22D-594F02A5DF10}" name="Resultados Mes 05" dataDxfId="467"/>
    <tableColumn id="37" xr3:uid="{6C92EB79-344A-4F89-8A25-B54B6D60F56F}" name="Resultados Mes 06" dataDxfId="466"/>
    <tableColumn id="38" xr3:uid="{79D2A138-C64F-4C96-A28B-408666E537AD}" name="Resultados Mes 07" dataDxfId="465"/>
    <tableColumn id="39" xr3:uid="{071E92F1-4935-42C3-BA2A-69398572E6F1}" name="Resultados Mes 08" dataDxfId="464"/>
    <tableColumn id="40" xr3:uid="{9FFB8CD7-B3C4-472D-8827-F19662407B96}" name="Resultados Mes 09" dataDxfId="463"/>
    <tableColumn id="41" xr3:uid="{65961041-F128-4C08-9A19-CF3845384584}" name="Resultados Mes 10" dataDxfId="462"/>
    <tableColumn id="42" xr3:uid="{20F64622-A2B2-42C4-87EA-63F66FF5F9F8}" name="Resultados Mes 11" dataDxfId="461"/>
    <tableColumn id="43" xr3:uid="{706AE32C-1E47-4AF8-AF73-8A7B2189713A}" name="Resultados Mes 12" dataDxfId="460"/>
  </tableColumns>
  <tableStyleInfo name="Planilla"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D95714-95A7-4AAB-AFBC-BCC26B885BB7}" name="POA_7" displayName="POA_7" ref="A7:AR20" totalsRowShown="0" headerRowDxfId="459" dataDxfId="458" headerRowCellStyle="Encabezados Tablas">
  <autoFilter ref="A7:AR20" xr:uid="{02D95714-95A7-4AAB-AFBC-BCC26B885BB7}"/>
  <tableColumns count="44">
    <tableColumn id="1" xr3:uid="{A363C409-F0D2-439C-844C-34E69ED2DB6A}" name="ID POA" dataDxfId="457"/>
    <tableColumn id="2" xr3:uid="{67986952-A503-428F-90A1-1DAF75652668}" name="Objetivo Estratégico" dataDxfId="456"/>
    <tableColumn id="3" xr3:uid="{348946F0-8ADB-4C02-AE80-29BA48E06FDA}" name="Estrategia" dataDxfId="455"/>
    <tableColumn id="4" xr3:uid="{29F14ED4-883A-46D4-BC76-C8576891E825}" name="Proyecto " dataDxfId="454"/>
    <tableColumn id="5" xr3:uid="{DE69AE23-8154-4FF6-B5AE-8C69446F2BF6}" name="Actividad" dataDxfId="453"/>
    <tableColumn id="6" xr3:uid="{5536ABC4-A3EB-4E20-92C8-E63A22DC0AEB}" name="Descripción" dataDxfId="452"/>
    <tableColumn id="7" xr3:uid="{35070B17-7459-4370-9E59-607BDCC9FBB1}" name="Valoración" dataDxfId="451"/>
    <tableColumn id="9" xr3:uid="{F290CF22-1460-405D-9DB2-EF3A18880605}" name="Riesgo que Mitiga" dataDxfId="450"/>
    <tableColumn id="8" xr3:uid="{E3019198-E59F-4B27-AECB-58241D82EBD2}" name="Indicador de Desempeño" dataDxfId="449"/>
    <tableColumn id="10" xr3:uid="{6155372C-FAD5-4BC0-A484-EE280EE8C872}" name="Unidad de Medida" dataDxfId="448"/>
    <tableColumn id="11" xr3:uid="{EDAA2050-1323-4E6A-9E56-D827C7C593CC}" name="Línea Base" dataDxfId="447"/>
    <tableColumn id="12" xr3:uid="{6B8B8654-0082-4115-9AA8-D385EEAC8A4C}" name="Tipo de Actividad" dataDxfId="446"/>
    <tableColumn id="13" xr3:uid="{21F13D0E-9BAA-49B0-932F-E394075512FC}" name="Medios de Verificación" dataDxfId="445"/>
    <tableColumn id="14" xr3:uid="{0DECAC72-7EBA-41B7-B6DC-4F383FD37DC2}" name="Gerencia" dataDxfId="444"/>
    <tableColumn id="15" xr3:uid="{AACAFA95-5601-4C1E-8007-63943B67B5FF}" name="Departamento / Unidad" dataDxfId="443"/>
    <tableColumn id="16" xr3:uid="{2778E522-5DEA-416D-B489-2A2758E8E39F}" name="Responsable" dataDxfId="442"/>
    <tableColumn id="17" xr3:uid="{8477407C-238F-427E-A47F-5F5A352A5BF3}" name="Área Soporte" dataDxfId="441"/>
    <tableColumn id="18" xr3:uid="{C11AC66E-AA55-40AC-BCAC-836CE9111E94}" name="Requiere Proceso de Compras" dataDxfId="440"/>
    <tableColumn id="19" xr3:uid="{32D78ED6-4E63-4532-9C5B-E42C75F12A81}" name="Presupuesto " dataDxfId="439" dataCellStyle="Millares"/>
    <tableColumn id="45" xr3:uid="{986F16F2-FC88-4D72-9D94-6CF15783D3A8}" name="Moneda" dataDxfId="438" dataCellStyle="Millares"/>
    <tableColumn id="20" xr3:uid="{2042F00F-0FAD-4C48-93A2-173F1093B407}" name="Meta Mes 01" dataDxfId="437"/>
    <tableColumn id="21" xr3:uid="{E85F3C91-DDAC-471A-8B7E-AE25F9A8CF87}" name="Meta Mes 02" dataDxfId="436"/>
    <tableColumn id="22" xr3:uid="{7DDEAE46-69EC-4F4E-B80E-E1A6E0E2CAC4}" name="Meta Mes 03" dataDxfId="435"/>
    <tableColumn id="23" xr3:uid="{1F359327-5C62-4CA5-848E-60C144942A8E}" name="Meta Mes 04" dataDxfId="434"/>
    <tableColumn id="24" xr3:uid="{DB6A069E-4A2F-4CE5-B1DC-BA28D094C055}" name="Meta Mes 05" dataDxfId="433"/>
    <tableColumn id="25" xr3:uid="{E4BC59F9-0D86-4A7D-A00A-B0FA72743AF7}" name="Meta Mes 06" dataDxfId="432"/>
    <tableColumn id="26" xr3:uid="{6F171F9E-42C2-423E-9E13-6F81922DCFC4}" name="Meta Mes 07" dataDxfId="431"/>
    <tableColumn id="27" xr3:uid="{C2C49284-09FA-4796-9FC1-66A3FC2D3DA4}" name="Meta Mes 08" dataDxfId="430"/>
    <tableColumn id="28" xr3:uid="{72611199-5183-46EF-9070-FC596C2FA00B}" name="Meta Mes 09" dataDxfId="429"/>
    <tableColumn id="29" xr3:uid="{A86746DF-5698-4751-A019-DE45B2775678}" name="Meta Mes 10" dataDxfId="428"/>
    <tableColumn id="30" xr3:uid="{A0B05E63-755C-4C7C-A1AF-4778137F4041}" name="Meta Mes 11" dataDxfId="427"/>
    <tableColumn id="31" xr3:uid="{64423DB7-44EE-453C-AEF1-B54CBF6F0A53}" name="Meta Mes 12" dataDxfId="426"/>
    <tableColumn id="32" xr3:uid="{F425A5CE-EE7C-4F4C-9A52-84D92335ABF9}" name="Resultados Mes 01" dataDxfId="425"/>
    <tableColumn id="33" xr3:uid="{D2DD02C7-D238-4392-8FAE-D1D7F86190F6}" name="Resultados Mes 02" dataDxfId="424"/>
    <tableColumn id="34" xr3:uid="{8FA8331E-EC18-4660-8C50-616A7EFF6B95}" name="Resultados Mes 03" dataDxfId="423"/>
    <tableColumn id="35" xr3:uid="{12DA0AC7-D6AA-4C4B-9CFD-2E9C53278054}" name="Resultados Mes 04" dataDxfId="422"/>
    <tableColumn id="36" xr3:uid="{EF503CB8-1E94-4626-89F4-F23F2D3202C0}" name="Resultados Mes 05" dataDxfId="421"/>
    <tableColumn id="37" xr3:uid="{4B901EA3-3D26-470B-B027-DE8D3D595A4E}" name="Resultados Mes 06" dataDxfId="420"/>
    <tableColumn id="38" xr3:uid="{5EFC3404-692E-4B0E-8938-578443A8F016}" name="Resultados Mes 07" dataDxfId="419"/>
    <tableColumn id="39" xr3:uid="{2B1D80F2-9F6D-4C96-AB3B-AEA10C41D023}" name="Resultados Mes 08" dataDxfId="418"/>
    <tableColumn id="40" xr3:uid="{84D26091-E485-47A8-A85B-2323465E0F35}" name="Resultados Mes 09" dataDxfId="417"/>
    <tableColumn id="41" xr3:uid="{64C4A1BE-3D5C-4ECD-9443-70A9DC412D7B}" name="Resultados Mes 10" dataDxfId="416"/>
    <tableColumn id="42" xr3:uid="{BC43FE59-B9AE-4402-9D4A-222BEF0C0A6B}" name="Resultados Mes 11" dataDxfId="415"/>
    <tableColumn id="43" xr3:uid="{4BC8FC1C-25F7-4036-B85A-4F471D6DB03D}" name="Resultados Mes 12" dataDxfId="414"/>
  </tableColumns>
  <tableStyleInfo name="Planilla"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0FCD17C-0B98-4881-AA64-B84A765F0CBB}" name="POA_11" displayName="POA_11" ref="A7:AR49" totalsRowShown="0" headerRowDxfId="413" dataDxfId="412" headerRowCellStyle="Encabezados Tablas">
  <autoFilter ref="A7:AR49" xr:uid="{10FCD17C-0B98-4881-AA64-B84A765F0CBB}"/>
  <tableColumns count="44">
    <tableColumn id="1" xr3:uid="{D85E4055-96D0-4819-B6B9-4DDB68F96AAF}" name="ID POA" dataDxfId="411"/>
    <tableColumn id="2" xr3:uid="{26ABC2EA-FD12-4868-A036-1A5CABD12C31}" name="Objetivo Estratégico" dataDxfId="410"/>
    <tableColumn id="3" xr3:uid="{04450F83-1A1A-402B-80B8-61EA6851AEA9}" name="Estrategia" dataDxfId="409"/>
    <tableColumn id="4" xr3:uid="{882FC246-C7CC-440D-9A7E-3CC3B616F13C}" name="Proyecto " dataDxfId="408"/>
    <tableColumn id="5" xr3:uid="{3C62D8D6-0023-4D47-9860-EA555D196B01}" name="Actividad" dataDxfId="407"/>
    <tableColumn id="6" xr3:uid="{91C95427-996C-4BA8-8200-D6FBBD42EBA8}" name="Descripción" dataDxfId="406"/>
    <tableColumn id="7" xr3:uid="{8DEC08EC-6C1E-401D-AF4F-F05D06D7C73D}" name="Valoración" dataDxfId="405"/>
    <tableColumn id="9" xr3:uid="{043E27CE-3304-4648-A9E4-5A542FE2FF95}" name="Riesgo que Mitiga" dataDxfId="404"/>
    <tableColumn id="8" xr3:uid="{C44C74CC-6978-47E7-9B26-6F9A0143136E}" name="Indicador de Desempeño" dataDxfId="403"/>
    <tableColumn id="10" xr3:uid="{9F711806-0C62-4A4F-B6FF-53B534F43694}" name="Unidad de Medida" dataDxfId="402"/>
    <tableColumn id="11" xr3:uid="{748FA5F7-011B-4AB1-9E0D-70548834390A}" name="Línea Base" dataDxfId="401"/>
    <tableColumn id="12" xr3:uid="{426B6FC0-166B-494C-9C8C-BB2DBD50531B}" name="Tipo de Actividad" dataDxfId="400"/>
    <tableColumn id="13" xr3:uid="{234290FB-A7ED-4B2B-A57A-E1C310A589A1}" name="Medios de Verificación" dataDxfId="399"/>
    <tableColumn id="14" xr3:uid="{A94D5C1E-EECE-41DD-B0C7-B9DF904EA44E}" name="Gerencia" dataDxfId="398"/>
    <tableColumn id="15" xr3:uid="{263393B5-D6B1-4C59-817C-25A6804D09B7}" name="Departamento / Unidad" dataDxfId="397"/>
    <tableColumn id="16" xr3:uid="{2129B027-6A40-442D-9C14-5DA87E417899}" name="Responsable" dataDxfId="396"/>
    <tableColumn id="17" xr3:uid="{88D5B6A9-7D5B-4887-AD59-77EEF35DCE2D}" name="Área Soporte" dataDxfId="395"/>
    <tableColumn id="18" xr3:uid="{2694C8A4-FFF6-432F-BAE0-CA3E21F5981A}" name="Requiere Proceso de Compras" dataDxfId="394"/>
    <tableColumn id="19" xr3:uid="{AD911C10-4CA7-4038-BCED-655AB22A8046}" name="Presupuesto " dataDxfId="393" dataCellStyle="Millares"/>
    <tableColumn id="45" xr3:uid="{26E4B982-18DC-46EF-B806-8AB4852D2F2D}" name="Moneda" dataDxfId="392" dataCellStyle="Millares"/>
    <tableColumn id="20" xr3:uid="{6AA6709F-585C-4F97-9C34-FF9BE1412DF5}" name="Meta Mes 01" dataDxfId="391"/>
    <tableColumn id="21" xr3:uid="{99A9E0D2-860D-4CB0-A7AD-BB82E8547556}" name="Meta Mes 02" dataDxfId="390"/>
    <tableColumn id="22" xr3:uid="{23B0A303-3C15-406C-88A7-8715B9A9AB54}" name="Meta Mes 03" dataDxfId="389"/>
    <tableColumn id="23" xr3:uid="{FC4B9240-DD55-4A01-90F8-B8476E0F4DA8}" name="Meta Mes 04" dataDxfId="388"/>
    <tableColumn id="24" xr3:uid="{44C9632E-3536-4D2B-A88F-A000C3198538}" name="Meta Mes 05" dataDxfId="387"/>
    <tableColumn id="25" xr3:uid="{4195AC7F-D740-4E72-8189-8B26ABA1BE3E}" name="Meta Mes 06" dataDxfId="386"/>
    <tableColumn id="26" xr3:uid="{00CDD18F-7BBC-4C74-83F6-E1E8A4570494}" name="Meta Mes 07" dataDxfId="385"/>
    <tableColumn id="27" xr3:uid="{8A95B6AB-6E15-4275-B37E-140D61DEA50B}" name="Meta Mes 08" dataDxfId="384"/>
    <tableColumn id="28" xr3:uid="{51F8A631-D2DE-46FA-87B6-8F05A65259EB}" name="Meta Mes 09" dataDxfId="383"/>
    <tableColumn id="29" xr3:uid="{7551AB1E-9E92-485C-946B-4EA94A495DCF}" name="Meta Mes 10" dataDxfId="382"/>
    <tableColumn id="30" xr3:uid="{0DB7C0BA-6B24-4231-B23B-AC43FECFAF39}" name="Meta Mes 11" dataDxfId="381"/>
    <tableColumn id="31" xr3:uid="{733DBC63-C5D2-41FB-B44B-D88F4DAB7FB5}" name="Meta Mes 12" dataDxfId="380"/>
    <tableColumn id="32" xr3:uid="{88251EDB-A2C6-4C82-B92F-36BACB1399F9}" name="Resultados Mes 01" dataDxfId="379"/>
    <tableColumn id="33" xr3:uid="{56FA11A6-2E07-42CF-9754-F5D6CB0B932D}" name="Resultados Mes 02" dataDxfId="378"/>
    <tableColumn id="34" xr3:uid="{1FE2F488-3746-49F7-8E3B-1445949FF746}" name="Resultados Mes 03" dataDxfId="377"/>
    <tableColumn id="35" xr3:uid="{04B6E3B2-455D-4ECD-AD43-1DC9008E03C7}" name="Resultados Mes 04" dataDxfId="376"/>
    <tableColumn id="36" xr3:uid="{16BE962F-682B-46D3-8197-E2209E62744F}" name="Resultados Mes 05" dataDxfId="375"/>
    <tableColumn id="37" xr3:uid="{BA9E37EE-B73D-4032-92DC-ED7FEBFCB32D}" name="Resultados Mes 06" dataDxfId="374"/>
    <tableColumn id="38" xr3:uid="{67A4E0AF-E98E-46F3-A682-7AA376B6FF6A}" name="Resultados Mes 07" dataDxfId="373"/>
    <tableColumn id="39" xr3:uid="{0CA15D70-16BF-4611-9E9E-83AE2344E924}" name="Resultados Mes 08" dataDxfId="372"/>
    <tableColumn id="40" xr3:uid="{BC394BB4-C647-4359-8D47-4AC9EE7FC545}" name="Resultados Mes 09" dataDxfId="371"/>
    <tableColumn id="41" xr3:uid="{C0C6DC3D-67FF-4021-9A06-D2C513BB8565}" name="Resultados Mes 10" dataDxfId="370"/>
    <tableColumn id="42" xr3:uid="{9F0CD6D9-2227-4118-89D4-5547E5FAE610}" name="Resultados Mes 11" dataDxfId="369"/>
    <tableColumn id="43" xr3:uid="{AE4417C8-69D7-40B7-89AE-9D176223C50B}" name="Resultados Mes 12" dataDxfId="368"/>
  </tableColumns>
  <tableStyleInfo name="Planilla"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99" dT="2024-01-18T13:03:19.49" personId="{0ACA7BB1-4085-40C7-B9F4-5B492BCDC22A}" id="{14D8E88F-1034-4B93-8F75-26390A3C3E2F}">
    <text>Falta definir actividades</text>
  </threadedComment>
</ThreadedComments>
</file>

<file path=xl/threadedComments/threadedComment2.xml><?xml version="1.0" encoding="utf-8"?>
<ThreadedComments xmlns="http://schemas.microsoft.com/office/spreadsheetml/2018/threadedcomments" xmlns:x="http://schemas.openxmlformats.org/spreadsheetml/2006/main">
  <threadedComment ref="X31" dT="2024-02-06T19:03:37.90" personId="{0253E9BC-A169-4918-838E-8D45715D988A}" id="{DD823194-F04C-41BE-B51F-22AA36F7D8D7}">
    <text>Confirmar con el área si realmente son 2</text>
  </threadedComment>
</ThreadedComments>
</file>

<file path=xl/threadedComments/threadedComment3.xml><?xml version="1.0" encoding="utf-8"?>
<ThreadedComments xmlns="http://schemas.microsoft.com/office/spreadsheetml/2018/threadedcomments" xmlns:x="http://schemas.openxmlformats.org/spreadsheetml/2006/main">
  <threadedComment ref="F9" dT="2024-02-05T20:01:41.68" personId="{0253E9BC-A169-4918-838E-8D45715D988A}" id="{C11A89A5-E4D1-442A-AA99-23B52059C4CC}">
    <text>Se le applio una mejora a la descripcion de esta actividad</text>
  </threadedComment>
</ThreadedComments>
</file>

<file path=xl/threadedComments/threadedComment4.xml><?xml version="1.0" encoding="utf-8"?>
<ThreadedComments xmlns="http://schemas.microsoft.com/office/spreadsheetml/2018/threadedcomments" xmlns:x="http://schemas.openxmlformats.org/spreadsheetml/2006/main">
  <threadedComment ref="C1" personId="{00000000-0000-0000-0000-000000000000}" id="{B6A59328-31ED-48DB-AA51-5F4348EB79B4}">
    <text xml:space="preserve">Autor:
Debemos revisar los riesgos. </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denortedo.sharepoint.com/:w:/s/POA/EfXC3jkSFwFLgnjiWLmP7C0BjuHcrXzpcFWoujx_lBEuxA?e=Y5T9Zs" TargetMode="External"/><Relationship Id="rId1" Type="http://schemas.openxmlformats.org/officeDocument/2006/relationships/hyperlink" Target="../../../../:w:/s/POA/EfXC3jkSFwFLgnjiWLmP7C0BtLjiDWWwXv1seiQlVRBCEg?e=MywEY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table" Target="../tables/table9.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drawing" Target="../drawings/drawing11.xml"/><Relationship Id="rId5" Type="http://schemas.openxmlformats.org/officeDocument/2006/relationships/comments" Target="../comments5.xml"/><Relationship Id="rId4" Type="http://schemas.microsoft.com/office/2007/relationships/slicer" Target="../slicers/slicer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6.vml"/><Relationship Id="rId1" Type="http://schemas.openxmlformats.org/officeDocument/2006/relationships/drawing" Target="../drawings/drawing12.xm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7.vml"/><Relationship Id="rId1" Type="http://schemas.openxmlformats.org/officeDocument/2006/relationships/drawing" Target="../drawings/drawing13.xml"/><Relationship Id="rId5" Type="http://schemas.openxmlformats.org/officeDocument/2006/relationships/comments" Target="../comments7.xml"/><Relationship Id="rId4" Type="http://schemas.microsoft.com/office/2007/relationships/slicer" Target="../slicers/slicer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8.vml"/><Relationship Id="rId1" Type="http://schemas.openxmlformats.org/officeDocument/2006/relationships/drawing" Target="../drawings/drawing14.xml"/><Relationship Id="rId5" Type="http://schemas.openxmlformats.org/officeDocument/2006/relationships/comments" Target="../comments8.xml"/><Relationship Id="rId4" Type="http://schemas.microsoft.com/office/2007/relationships/slicer" Target="../slicers/slicer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9.vml"/><Relationship Id="rId1" Type="http://schemas.openxmlformats.org/officeDocument/2006/relationships/drawing" Target="../drawings/drawing15.xml"/><Relationship Id="rId5" Type="http://schemas.openxmlformats.org/officeDocument/2006/relationships/comments" Target="../comments9.xml"/><Relationship Id="rId4" Type="http://schemas.microsoft.com/office/2007/relationships/slicer" Target="../slicers/slicer13.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10.vml"/><Relationship Id="rId1" Type="http://schemas.openxmlformats.org/officeDocument/2006/relationships/drawing" Target="../drawings/drawing17.xml"/><Relationship Id="rId6" Type="http://schemas.microsoft.com/office/2017/10/relationships/threadedComment" Target="../threadedComments/threadedComment3.xml"/><Relationship Id="rId5" Type="http://schemas.openxmlformats.org/officeDocument/2006/relationships/comments" Target="../comments10.xml"/><Relationship Id="rId4" Type="http://schemas.microsoft.com/office/2007/relationships/slicer" Target="../slicers/slicer1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vmlDrawing" Target="../drawings/vmlDrawing11.vml"/><Relationship Id="rId1" Type="http://schemas.openxmlformats.org/officeDocument/2006/relationships/drawing" Target="../drawings/drawing18.xml"/><Relationship Id="rId5" Type="http://schemas.openxmlformats.org/officeDocument/2006/relationships/comments" Target="../comments11.xml"/><Relationship Id="rId4" Type="http://schemas.microsoft.com/office/2007/relationships/slicer" Target="../slicers/slicer15.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drawing" Target="../drawings/drawing4.xml"/><Relationship Id="rId5" Type="http://schemas.openxmlformats.org/officeDocument/2006/relationships/comments" Target="../comments1.xml"/><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2.vml"/><Relationship Id="rId1" Type="http://schemas.openxmlformats.org/officeDocument/2006/relationships/drawing" Target="../drawings/drawing7.xml"/><Relationship Id="rId6" Type="http://schemas.microsoft.com/office/2017/10/relationships/threadedComment" Target="../threadedComments/threadedComment1.xml"/><Relationship Id="rId5" Type="http://schemas.openxmlformats.org/officeDocument/2006/relationships/comments" Target="../comments2.xml"/><Relationship Id="rId4" Type="http://schemas.microsoft.com/office/2007/relationships/slicer" Target="../slicers/slicer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3.vml"/><Relationship Id="rId1" Type="http://schemas.openxmlformats.org/officeDocument/2006/relationships/drawing" Target="../drawings/drawing8.xml"/><Relationship Id="rId6" Type="http://schemas.microsoft.com/office/2017/10/relationships/threadedComment" Target="../threadedComments/threadedComment2.xml"/><Relationship Id="rId5" Type="http://schemas.openxmlformats.org/officeDocument/2006/relationships/comments" Target="../comments3.xml"/><Relationship Id="rId4" Type="http://schemas.microsoft.com/office/2007/relationships/slicer" Target="../slicers/slicer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4.vml"/><Relationship Id="rId1" Type="http://schemas.openxmlformats.org/officeDocument/2006/relationships/drawing" Target="../drawings/drawing9.xml"/><Relationship Id="rId5" Type="http://schemas.openxmlformats.org/officeDocument/2006/relationships/comments" Target="../comments4.xml"/><Relationship Id="rId4" Type="http://schemas.microsoft.com/office/2007/relationships/slicer" Target="../slicers/slicer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CED4-D3F8-463A-B4A4-93B2453A80BE}">
  <sheetPr codeName="Hoja1"/>
  <dimension ref="C1:L14"/>
  <sheetViews>
    <sheetView showGridLines="0" showRowColHeaders="0" tabSelected="1" topLeftCell="A3" zoomScaleNormal="100" workbookViewId="0">
      <selection activeCell="M5" sqref="M5"/>
    </sheetView>
  </sheetViews>
  <sheetFormatPr baseColWidth="10" defaultColWidth="11" defaultRowHeight="18.75"/>
  <cols>
    <col min="4" max="4" width="11" style="50"/>
    <col min="7" max="7" width="21.5" customWidth="1"/>
    <col min="11" max="11" width="9.375" customWidth="1"/>
  </cols>
  <sheetData>
    <row r="1" spans="3:12" ht="25.5">
      <c r="D1" s="293" t="s">
        <v>0</v>
      </c>
      <c r="E1" s="293"/>
      <c r="F1" s="293"/>
      <c r="G1" s="293"/>
      <c r="H1" s="293"/>
      <c r="I1" s="293"/>
      <c r="J1" s="293"/>
      <c r="K1" s="293"/>
      <c r="L1" s="49"/>
    </row>
    <row r="2" spans="3:12" ht="33" customHeight="1">
      <c r="G2" s="294"/>
      <c r="H2" s="294"/>
    </row>
    <row r="3" spans="3:12" ht="20.25">
      <c r="C3" s="49"/>
      <c r="I3" s="49"/>
    </row>
    <row r="4" spans="3:12" ht="29.25" customHeight="1">
      <c r="C4" s="311" t="s">
        <v>1</v>
      </c>
      <c r="D4" s="311"/>
      <c r="E4" s="311"/>
      <c r="F4" s="311"/>
      <c r="G4" s="311"/>
      <c r="H4" s="252" t="s">
        <v>3</v>
      </c>
    </row>
    <row r="5" spans="3:12" ht="29.25" customHeight="1">
      <c r="C5" s="295" t="s">
        <v>2</v>
      </c>
      <c r="D5" s="295"/>
      <c r="E5" s="295"/>
      <c r="F5" s="295"/>
      <c r="G5" s="295"/>
      <c r="H5" s="252" t="s">
        <v>5</v>
      </c>
      <c r="I5" s="252"/>
      <c r="J5" s="252"/>
      <c r="K5" s="252"/>
      <c r="L5" s="252"/>
    </row>
    <row r="6" spans="3:12" ht="29.25" customHeight="1">
      <c r="C6" s="295" t="s">
        <v>4</v>
      </c>
      <c r="D6" s="295"/>
      <c r="E6" s="295"/>
      <c r="F6" s="295"/>
      <c r="G6" s="295"/>
      <c r="H6" s="252" t="s">
        <v>7</v>
      </c>
      <c r="I6" s="252"/>
      <c r="J6" s="252"/>
      <c r="K6" s="252"/>
      <c r="L6" s="252"/>
    </row>
    <row r="7" spans="3:12" ht="29.25" customHeight="1">
      <c r="C7" s="295" t="s">
        <v>6</v>
      </c>
      <c r="D7" s="295"/>
      <c r="E7" s="295"/>
      <c r="F7" s="295"/>
      <c r="G7" s="295"/>
      <c r="H7" s="252" t="s">
        <v>9</v>
      </c>
      <c r="I7" s="252"/>
      <c r="J7" s="252"/>
      <c r="K7" s="252"/>
      <c r="L7" s="252"/>
    </row>
    <row r="8" spans="3:12" ht="29.25" customHeight="1">
      <c r="C8" s="295" t="s">
        <v>8</v>
      </c>
      <c r="D8" s="295"/>
      <c r="E8" s="295"/>
      <c r="F8" s="295"/>
      <c r="G8" s="295"/>
      <c r="H8" s="252" t="s">
        <v>11</v>
      </c>
      <c r="I8" s="252"/>
      <c r="J8" s="252"/>
      <c r="K8" s="252"/>
    </row>
    <row r="9" spans="3:12" ht="29.25" customHeight="1">
      <c r="C9" s="295" t="s">
        <v>10</v>
      </c>
      <c r="D9" s="295"/>
      <c r="E9" s="295"/>
      <c r="F9" s="295"/>
      <c r="H9" s="252" t="s">
        <v>13</v>
      </c>
      <c r="I9" s="252"/>
      <c r="J9" s="252"/>
      <c r="K9" s="252"/>
      <c r="L9" s="252"/>
    </row>
    <row r="10" spans="3:12" ht="29.25" customHeight="1">
      <c r="C10" s="295" t="s">
        <v>12</v>
      </c>
      <c r="D10" s="295"/>
      <c r="E10" s="295"/>
      <c r="F10" s="295"/>
      <c r="H10" s="295" t="s">
        <v>18</v>
      </c>
      <c r="I10" s="295"/>
      <c r="J10" s="295"/>
      <c r="K10" s="295"/>
    </row>
    <row r="11" spans="3:12" ht="29.25" customHeight="1">
      <c r="C11" s="295" t="s">
        <v>14</v>
      </c>
      <c r="D11" s="295"/>
      <c r="E11" s="295"/>
      <c r="F11" s="295"/>
    </row>
    <row r="12" spans="3:12" ht="29.25" customHeight="1">
      <c r="C12" s="251" t="s">
        <v>16</v>
      </c>
      <c r="D12" s="251"/>
      <c r="E12" s="251"/>
      <c r="F12" s="251"/>
      <c r="H12" s="296" t="s">
        <v>17</v>
      </c>
      <c r="I12" s="296"/>
      <c r="J12" s="296"/>
      <c r="K12" s="296"/>
      <c r="L12" s="65"/>
    </row>
    <row r="13" spans="3:12" ht="15.75">
      <c r="D13"/>
      <c r="E13" s="238"/>
    </row>
    <row r="14" spans="3:12" ht="15.75">
      <c r="C14" s="295" t="s">
        <v>19</v>
      </c>
      <c r="D14" s="295"/>
      <c r="E14" s="295"/>
      <c r="F14" s="295"/>
      <c r="G14" s="295"/>
      <c r="H14" s="252" t="s">
        <v>15</v>
      </c>
    </row>
  </sheetData>
  <mergeCells count="13">
    <mergeCell ref="D1:K1"/>
    <mergeCell ref="G2:H2"/>
    <mergeCell ref="C14:G14"/>
    <mergeCell ref="C8:G8"/>
    <mergeCell ref="C6:G6"/>
    <mergeCell ref="C7:G7"/>
    <mergeCell ref="C4:G4"/>
    <mergeCell ref="H10:K10"/>
    <mergeCell ref="C5:G5"/>
    <mergeCell ref="C10:F10"/>
    <mergeCell ref="C9:F9"/>
    <mergeCell ref="H12:K12"/>
    <mergeCell ref="C11:F11"/>
  </mergeCells>
  <hyperlinks>
    <hyperlink ref="C11:F11" location="'POA DCE'!A1" display="DCE - Dirección Comunicación Estratégica" xr:uid="{CDBBD54A-FCA6-4179-88F8-A5A2D8E98DC2}"/>
    <hyperlink ref="H10:K10" location="'POA DSG'!A1" display="DSG - Dirección Servicios Generales" xr:uid="{52A5B7A0-1768-4D36-B818-663CEE4793C6}"/>
    <hyperlink ref="H9:K9" location="'POA DGS'!A1" display="DGS - Dirección Gestión social" xr:uid="{B8A9135F-1B74-437A-B288-0BE8CEB952C0}"/>
    <hyperlink ref="C12:F12" location="'POA DCER'!A1" display="DCER - Dirección Compra de Energía Regulación" xr:uid="{91CD9DF4-51D6-4335-A4EF-2C29EFF6B19D}"/>
    <hyperlink ref="H7:K7" location="'POA DF'!A1" display="DF - Dirección Finanzas" xr:uid="{93617564-9F82-4394-9813-AD8B94428ABD}"/>
    <hyperlink ref="C10:F10" location="'POA DGH'!A1" display="DGH - Dirección Gestión Humana" xr:uid="{520FDDBA-740C-467F-89AE-F91E426B2E29}"/>
    <hyperlink ref="C9:F9" location="'POA DPF'!A1" display="DPF - Dirección Proyectos Financiados" xr:uid="{415567A7-DC97-49B7-9DD3-E98E4895286F}"/>
    <hyperlink ref="H12:K12" location="'POA DPCG'!A1" display="►DPYCG - Dirección Planificación y Control de Gestión" xr:uid="{A06880C7-493F-4939-B2CA-148286034E48}"/>
    <hyperlink ref="C14:G14" location="'POA DLOG'!A1" display="DILO - Dirección Logística" xr:uid="{AF8276AF-D64A-4857-900D-A6830929C36D}"/>
    <hyperlink ref="C8:G8" location="'POA DGCA'!A1" display="DGCA - Dirección Grandes Clientes Ayuntamiento" xr:uid="{CF408FC5-F3F7-4467-B183-A01B0EB3633A}"/>
    <hyperlink ref="H5:L5" location="'POA DSJ'!A1" display="DSJ - Dirección Servicios Jurídicos" xr:uid="{359C80A3-776E-4DD9-9497-7AFEB71FAA66}"/>
    <hyperlink ref="H6:L6" location="'POA DSF'!A1" display="DSF - Dirección Seguridad Física" xr:uid="{15E0D1B7-67D0-4128-8FD4-D30FE3536A30}"/>
    <hyperlink ref="H7:L7" location="'POA OAI'!A1" display="OAI - Oficina Acceso Informacion" xr:uid="{4D5B76D6-2BE2-4A2B-8501-CA996906A1D8}"/>
    <hyperlink ref="C6:G6" location="'POA DC'!A1" display="DC - Dirección Comercial" xr:uid="{D252CC4E-E597-43C0-90FF-8BB45B758856}"/>
    <hyperlink ref="C7:G7" location="'POA DRP'!A1" display="DRP - Dirección Reducción de Perdida" xr:uid="{49D49889-A900-40B5-A3A3-F8DDD3AC3F64}"/>
    <hyperlink ref="H9:L9" location="'POA DTI'!A1" display="DTI - Dirección Tecnología de la información" xr:uid="{37C658DB-E593-4967-84BA-AF4098A475C9}"/>
    <hyperlink ref="C5:G5" location="'POA DD'!A1" display="DD - Dirección de Distribución" xr:uid="{EB33BB4B-4A81-4D7A-8CAC-7733CBD9611B}"/>
    <hyperlink ref="C4" r:id="rId1" xr:uid="{BC8642E6-4304-4F51-AEAE-8CF1CB9F8B1F}"/>
    <hyperlink ref="C4:G4" r:id="rId2" display="Resumen 2024.docx" xr:uid="{F07C76A6-5E8F-428B-81EA-6B06A2D713D7}"/>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514F8-3A13-4D80-8300-A80810BDF931}">
  <sheetPr codeName="Hoja5"/>
  <dimension ref="A1:AR49"/>
  <sheetViews>
    <sheetView showGridLines="0" zoomScale="85" zoomScaleNormal="85" workbookViewId="0">
      <selection activeCell="A2" sqref="A2"/>
    </sheetView>
  </sheetViews>
  <sheetFormatPr baseColWidth="10" defaultColWidth="9" defaultRowHeight="15.75"/>
  <cols>
    <col min="1" max="1" width="22.875" style="124" bestFit="1" customWidth="1"/>
    <col min="2" max="2" width="37.875" style="124" customWidth="1"/>
    <col min="3" max="3" width="67.875" style="124" customWidth="1"/>
    <col min="4" max="4" width="12.875" style="124" bestFit="1" customWidth="1"/>
    <col min="5" max="5" width="67.5" style="124" customWidth="1"/>
    <col min="6" max="6" width="80.125" style="124" customWidth="1"/>
    <col min="7" max="7" width="14.125" style="124" bestFit="1" customWidth="1"/>
    <col min="8" max="8" width="81.125" style="124" customWidth="1"/>
    <col min="9" max="9" width="28.625" style="124" customWidth="1"/>
    <col min="10" max="10" width="22.625" style="124" bestFit="1" customWidth="1"/>
    <col min="11" max="11" width="14.875" style="124" bestFit="1" customWidth="1"/>
    <col min="12" max="12" width="22" style="124" bestFit="1" customWidth="1"/>
    <col min="13" max="13" width="78.75" style="124" customWidth="1"/>
    <col min="14" max="14" width="35.375" style="124" bestFit="1" customWidth="1"/>
    <col min="15" max="15" width="28.625" style="124" bestFit="1" customWidth="1"/>
    <col min="16" max="16" width="44.625" style="124" customWidth="1"/>
    <col min="17" max="17" width="36.75" style="124" customWidth="1"/>
    <col min="18" max="18" width="19.75" style="124" customWidth="1"/>
    <col min="19" max="19" width="19.5" style="124" bestFit="1" customWidth="1"/>
    <col min="20" max="20" width="11" style="124" bestFit="1" customWidth="1"/>
    <col min="21" max="32" width="16.375" style="124" bestFit="1" customWidth="1"/>
    <col min="33" max="33" width="23.25" style="124" customWidth="1"/>
    <col min="34" max="41" width="23.625" style="124" customWidth="1"/>
    <col min="42" max="42" width="23.25" style="124" customWidth="1"/>
    <col min="43" max="43" width="22.875" style="124" customWidth="1"/>
    <col min="44" max="44" width="23.25" style="124" customWidth="1"/>
    <col min="45" max="45" width="12.625" style="124" customWidth="1"/>
    <col min="46" max="16384" width="9" style="124"/>
  </cols>
  <sheetData>
    <row r="1" spans="1:44" ht="20.25">
      <c r="E1" s="182" t="str">
        <f>[10]Control!$A$1&amp;" "&amp;[10]Control!$B$5</f>
        <v>PLANILLA PLAN OPERATIVO ANUAL  2024</v>
      </c>
    </row>
    <row r="2" spans="1:44" ht="23.25" thickBot="1">
      <c r="A2" s="112" t="s">
        <v>20</v>
      </c>
      <c r="E2" s="183" t="str">
        <f>[10]Control!$B$3</f>
        <v>DIRECCIÓN DE LOGÍSTICA</v>
      </c>
    </row>
    <row r="3" spans="1:44" ht="16.5" thickTop="1"/>
    <row r="5" spans="1:44" ht="16.5" thickBot="1"/>
    <row r="6" spans="1:44" ht="16.5" thickBot="1">
      <c r="U6" s="170" t="s">
        <v>21</v>
      </c>
      <c r="V6" s="170"/>
      <c r="W6" s="170"/>
      <c r="X6" s="170"/>
      <c r="Y6" s="170"/>
      <c r="Z6" s="170"/>
      <c r="AA6" s="170"/>
      <c r="AB6" s="170"/>
      <c r="AC6" s="170"/>
      <c r="AD6" s="170"/>
      <c r="AE6" s="170"/>
      <c r="AF6" s="170"/>
      <c r="AG6" s="170" t="s">
        <v>22</v>
      </c>
      <c r="AH6" s="170"/>
      <c r="AI6" s="170"/>
      <c r="AJ6" s="170"/>
      <c r="AK6" s="170"/>
      <c r="AL6" s="170"/>
      <c r="AM6" s="170"/>
      <c r="AN6" s="170"/>
      <c r="AO6" s="170"/>
      <c r="AP6" s="170"/>
      <c r="AQ6" s="170"/>
      <c r="AR6" s="170"/>
    </row>
    <row r="7" spans="1:44" ht="32.25" thickBot="1">
      <c r="A7" s="171" t="s">
        <v>23</v>
      </c>
      <c r="B7" s="171" t="s">
        <v>24</v>
      </c>
      <c r="C7" s="171" t="s">
        <v>25</v>
      </c>
      <c r="D7" s="171" t="s">
        <v>26</v>
      </c>
      <c r="E7" s="171" t="s">
        <v>27</v>
      </c>
      <c r="F7" s="171" t="s">
        <v>28</v>
      </c>
      <c r="G7" s="171" t="s">
        <v>29</v>
      </c>
      <c r="H7" s="171" t="s">
        <v>30</v>
      </c>
      <c r="I7" s="171" t="s">
        <v>31</v>
      </c>
      <c r="J7" s="171" t="s">
        <v>32</v>
      </c>
      <c r="K7" s="171" t="s">
        <v>33</v>
      </c>
      <c r="L7" s="171" t="s">
        <v>34</v>
      </c>
      <c r="M7" s="171" t="s">
        <v>35</v>
      </c>
      <c r="N7" s="171" t="s">
        <v>36</v>
      </c>
      <c r="O7" s="171" t="s">
        <v>37</v>
      </c>
      <c r="P7" s="171" t="s">
        <v>38</v>
      </c>
      <c r="Q7" s="171" t="s">
        <v>39</v>
      </c>
      <c r="R7" s="184" t="s">
        <v>40</v>
      </c>
      <c r="S7" s="171" t="s">
        <v>41</v>
      </c>
      <c r="T7" s="171" t="s">
        <v>42</v>
      </c>
      <c r="U7" s="174" t="s">
        <v>43</v>
      </c>
      <c r="V7" s="174" t="s">
        <v>44</v>
      </c>
      <c r="W7" s="174" t="s">
        <v>45</v>
      </c>
      <c r="X7" s="174" t="s">
        <v>46</v>
      </c>
      <c r="Y7" s="174" t="s">
        <v>47</v>
      </c>
      <c r="Z7" s="174" t="s">
        <v>48</v>
      </c>
      <c r="AA7" s="174" t="s">
        <v>49</v>
      </c>
      <c r="AB7" s="174" t="s">
        <v>50</v>
      </c>
      <c r="AC7" s="174" t="s">
        <v>51</v>
      </c>
      <c r="AD7" s="174" t="s">
        <v>52</v>
      </c>
      <c r="AE7" s="174" t="s">
        <v>53</v>
      </c>
      <c r="AF7" s="174" t="s">
        <v>54</v>
      </c>
      <c r="AG7" s="174" t="s">
        <v>55</v>
      </c>
      <c r="AH7" s="174" t="s">
        <v>56</v>
      </c>
      <c r="AI7" s="174" t="s">
        <v>57</v>
      </c>
      <c r="AJ7" s="174" t="s">
        <v>58</v>
      </c>
      <c r="AK7" s="174" t="s">
        <v>59</v>
      </c>
      <c r="AL7" s="174" t="s">
        <v>60</v>
      </c>
      <c r="AM7" s="174" t="s">
        <v>61</v>
      </c>
      <c r="AN7" s="174" t="s">
        <v>62</v>
      </c>
      <c r="AO7" s="174" t="s">
        <v>63</v>
      </c>
      <c r="AP7" s="174" t="s">
        <v>64</v>
      </c>
      <c r="AQ7" s="174" t="s">
        <v>65</v>
      </c>
      <c r="AR7" s="174" t="s">
        <v>66</v>
      </c>
    </row>
    <row r="8" spans="1:44" ht="31.5">
      <c r="A8" s="124" t="s">
        <v>214</v>
      </c>
      <c r="B8" s="124" t="s">
        <v>68</v>
      </c>
      <c r="C8" s="47" t="s">
        <v>182</v>
      </c>
      <c r="E8" s="47" t="s">
        <v>215</v>
      </c>
      <c r="F8" s="124" t="s">
        <v>216</v>
      </c>
      <c r="G8" s="125">
        <v>3</v>
      </c>
      <c r="H8" s="47" t="s">
        <v>217</v>
      </c>
      <c r="I8" s="47" t="s">
        <v>218</v>
      </c>
      <c r="J8" s="124" t="s">
        <v>74</v>
      </c>
      <c r="K8" s="124" t="s">
        <v>75</v>
      </c>
      <c r="L8" s="124" t="s">
        <v>76</v>
      </c>
      <c r="M8" s="47" t="s">
        <v>219</v>
      </c>
      <c r="N8" s="124" t="s">
        <v>220</v>
      </c>
      <c r="O8" s="124" t="s">
        <v>221</v>
      </c>
      <c r="P8" s="124" t="s">
        <v>222</v>
      </c>
      <c r="R8" s="48" t="s">
        <v>82</v>
      </c>
      <c r="S8" s="126"/>
      <c r="T8" s="126"/>
      <c r="U8" s="128">
        <v>6</v>
      </c>
      <c r="V8" s="128">
        <v>6</v>
      </c>
      <c r="W8" s="128">
        <v>6</v>
      </c>
      <c r="X8" s="128">
        <v>6</v>
      </c>
      <c r="Y8" s="128">
        <v>6</v>
      </c>
      <c r="Z8" s="128">
        <v>6</v>
      </c>
      <c r="AA8" s="128">
        <v>6</v>
      </c>
      <c r="AB8" s="128">
        <v>6</v>
      </c>
      <c r="AC8" s="128">
        <v>6</v>
      </c>
      <c r="AD8" s="128">
        <v>6</v>
      </c>
      <c r="AE8" s="128">
        <v>6</v>
      </c>
      <c r="AF8" s="128">
        <v>6</v>
      </c>
      <c r="AG8" s="180"/>
      <c r="AH8" s="180"/>
      <c r="AI8" s="180"/>
      <c r="AJ8" s="180"/>
      <c r="AK8" s="180"/>
      <c r="AL8" s="180"/>
      <c r="AM8" s="180"/>
      <c r="AN8" s="180"/>
      <c r="AO8" s="180"/>
      <c r="AP8" s="180"/>
      <c r="AQ8" s="180"/>
      <c r="AR8" s="180"/>
    </row>
    <row r="9" spans="1:44" ht="31.5">
      <c r="A9" s="124" t="s">
        <v>223</v>
      </c>
      <c r="B9" s="124" t="s">
        <v>68</v>
      </c>
      <c r="C9" s="47" t="s">
        <v>224</v>
      </c>
      <c r="E9" s="47" t="s">
        <v>225</v>
      </c>
      <c r="F9" s="47" t="s">
        <v>226</v>
      </c>
      <c r="G9" s="125">
        <v>2</v>
      </c>
      <c r="H9" s="47" t="s">
        <v>217</v>
      </c>
      <c r="I9" s="47" t="s">
        <v>227</v>
      </c>
      <c r="J9" s="124" t="s">
        <v>74</v>
      </c>
      <c r="K9" s="124" t="s">
        <v>228</v>
      </c>
      <c r="L9" s="124" t="s">
        <v>95</v>
      </c>
      <c r="M9" s="47" t="s">
        <v>229</v>
      </c>
      <c r="N9" s="124" t="s">
        <v>220</v>
      </c>
      <c r="O9" s="124" t="s">
        <v>221</v>
      </c>
      <c r="P9" s="124" t="s">
        <v>222</v>
      </c>
      <c r="R9" s="48" t="s">
        <v>82</v>
      </c>
      <c r="S9" s="217"/>
      <c r="T9" s="126"/>
      <c r="U9" s="128">
        <v>45</v>
      </c>
      <c r="V9" s="128">
        <v>45</v>
      </c>
      <c r="W9" s="128">
        <v>45</v>
      </c>
      <c r="X9" s="128">
        <v>45</v>
      </c>
      <c r="Y9" s="128">
        <v>45</v>
      </c>
      <c r="Z9" s="128">
        <v>45</v>
      </c>
      <c r="AA9" s="128">
        <v>45</v>
      </c>
      <c r="AB9" s="128">
        <v>45</v>
      </c>
      <c r="AC9" s="128">
        <v>45</v>
      </c>
      <c r="AD9" s="128">
        <v>45</v>
      </c>
      <c r="AE9" s="128">
        <v>45</v>
      </c>
      <c r="AF9" s="128">
        <v>45</v>
      </c>
      <c r="AG9" s="180"/>
      <c r="AH9" s="180"/>
      <c r="AI9" s="180"/>
      <c r="AJ9" s="180"/>
      <c r="AK9" s="180"/>
      <c r="AL9" s="180"/>
      <c r="AM9" s="180"/>
      <c r="AN9" s="180"/>
      <c r="AO9" s="180"/>
      <c r="AP9" s="180"/>
      <c r="AQ9" s="180"/>
      <c r="AR9" s="180"/>
    </row>
    <row r="10" spans="1:44" ht="31.5">
      <c r="A10" s="124" t="s">
        <v>230</v>
      </c>
      <c r="B10" s="124" t="s">
        <v>68</v>
      </c>
      <c r="C10" s="47" t="s">
        <v>182</v>
      </c>
      <c r="E10" s="47" t="s">
        <v>231</v>
      </c>
      <c r="F10" s="47" t="s">
        <v>232</v>
      </c>
      <c r="G10" s="125">
        <v>1</v>
      </c>
      <c r="H10" s="47" t="s">
        <v>233</v>
      </c>
      <c r="I10" s="47" t="s">
        <v>234</v>
      </c>
      <c r="J10" s="124" t="s">
        <v>74</v>
      </c>
      <c r="K10" s="124" t="s">
        <v>75</v>
      </c>
      <c r="L10" s="124" t="s">
        <v>95</v>
      </c>
      <c r="M10" s="47" t="s">
        <v>235</v>
      </c>
      <c r="N10" s="124" t="s">
        <v>220</v>
      </c>
      <c r="O10" s="124" t="s">
        <v>221</v>
      </c>
      <c r="P10" s="124" t="s">
        <v>222</v>
      </c>
      <c r="R10" s="48" t="s">
        <v>82</v>
      </c>
      <c r="S10" s="126"/>
      <c r="T10" s="126"/>
      <c r="U10" s="128">
        <v>1</v>
      </c>
      <c r="V10" s="128"/>
      <c r="W10" s="128"/>
      <c r="X10" s="128"/>
      <c r="Y10" s="128"/>
      <c r="Z10" s="128"/>
      <c r="AA10" s="128"/>
      <c r="AB10" s="128"/>
      <c r="AC10" s="128"/>
      <c r="AD10" s="128"/>
      <c r="AE10" s="128"/>
      <c r="AF10" s="128"/>
      <c r="AG10" s="180"/>
      <c r="AH10" s="180"/>
      <c r="AI10" s="180"/>
      <c r="AJ10" s="180"/>
      <c r="AK10" s="180"/>
      <c r="AL10" s="180"/>
      <c r="AM10" s="180"/>
      <c r="AN10" s="180"/>
      <c r="AO10" s="180"/>
      <c r="AP10" s="180"/>
      <c r="AQ10" s="180"/>
      <c r="AR10" s="180"/>
    </row>
    <row r="11" spans="1:44" ht="31.5">
      <c r="A11" s="124" t="s">
        <v>236</v>
      </c>
      <c r="B11" s="124" t="s">
        <v>68</v>
      </c>
      <c r="C11" s="47" t="s">
        <v>182</v>
      </c>
      <c r="E11" s="47" t="s">
        <v>237</v>
      </c>
      <c r="F11" s="47" t="s">
        <v>238</v>
      </c>
      <c r="G11" s="125">
        <v>1</v>
      </c>
      <c r="H11" s="47" t="s">
        <v>233</v>
      </c>
      <c r="I11" s="47" t="s">
        <v>234</v>
      </c>
      <c r="J11" s="124" t="s">
        <v>74</v>
      </c>
      <c r="K11" s="124" t="s">
        <v>75</v>
      </c>
      <c r="L11" s="124" t="s">
        <v>95</v>
      </c>
      <c r="M11" s="47" t="s">
        <v>239</v>
      </c>
      <c r="N11" s="124" t="s">
        <v>220</v>
      </c>
      <c r="O11" s="124" t="s">
        <v>221</v>
      </c>
      <c r="P11" s="124" t="s">
        <v>222</v>
      </c>
      <c r="R11" s="48" t="s">
        <v>82</v>
      </c>
      <c r="S11" s="126"/>
      <c r="T11" s="126"/>
      <c r="U11" s="128">
        <v>1</v>
      </c>
      <c r="V11" s="128">
        <v>1</v>
      </c>
      <c r="W11" s="128">
        <v>1</v>
      </c>
      <c r="X11" s="128">
        <v>1</v>
      </c>
      <c r="Y11" s="128">
        <v>1</v>
      </c>
      <c r="Z11" s="128">
        <v>1</v>
      </c>
      <c r="AA11" s="128">
        <v>1</v>
      </c>
      <c r="AB11" s="128">
        <v>1</v>
      </c>
      <c r="AC11" s="128">
        <v>1</v>
      </c>
      <c r="AD11" s="128">
        <v>1</v>
      </c>
      <c r="AE11" s="128">
        <v>1</v>
      </c>
      <c r="AF11" s="128">
        <v>1</v>
      </c>
      <c r="AG11" s="180"/>
      <c r="AH11" s="180"/>
      <c r="AI11" s="180"/>
      <c r="AJ11" s="180"/>
      <c r="AK11" s="180"/>
      <c r="AL11" s="180"/>
      <c r="AM11" s="180"/>
      <c r="AN11" s="180"/>
      <c r="AO11" s="180"/>
      <c r="AP11" s="180"/>
      <c r="AQ11" s="180"/>
      <c r="AR11" s="180"/>
    </row>
    <row r="12" spans="1:44" ht="31.5">
      <c r="A12" s="124" t="s">
        <v>240</v>
      </c>
      <c r="B12" s="124" t="s">
        <v>68</v>
      </c>
      <c r="C12" s="47" t="s">
        <v>182</v>
      </c>
      <c r="E12" s="47" t="s">
        <v>241</v>
      </c>
      <c r="F12" s="47" t="s">
        <v>232</v>
      </c>
      <c r="G12" s="125">
        <v>1</v>
      </c>
      <c r="H12" s="47" t="s">
        <v>233</v>
      </c>
      <c r="I12" s="47" t="s">
        <v>234</v>
      </c>
      <c r="J12" s="124" t="s">
        <v>74</v>
      </c>
      <c r="K12" s="124" t="s">
        <v>75</v>
      </c>
      <c r="L12" s="124" t="s">
        <v>95</v>
      </c>
      <c r="M12" s="47" t="s">
        <v>242</v>
      </c>
      <c r="N12" s="124" t="s">
        <v>220</v>
      </c>
      <c r="O12" s="124" t="s">
        <v>221</v>
      </c>
      <c r="P12" s="124" t="s">
        <v>222</v>
      </c>
      <c r="R12" s="48" t="s">
        <v>82</v>
      </c>
      <c r="S12" s="126"/>
      <c r="T12" s="126"/>
      <c r="U12" s="128">
        <v>1</v>
      </c>
      <c r="V12" s="128"/>
      <c r="W12" s="128"/>
      <c r="X12" s="128"/>
      <c r="Y12" s="128"/>
      <c r="Z12" s="128"/>
      <c r="AA12" s="128"/>
      <c r="AB12" s="128"/>
      <c r="AC12" s="128"/>
      <c r="AD12" s="128"/>
      <c r="AE12" s="128"/>
      <c r="AF12" s="128"/>
      <c r="AG12" s="180"/>
      <c r="AH12" s="180"/>
      <c r="AI12" s="180"/>
      <c r="AJ12" s="180"/>
      <c r="AK12" s="180"/>
      <c r="AL12" s="180"/>
      <c r="AM12" s="180"/>
      <c r="AN12" s="180"/>
      <c r="AO12" s="180"/>
      <c r="AP12" s="180"/>
      <c r="AQ12" s="180"/>
      <c r="AR12" s="180"/>
    </row>
    <row r="13" spans="1:44" ht="31.5">
      <c r="A13" s="124" t="s">
        <v>243</v>
      </c>
      <c r="B13" s="124" t="s">
        <v>68</v>
      </c>
      <c r="C13" s="47" t="s">
        <v>182</v>
      </c>
      <c r="E13" s="47" t="s">
        <v>244</v>
      </c>
      <c r="F13" s="47" t="s">
        <v>245</v>
      </c>
      <c r="G13" s="125">
        <v>1</v>
      </c>
      <c r="H13" s="47" t="s">
        <v>233</v>
      </c>
      <c r="I13" s="47" t="s">
        <v>234</v>
      </c>
      <c r="J13" s="124" t="s">
        <v>74</v>
      </c>
      <c r="K13" s="124" t="s">
        <v>75</v>
      </c>
      <c r="L13" s="124" t="s">
        <v>95</v>
      </c>
      <c r="M13" s="47" t="s">
        <v>246</v>
      </c>
      <c r="N13" s="124" t="s">
        <v>220</v>
      </c>
      <c r="O13" s="124" t="s">
        <v>221</v>
      </c>
      <c r="P13" s="124" t="s">
        <v>222</v>
      </c>
      <c r="R13" s="48" t="s">
        <v>82</v>
      </c>
      <c r="S13" s="126"/>
      <c r="T13" s="126"/>
      <c r="U13" s="128">
        <v>1</v>
      </c>
      <c r="V13" s="128">
        <v>1</v>
      </c>
      <c r="W13" s="128">
        <v>1</v>
      </c>
      <c r="X13" s="128">
        <v>1</v>
      </c>
      <c r="Y13" s="128">
        <v>1</v>
      </c>
      <c r="Z13" s="128">
        <v>1</v>
      </c>
      <c r="AA13" s="128">
        <v>1</v>
      </c>
      <c r="AB13" s="128">
        <v>1</v>
      </c>
      <c r="AC13" s="128">
        <v>1</v>
      </c>
      <c r="AD13" s="128">
        <v>1</v>
      </c>
      <c r="AE13" s="128">
        <v>1</v>
      </c>
      <c r="AF13" s="128">
        <v>1</v>
      </c>
      <c r="AG13" s="180"/>
      <c r="AH13" s="180"/>
      <c r="AI13" s="180"/>
      <c r="AJ13" s="180"/>
      <c r="AK13" s="180"/>
      <c r="AL13" s="180"/>
      <c r="AM13" s="180"/>
      <c r="AN13" s="180"/>
      <c r="AO13" s="180"/>
      <c r="AP13" s="180"/>
      <c r="AQ13" s="180"/>
      <c r="AR13" s="180"/>
    </row>
    <row r="14" spans="1:44" ht="31.5">
      <c r="A14" s="124" t="s">
        <v>247</v>
      </c>
      <c r="B14" s="124" t="s">
        <v>68</v>
      </c>
      <c r="C14" s="47" t="s">
        <v>224</v>
      </c>
      <c r="E14" s="47" t="s">
        <v>248</v>
      </c>
      <c r="F14" s="47" t="s">
        <v>249</v>
      </c>
      <c r="G14" s="125">
        <v>2</v>
      </c>
      <c r="H14" s="47" t="s">
        <v>250</v>
      </c>
      <c r="I14" s="47" t="s">
        <v>251</v>
      </c>
      <c r="J14" s="124" t="s">
        <v>74</v>
      </c>
      <c r="K14" s="124" t="s">
        <v>75</v>
      </c>
      <c r="L14" s="124" t="s">
        <v>95</v>
      </c>
      <c r="M14" s="47" t="s">
        <v>252</v>
      </c>
      <c r="N14" s="124" t="s">
        <v>220</v>
      </c>
      <c r="O14" s="124" t="s">
        <v>221</v>
      </c>
      <c r="P14" s="124" t="s">
        <v>222</v>
      </c>
      <c r="R14" s="48" t="s">
        <v>82</v>
      </c>
      <c r="S14" s="126"/>
      <c r="T14" s="126"/>
      <c r="U14" s="128">
        <v>1</v>
      </c>
      <c r="V14" s="128">
        <v>1</v>
      </c>
      <c r="W14" s="128">
        <v>1</v>
      </c>
      <c r="X14" s="128">
        <v>1</v>
      </c>
      <c r="Y14" s="128">
        <v>1</v>
      </c>
      <c r="Z14" s="128">
        <v>1</v>
      </c>
      <c r="AA14" s="128">
        <v>1</v>
      </c>
      <c r="AB14" s="128">
        <v>1</v>
      </c>
      <c r="AC14" s="128">
        <v>1</v>
      </c>
      <c r="AD14" s="128">
        <v>1</v>
      </c>
      <c r="AE14" s="128">
        <v>1</v>
      </c>
      <c r="AF14" s="128">
        <v>1</v>
      </c>
      <c r="AG14" s="180"/>
      <c r="AH14" s="180"/>
      <c r="AI14" s="180"/>
      <c r="AJ14" s="180"/>
      <c r="AK14" s="180"/>
      <c r="AL14" s="180"/>
      <c r="AM14" s="180"/>
      <c r="AN14" s="180"/>
      <c r="AO14" s="180"/>
      <c r="AP14" s="180"/>
      <c r="AQ14" s="180"/>
      <c r="AR14" s="180"/>
    </row>
    <row r="15" spans="1:44">
      <c r="A15" s="124" t="s">
        <v>253</v>
      </c>
      <c r="B15" s="124" t="s">
        <v>68</v>
      </c>
      <c r="C15" s="47" t="s">
        <v>254</v>
      </c>
      <c r="E15" s="47" t="s">
        <v>255</v>
      </c>
      <c r="F15" s="47" t="s">
        <v>256</v>
      </c>
      <c r="G15" s="125">
        <v>3</v>
      </c>
      <c r="H15" s="47" t="s">
        <v>217</v>
      </c>
      <c r="I15" s="47" t="s">
        <v>257</v>
      </c>
      <c r="J15" s="124" t="s">
        <v>74</v>
      </c>
      <c r="K15" s="124" t="s">
        <v>75</v>
      </c>
      <c r="L15" s="124" t="s">
        <v>76</v>
      </c>
      <c r="M15" s="47" t="s">
        <v>258</v>
      </c>
      <c r="N15" s="124" t="s">
        <v>220</v>
      </c>
      <c r="O15" s="124" t="s">
        <v>221</v>
      </c>
      <c r="P15" s="124" t="s">
        <v>222</v>
      </c>
      <c r="R15" s="48" t="s">
        <v>82</v>
      </c>
      <c r="S15" s="126"/>
      <c r="T15" s="126"/>
      <c r="U15" s="128">
        <v>5000000</v>
      </c>
      <c r="V15" s="128">
        <v>5000000</v>
      </c>
      <c r="W15" s="128">
        <v>5000000</v>
      </c>
      <c r="X15" s="128">
        <v>5000000</v>
      </c>
      <c r="Y15" s="128">
        <v>5000000</v>
      </c>
      <c r="Z15" s="128">
        <v>5000000</v>
      </c>
      <c r="AA15" s="128">
        <v>5000000</v>
      </c>
      <c r="AB15" s="128">
        <v>5000000</v>
      </c>
      <c r="AC15" s="128">
        <v>5000000</v>
      </c>
      <c r="AD15" s="128">
        <v>5000000</v>
      </c>
      <c r="AE15" s="128">
        <v>5000000</v>
      </c>
      <c r="AF15" s="128">
        <v>5000000</v>
      </c>
      <c r="AG15" s="239"/>
      <c r="AH15" s="239"/>
      <c r="AI15" s="240"/>
      <c r="AJ15" s="241"/>
      <c r="AK15" s="239"/>
      <c r="AL15" s="239"/>
      <c r="AM15" s="239"/>
      <c r="AN15" s="239"/>
      <c r="AO15" s="239"/>
      <c r="AP15" s="239"/>
      <c r="AQ15" s="239"/>
      <c r="AR15" s="239"/>
    </row>
    <row r="16" spans="1:44" ht="25.5" customHeight="1">
      <c r="A16" s="124" t="s">
        <v>259</v>
      </c>
      <c r="B16" s="124" t="s">
        <v>68</v>
      </c>
      <c r="C16" s="47" t="s">
        <v>182</v>
      </c>
      <c r="E16" s="47" t="s">
        <v>260</v>
      </c>
      <c r="F16" s="47" t="s">
        <v>261</v>
      </c>
      <c r="G16" s="125">
        <v>2</v>
      </c>
      <c r="H16" s="47" t="s">
        <v>217</v>
      </c>
      <c r="I16" s="47" t="s">
        <v>234</v>
      </c>
      <c r="J16" s="124" t="s">
        <v>74</v>
      </c>
      <c r="K16" s="124" t="s">
        <v>75</v>
      </c>
      <c r="L16" s="124" t="s">
        <v>95</v>
      </c>
      <c r="M16" s="47" t="s">
        <v>262</v>
      </c>
      <c r="N16" s="124" t="s">
        <v>220</v>
      </c>
      <c r="O16" s="124" t="s">
        <v>221</v>
      </c>
      <c r="P16" s="124" t="s">
        <v>222</v>
      </c>
      <c r="R16" s="48" t="s">
        <v>82</v>
      </c>
      <c r="S16" s="126"/>
      <c r="T16" s="126"/>
      <c r="U16" s="128">
        <v>1</v>
      </c>
      <c r="V16" s="128">
        <v>1</v>
      </c>
      <c r="W16" s="128">
        <v>1</v>
      </c>
      <c r="X16" s="128">
        <v>1</v>
      </c>
      <c r="Y16" s="128">
        <v>1</v>
      </c>
      <c r="Z16" s="128">
        <v>1</v>
      </c>
      <c r="AA16" s="128">
        <v>1</v>
      </c>
      <c r="AB16" s="128">
        <v>1</v>
      </c>
      <c r="AC16" s="128">
        <v>1</v>
      </c>
      <c r="AD16" s="128">
        <v>1</v>
      </c>
      <c r="AE16" s="128">
        <v>1</v>
      </c>
      <c r="AF16" s="128">
        <v>1</v>
      </c>
      <c r="AG16" s="180"/>
      <c r="AH16" s="180"/>
      <c r="AI16" s="180"/>
      <c r="AJ16" s="180"/>
      <c r="AK16" s="180"/>
      <c r="AL16" s="180"/>
      <c r="AM16" s="180"/>
      <c r="AN16" s="180"/>
      <c r="AO16" s="180"/>
      <c r="AP16" s="180"/>
      <c r="AQ16" s="180"/>
      <c r="AR16" s="180"/>
    </row>
    <row r="17" spans="1:44" ht="31.5">
      <c r="A17" s="124" t="s">
        <v>263</v>
      </c>
      <c r="B17" s="124" t="s">
        <v>68</v>
      </c>
      <c r="C17" s="47" t="s">
        <v>254</v>
      </c>
      <c r="E17" s="47" t="s">
        <v>264</v>
      </c>
      <c r="F17" s="47" t="s">
        <v>265</v>
      </c>
      <c r="G17" s="125">
        <v>1</v>
      </c>
      <c r="H17" s="47" t="s">
        <v>217</v>
      </c>
      <c r="I17" s="47" t="s">
        <v>234</v>
      </c>
      <c r="J17" s="124" t="s">
        <v>74</v>
      </c>
      <c r="K17" s="124" t="s">
        <v>75</v>
      </c>
      <c r="L17" s="124" t="s">
        <v>95</v>
      </c>
      <c r="M17" s="47" t="s">
        <v>266</v>
      </c>
      <c r="N17" s="124" t="s">
        <v>220</v>
      </c>
      <c r="O17" s="124" t="s">
        <v>221</v>
      </c>
      <c r="P17" s="124" t="s">
        <v>222</v>
      </c>
      <c r="R17" s="48" t="s">
        <v>82</v>
      </c>
      <c r="S17" s="126"/>
      <c r="T17" s="126"/>
      <c r="U17" s="128">
        <v>2</v>
      </c>
      <c r="V17" s="128">
        <v>2</v>
      </c>
      <c r="W17" s="128">
        <v>2</v>
      </c>
      <c r="X17" s="128">
        <v>2</v>
      </c>
      <c r="Y17" s="128">
        <v>2</v>
      </c>
      <c r="Z17" s="128">
        <v>2</v>
      </c>
      <c r="AA17" s="128">
        <v>2</v>
      </c>
      <c r="AB17" s="128">
        <v>2</v>
      </c>
      <c r="AC17" s="128">
        <v>2</v>
      </c>
      <c r="AD17" s="128">
        <v>2</v>
      </c>
      <c r="AE17" s="128">
        <v>2</v>
      </c>
      <c r="AF17" s="128">
        <v>2</v>
      </c>
      <c r="AG17" s="203"/>
      <c r="AH17" s="199"/>
      <c r="AI17" s="199"/>
      <c r="AJ17" s="199"/>
      <c r="AK17" s="199"/>
      <c r="AL17" s="199"/>
      <c r="AM17" s="180"/>
      <c r="AN17" s="180"/>
      <c r="AO17" s="180"/>
      <c r="AP17" s="180"/>
      <c r="AQ17" s="180"/>
      <c r="AR17" s="180"/>
    </row>
    <row r="18" spans="1:44" ht="31.5">
      <c r="A18" s="124" t="s">
        <v>267</v>
      </c>
      <c r="B18" s="124" t="s">
        <v>68</v>
      </c>
      <c r="C18" s="47" t="s">
        <v>254</v>
      </c>
      <c r="E18" s="47" t="s">
        <v>268</v>
      </c>
      <c r="F18" s="47" t="s">
        <v>269</v>
      </c>
      <c r="G18" s="125">
        <v>3</v>
      </c>
      <c r="H18" s="47" t="s">
        <v>217</v>
      </c>
      <c r="I18" s="47" t="s">
        <v>270</v>
      </c>
      <c r="J18" s="124" t="s">
        <v>74</v>
      </c>
      <c r="K18" s="124" t="s">
        <v>75</v>
      </c>
      <c r="L18" s="124" t="s">
        <v>76</v>
      </c>
      <c r="M18" s="47" t="s">
        <v>271</v>
      </c>
      <c r="N18" s="124" t="s">
        <v>272</v>
      </c>
      <c r="O18" s="124" t="s">
        <v>273</v>
      </c>
      <c r="P18" s="124" t="s">
        <v>274</v>
      </c>
      <c r="Q18" s="47" t="s">
        <v>275</v>
      </c>
      <c r="R18" s="48" t="s">
        <v>82</v>
      </c>
      <c r="S18" s="126"/>
      <c r="T18" s="126"/>
      <c r="U18" s="128">
        <v>1</v>
      </c>
      <c r="V18" s="128"/>
      <c r="W18" s="128"/>
      <c r="X18" s="128"/>
      <c r="Y18" s="128"/>
      <c r="Z18" s="128"/>
      <c r="AA18" s="128"/>
      <c r="AB18" s="128"/>
      <c r="AC18" s="128"/>
      <c r="AD18" s="128"/>
      <c r="AE18" s="128"/>
      <c r="AF18" s="128"/>
      <c r="AG18" s="178"/>
      <c r="AH18" s="199"/>
      <c r="AI18" s="199"/>
      <c r="AJ18" s="199"/>
      <c r="AK18" s="199"/>
      <c r="AL18" s="199"/>
      <c r="AM18" s="180"/>
      <c r="AN18" s="180"/>
      <c r="AO18" s="180"/>
      <c r="AP18" s="180"/>
      <c r="AQ18" s="180"/>
      <c r="AR18" s="180"/>
    </row>
    <row r="19" spans="1:44" ht="31.5">
      <c r="A19" s="124" t="s">
        <v>276</v>
      </c>
      <c r="B19" s="124" t="s">
        <v>68</v>
      </c>
      <c r="C19" s="47" t="s">
        <v>182</v>
      </c>
      <c r="E19" s="47" t="s">
        <v>277</v>
      </c>
      <c r="F19" s="47" t="s">
        <v>278</v>
      </c>
      <c r="G19" s="125">
        <v>2</v>
      </c>
      <c r="H19" s="47" t="s">
        <v>217</v>
      </c>
      <c r="I19" s="47" t="s">
        <v>279</v>
      </c>
      <c r="J19" s="124" t="s">
        <v>94</v>
      </c>
      <c r="K19" s="124" t="s">
        <v>75</v>
      </c>
      <c r="L19" s="124" t="s">
        <v>95</v>
      </c>
      <c r="M19" s="47" t="s">
        <v>280</v>
      </c>
      <c r="N19" s="124" t="s">
        <v>272</v>
      </c>
      <c r="O19" s="124" t="s">
        <v>273</v>
      </c>
      <c r="P19" s="124" t="s">
        <v>281</v>
      </c>
      <c r="Q19" s="47" t="s">
        <v>282</v>
      </c>
      <c r="R19" s="48" t="s">
        <v>82</v>
      </c>
      <c r="S19" s="126"/>
      <c r="T19" s="126"/>
      <c r="U19" s="127">
        <v>1</v>
      </c>
      <c r="V19" s="127">
        <v>1</v>
      </c>
      <c r="W19" s="127">
        <v>1</v>
      </c>
      <c r="X19" s="127">
        <v>1</v>
      </c>
      <c r="Y19" s="127">
        <v>1</v>
      </c>
      <c r="Z19" s="127">
        <v>1</v>
      </c>
      <c r="AA19" s="127">
        <v>1</v>
      </c>
      <c r="AB19" s="127">
        <v>1</v>
      </c>
      <c r="AC19" s="127">
        <v>1</v>
      </c>
      <c r="AD19" s="127">
        <v>1</v>
      </c>
      <c r="AE19" s="127">
        <v>1</v>
      </c>
      <c r="AF19" s="127">
        <v>1</v>
      </c>
      <c r="AG19" s="203"/>
      <c r="AH19" s="199"/>
      <c r="AI19" s="199"/>
      <c r="AJ19" s="199"/>
      <c r="AK19" s="199"/>
      <c r="AL19" s="199"/>
      <c r="AM19" s="180"/>
      <c r="AN19" s="180"/>
      <c r="AO19" s="180"/>
      <c r="AP19" s="180"/>
      <c r="AQ19" s="180"/>
      <c r="AR19" s="180"/>
    </row>
    <row r="20" spans="1:44" ht="31.5">
      <c r="A20" s="124" t="s">
        <v>283</v>
      </c>
      <c r="B20" s="124" t="s">
        <v>68</v>
      </c>
      <c r="C20" s="47" t="s">
        <v>254</v>
      </c>
      <c r="E20" s="47" t="s">
        <v>284</v>
      </c>
      <c r="F20" s="47" t="s">
        <v>285</v>
      </c>
      <c r="G20" s="125">
        <v>1</v>
      </c>
      <c r="H20" s="47" t="s">
        <v>217</v>
      </c>
      <c r="I20" s="47" t="s">
        <v>286</v>
      </c>
      <c r="J20" s="124" t="s">
        <v>94</v>
      </c>
      <c r="K20" s="124" t="s">
        <v>75</v>
      </c>
      <c r="L20" s="124" t="s">
        <v>95</v>
      </c>
      <c r="M20" s="47" t="s">
        <v>287</v>
      </c>
      <c r="N20" s="124" t="s">
        <v>272</v>
      </c>
      <c r="O20" s="124" t="s">
        <v>273</v>
      </c>
      <c r="P20" s="124" t="s">
        <v>288</v>
      </c>
      <c r="R20" s="48" t="s">
        <v>82</v>
      </c>
      <c r="S20" s="126"/>
      <c r="T20" s="126"/>
      <c r="U20" s="127">
        <v>1</v>
      </c>
      <c r="V20" s="127">
        <v>1</v>
      </c>
      <c r="W20" s="127">
        <v>1</v>
      </c>
      <c r="X20" s="127">
        <v>1</v>
      </c>
      <c r="Y20" s="127">
        <v>1</v>
      </c>
      <c r="Z20" s="127">
        <v>1</v>
      </c>
      <c r="AA20" s="127">
        <v>1</v>
      </c>
      <c r="AB20" s="127">
        <v>1</v>
      </c>
      <c r="AC20" s="127">
        <v>1</v>
      </c>
      <c r="AD20" s="127">
        <v>1</v>
      </c>
      <c r="AE20" s="127">
        <v>1</v>
      </c>
      <c r="AF20" s="127">
        <v>1</v>
      </c>
      <c r="AG20" s="178"/>
      <c r="AH20" s="199"/>
      <c r="AI20" s="199"/>
      <c r="AJ20" s="199"/>
      <c r="AK20" s="199"/>
      <c r="AL20" s="199"/>
      <c r="AM20" s="180"/>
      <c r="AN20" s="180"/>
      <c r="AO20" s="180"/>
      <c r="AP20" s="180"/>
      <c r="AQ20" s="180"/>
      <c r="AR20" s="180"/>
    </row>
    <row r="21" spans="1:44">
      <c r="A21" s="124" t="s">
        <v>289</v>
      </c>
      <c r="B21" s="124" t="s">
        <v>68</v>
      </c>
      <c r="C21" s="47" t="s">
        <v>254</v>
      </c>
      <c r="E21" s="47" t="s">
        <v>290</v>
      </c>
      <c r="F21" s="47" t="s">
        <v>291</v>
      </c>
      <c r="G21" s="125">
        <v>2</v>
      </c>
      <c r="H21" s="47" t="s">
        <v>217</v>
      </c>
      <c r="I21" s="47" t="s">
        <v>292</v>
      </c>
      <c r="J21" s="124" t="s">
        <v>94</v>
      </c>
      <c r="K21" s="124" t="s">
        <v>75</v>
      </c>
      <c r="L21" s="124" t="s">
        <v>95</v>
      </c>
      <c r="M21" s="47" t="s">
        <v>293</v>
      </c>
      <c r="N21" s="124" t="s">
        <v>272</v>
      </c>
      <c r="O21" s="124" t="s">
        <v>273</v>
      </c>
      <c r="P21" s="124" t="s">
        <v>288</v>
      </c>
      <c r="Q21" s="124" t="s">
        <v>275</v>
      </c>
      <c r="R21" s="48" t="s">
        <v>82</v>
      </c>
      <c r="S21" s="126"/>
      <c r="T21" s="126"/>
      <c r="U21" s="127">
        <v>0.9</v>
      </c>
      <c r="V21" s="127">
        <v>0.9</v>
      </c>
      <c r="W21" s="127">
        <v>0.9</v>
      </c>
      <c r="X21" s="127">
        <v>0.9</v>
      </c>
      <c r="Y21" s="127">
        <v>0.9</v>
      </c>
      <c r="Z21" s="127">
        <v>0.9</v>
      </c>
      <c r="AA21" s="127">
        <v>0.9</v>
      </c>
      <c r="AB21" s="127">
        <v>0.9</v>
      </c>
      <c r="AC21" s="127">
        <v>0.9</v>
      </c>
      <c r="AD21" s="127">
        <v>0.9</v>
      </c>
      <c r="AE21" s="127">
        <v>0.9</v>
      </c>
      <c r="AF21" s="127">
        <v>0.9</v>
      </c>
      <c r="AG21" s="180"/>
      <c r="AH21" s="180"/>
      <c r="AI21" s="180"/>
      <c r="AJ21" s="180"/>
      <c r="AK21" s="180"/>
      <c r="AL21" s="180"/>
      <c r="AM21" s="180"/>
      <c r="AN21" s="180"/>
      <c r="AO21" s="180"/>
      <c r="AP21" s="180"/>
      <c r="AQ21" s="180"/>
      <c r="AR21" s="180"/>
    </row>
    <row r="22" spans="1:44" ht="31.5">
      <c r="A22" s="124" t="s">
        <v>294</v>
      </c>
      <c r="B22" s="124" t="s">
        <v>68</v>
      </c>
      <c r="C22" s="47" t="s">
        <v>254</v>
      </c>
      <c r="E22" s="47" t="s">
        <v>295</v>
      </c>
      <c r="F22" s="47" t="s">
        <v>296</v>
      </c>
      <c r="G22" s="125">
        <v>2</v>
      </c>
      <c r="H22" s="47" t="s">
        <v>217</v>
      </c>
      <c r="I22" s="47" t="s">
        <v>297</v>
      </c>
      <c r="J22" s="124" t="s">
        <v>94</v>
      </c>
      <c r="K22" s="124" t="s">
        <v>75</v>
      </c>
      <c r="L22" s="124" t="s">
        <v>95</v>
      </c>
      <c r="M22" s="47" t="s">
        <v>298</v>
      </c>
      <c r="N22" s="124" t="s">
        <v>272</v>
      </c>
      <c r="O22" s="124" t="s">
        <v>273</v>
      </c>
      <c r="P22" s="124" t="s">
        <v>281</v>
      </c>
      <c r="R22" s="48" t="s">
        <v>82</v>
      </c>
      <c r="S22" s="126"/>
      <c r="T22" s="126"/>
      <c r="U22" s="127">
        <v>1</v>
      </c>
      <c r="V22" s="127">
        <v>1</v>
      </c>
      <c r="W22" s="127">
        <v>1</v>
      </c>
      <c r="X22" s="127">
        <v>1</v>
      </c>
      <c r="Y22" s="127">
        <v>1</v>
      </c>
      <c r="Z22" s="127">
        <v>1</v>
      </c>
      <c r="AA22" s="127">
        <v>1</v>
      </c>
      <c r="AB22" s="127">
        <v>1</v>
      </c>
      <c r="AC22" s="127">
        <v>1</v>
      </c>
      <c r="AD22" s="127">
        <v>1</v>
      </c>
      <c r="AE22" s="127">
        <v>1</v>
      </c>
      <c r="AF22" s="127">
        <v>1</v>
      </c>
      <c r="AG22" s="180"/>
      <c r="AH22" s="180"/>
      <c r="AI22" s="180"/>
      <c r="AJ22" s="180"/>
      <c r="AK22" s="180"/>
      <c r="AL22" s="180"/>
      <c r="AM22" s="180"/>
      <c r="AN22" s="180"/>
      <c r="AO22" s="180"/>
      <c r="AP22" s="180"/>
      <c r="AQ22" s="180"/>
      <c r="AR22" s="180"/>
    </row>
    <row r="23" spans="1:44">
      <c r="A23" s="124" t="s">
        <v>299</v>
      </c>
      <c r="B23" s="124" t="s">
        <v>68</v>
      </c>
      <c r="C23" s="47" t="s">
        <v>254</v>
      </c>
      <c r="E23" s="47" t="s">
        <v>300</v>
      </c>
      <c r="F23" s="47" t="s">
        <v>301</v>
      </c>
      <c r="G23" s="125">
        <v>2</v>
      </c>
      <c r="H23" s="47" t="s">
        <v>302</v>
      </c>
      <c r="I23" s="47" t="s">
        <v>303</v>
      </c>
      <c r="J23" s="124" t="s">
        <v>74</v>
      </c>
      <c r="K23" s="124" t="s">
        <v>75</v>
      </c>
      <c r="L23" s="124" t="s">
        <v>76</v>
      </c>
      <c r="M23" s="47" t="s">
        <v>304</v>
      </c>
      <c r="N23" s="124" t="s">
        <v>272</v>
      </c>
      <c r="O23" s="124" t="s">
        <v>273</v>
      </c>
      <c r="P23" s="124" t="s">
        <v>305</v>
      </c>
      <c r="R23" s="48" t="s">
        <v>82</v>
      </c>
      <c r="S23" s="126"/>
      <c r="T23" s="126"/>
      <c r="U23" s="128"/>
      <c r="V23" s="128">
        <v>1</v>
      </c>
      <c r="W23" s="128">
        <v>4</v>
      </c>
      <c r="X23" s="128">
        <v>6</v>
      </c>
      <c r="Y23" s="128">
        <v>1</v>
      </c>
      <c r="Z23" s="128">
        <v>1</v>
      </c>
      <c r="AA23" s="128">
        <v>3</v>
      </c>
      <c r="AB23" s="128"/>
      <c r="AC23" s="128"/>
      <c r="AD23" s="128">
        <v>1</v>
      </c>
      <c r="AE23" s="128"/>
      <c r="AF23" s="128"/>
      <c r="AG23" s="180"/>
      <c r="AH23" s="180"/>
      <c r="AI23" s="180"/>
      <c r="AJ23" s="180"/>
      <c r="AK23" s="180"/>
      <c r="AL23" s="180"/>
      <c r="AM23" s="180"/>
      <c r="AN23" s="180"/>
      <c r="AO23" s="180"/>
      <c r="AP23" s="180"/>
      <c r="AQ23" s="180"/>
      <c r="AR23" s="180"/>
    </row>
    <row r="24" spans="1:44" ht="31.5">
      <c r="A24" s="124" t="s">
        <v>306</v>
      </c>
      <c r="B24" s="124" t="s">
        <v>68</v>
      </c>
      <c r="C24" s="47" t="s">
        <v>254</v>
      </c>
      <c r="E24" s="47" t="s">
        <v>307</v>
      </c>
      <c r="F24" s="47" t="s">
        <v>301</v>
      </c>
      <c r="G24" s="125">
        <v>2</v>
      </c>
      <c r="H24" s="47" t="s">
        <v>302</v>
      </c>
      <c r="I24" s="47" t="s">
        <v>308</v>
      </c>
      <c r="J24" s="124" t="s">
        <v>74</v>
      </c>
      <c r="K24" s="124" t="s">
        <v>75</v>
      </c>
      <c r="L24" s="124" t="s">
        <v>76</v>
      </c>
      <c r="M24" s="47" t="s">
        <v>309</v>
      </c>
      <c r="N24" s="124" t="s">
        <v>272</v>
      </c>
      <c r="O24" s="124" t="s">
        <v>273</v>
      </c>
      <c r="P24" s="124" t="s">
        <v>305</v>
      </c>
      <c r="Q24" s="124" t="s">
        <v>310</v>
      </c>
      <c r="R24" s="48" t="s">
        <v>82</v>
      </c>
      <c r="S24" s="126"/>
      <c r="T24" s="126"/>
      <c r="U24" s="128"/>
      <c r="V24" s="128">
        <v>6</v>
      </c>
      <c r="W24" s="128">
        <v>2</v>
      </c>
      <c r="X24" s="128">
        <v>8</v>
      </c>
      <c r="Y24" s="128">
        <v>6</v>
      </c>
      <c r="Z24" s="128">
        <v>2</v>
      </c>
      <c r="AA24" s="128">
        <v>2</v>
      </c>
      <c r="AB24" s="128"/>
      <c r="AC24" s="128"/>
      <c r="AD24" s="128">
        <v>4</v>
      </c>
      <c r="AE24" s="128">
        <v>1</v>
      </c>
      <c r="AF24" s="128"/>
      <c r="AG24" s="180"/>
      <c r="AH24" s="180"/>
      <c r="AI24" s="180"/>
      <c r="AJ24" s="180"/>
      <c r="AK24" s="180"/>
      <c r="AL24" s="180"/>
      <c r="AM24" s="180"/>
      <c r="AN24" s="180"/>
      <c r="AO24" s="180"/>
      <c r="AP24" s="180"/>
      <c r="AQ24" s="180"/>
      <c r="AR24" s="180"/>
    </row>
    <row r="25" spans="1:44" ht="31.5">
      <c r="A25" s="124" t="s">
        <v>311</v>
      </c>
      <c r="B25" s="124" t="s">
        <v>68</v>
      </c>
      <c r="C25" s="47" t="s">
        <v>254</v>
      </c>
      <c r="E25" s="47" t="s">
        <v>312</v>
      </c>
      <c r="F25" s="47" t="s">
        <v>301</v>
      </c>
      <c r="G25" s="125">
        <v>3</v>
      </c>
      <c r="H25" s="47" t="s">
        <v>302</v>
      </c>
      <c r="I25" s="47" t="s">
        <v>313</v>
      </c>
      <c r="J25" s="124" t="s">
        <v>74</v>
      </c>
      <c r="K25" s="124" t="s">
        <v>75</v>
      </c>
      <c r="L25" s="124" t="s">
        <v>76</v>
      </c>
      <c r="M25" s="47" t="s">
        <v>314</v>
      </c>
      <c r="N25" s="124" t="s">
        <v>272</v>
      </c>
      <c r="O25" s="124" t="s">
        <v>273</v>
      </c>
      <c r="P25" s="124" t="s">
        <v>305</v>
      </c>
      <c r="R25" s="48" t="s">
        <v>82</v>
      </c>
      <c r="S25" s="126"/>
      <c r="T25" s="126"/>
      <c r="U25" s="128"/>
      <c r="V25" s="128"/>
      <c r="W25" s="128"/>
      <c r="X25" s="128">
        <v>6</v>
      </c>
      <c r="Y25" s="128">
        <v>2</v>
      </c>
      <c r="Z25" s="128">
        <v>8</v>
      </c>
      <c r="AA25" s="128">
        <v>6</v>
      </c>
      <c r="AB25" s="128">
        <v>2</v>
      </c>
      <c r="AC25" s="128">
        <v>2</v>
      </c>
      <c r="AD25" s="128"/>
      <c r="AE25" s="128"/>
      <c r="AF25" s="242">
        <v>4</v>
      </c>
      <c r="AG25" s="180"/>
      <c r="AH25" s="180"/>
      <c r="AI25" s="180"/>
      <c r="AJ25" s="180"/>
      <c r="AK25" s="180"/>
      <c r="AL25" s="180"/>
      <c r="AM25" s="180"/>
      <c r="AN25" s="180"/>
      <c r="AO25" s="180"/>
      <c r="AP25" s="180"/>
      <c r="AQ25" s="180"/>
      <c r="AR25" s="180"/>
    </row>
    <row r="26" spans="1:44" ht="31.5">
      <c r="A26" s="124" t="s">
        <v>315</v>
      </c>
      <c r="B26" s="124" t="s">
        <v>68</v>
      </c>
      <c r="C26" s="47" t="s">
        <v>254</v>
      </c>
      <c r="E26" s="47" t="s">
        <v>316</v>
      </c>
      <c r="F26" s="47" t="s">
        <v>301</v>
      </c>
      <c r="G26" s="125">
        <v>2</v>
      </c>
      <c r="H26" s="47" t="s">
        <v>302</v>
      </c>
      <c r="I26" s="47" t="s">
        <v>308</v>
      </c>
      <c r="J26" s="124" t="s">
        <v>74</v>
      </c>
      <c r="K26" s="124" t="s">
        <v>75</v>
      </c>
      <c r="L26" s="124" t="s">
        <v>76</v>
      </c>
      <c r="M26" s="47" t="s">
        <v>309</v>
      </c>
      <c r="N26" s="124" t="s">
        <v>272</v>
      </c>
      <c r="O26" s="124" t="s">
        <v>273</v>
      </c>
      <c r="P26" s="124" t="s">
        <v>305</v>
      </c>
      <c r="Q26" s="124" t="s">
        <v>310</v>
      </c>
      <c r="R26" s="48" t="s">
        <v>82</v>
      </c>
      <c r="S26" s="126"/>
      <c r="T26" s="126"/>
      <c r="U26" s="243"/>
      <c r="V26" s="243">
        <v>3</v>
      </c>
      <c r="W26" s="243">
        <v>2</v>
      </c>
      <c r="X26" s="243">
        <v>2</v>
      </c>
      <c r="Y26" s="243">
        <v>13</v>
      </c>
      <c r="Z26" s="243">
        <v>3</v>
      </c>
      <c r="AA26" s="243">
        <v>2</v>
      </c>
      <c r="AB26" s="243">
        <v>6</v>
      </c>
      <c r="AC26" s="243">
        <v>4</v>
      </c>
      <c r="AD26" s="243"/>
      <c r="AE26" s="243"/>
      <c r="AF26" s="243">
        <v>1</v>
      </c>
      <c r="AG26" s="180"/>
      <c r="AH26" s="180"/>
      <c r="AI26" s="180"/>
      <c r="AJ26" s="180"/>
      <c r="AK26" s="180"/>
      <c r="AL26" s="180"/>
      <c r="AM26" s="180"/>
      <c r="AN26" s="180"/>
      <c r="AO26" s="180"/>
      <c r="AP26" s="180"/>
      <c r="AQ26" s="180"/>
      <c r="AR26" s="180"/>
    </row>
    <row r="27" spans="1:44" ht="31.5">
      <c r="A27" s="124" t="s">
        <v>317</v>
      </c>
      <c r="B27" s="124" t="s">
        <v>68</v>
      </c>
      <c r="C27" s="47" t="s">
        <v>254</v>
      </c>
      <c r="E27" s="47" t="s">
        <v>318</v>
      </c>
      <c r="F27" s="47" t="s">
        <v>301</v>
      </c>
      <c r="G27" s="125">
        <v>3</v>
      </c>
      <c r="H27" s="47" t="s">
        <v>302</v>
      </c>
      <c r="I27" s="47" t="s">
        <v>313</v>
      </c>
      <c r="J27" s="124" t="s">
        <v>74</v>
      </c>
      <c r="K27" s="124" t="s">
        <v>75</v>
      </c>
      <c r="L27" s="124" t="s">
        <v>76</v>
      </c>
      <c r="M27" s="47" t="s">
        <v>314</v>
      </c>
      <c r="N27" s="124" t="s">
        <v>272</v>
      </c>
      <c r="O27" s="124" t="s">
        <v>273</v>
      </c>
      <c r="P27" s="124" t="s">
        <v>305</v>
      </c>
      <c r="R27" s="48" t="s">
        <v>82</v>
      </c>
      <c r="S27" s="126"/>
      <c r="T27" s="126"/>
      <c r="U27" s="128"/>
      <c r="V27" s="128"/>
      <c r="W27" s="128"/>
      <c r="X27" s="128"/>
      <c r="Y27" s="128">
        <v>3</v>
      </c>
      <c r="Z27" s="128">
        <v>2</v>
      </c>
      <c r="AA27" s="128">
        <v>2</v>
      </c>
      <c r="AB27" s="128">
        <v>13</v>
      </c>
      <c r="AC27" s="128">
        <v>3</v>
      </c>
      <c r="AD27" s="128">
        <v>2</v>
      </c>
      <c r="AE27" s="128">
        <v>6</v>
      </c>
      <c r="AF27" s="128">
        <v>4</v>
      </c>
      <c r="AG27" s="180"/>
      <c r="AH27" s="180"/>
      <c r="AI27" s="180"/>
      <c r="AJ27" s="180"/>
      <c r="AK27" s="180"/>
      <c r="AL27" s="180"/>
      <c r="AM27" s="180"/>
      <c r="AN27" s="180"/>
      <c r="AO27" s="180"/>
      <c r="AP27" s="180"/>
      <c r="AQ27" s="180"/>
      <c r="AR27" s="180"/>
    </row>
    <row r="28" spans="1:44" ht="31.5">
      <c r="A28" s="124" t="s">
        <v>319</v>
      </c>
      <c r="B28" s="124" t="s">
        <v>68</v>
      </c>
      <c r="C28" s="47" t="s">
        <v>254</v>
      </c>
      <c r="E28" s="47" t="s">
        <v>320</v>
      </c>
      <c r="F28" s="47" t="s">
        <v>301</v>
      </c>
      <c r="G28" s="125">
        <v>1</v>
      </c>
      <c r="H28" s="47" t="s">
        <v>302</v>
      </c>
      <c r="I28" s="47" t="s">
        <v>313</v>
      </c>
      <c r="J28" s="124" t="s">
        <v>74</v>
      </c>
      <c r="K28" s="124" t="s">
        <v>75</v>
      </c>
      <c r="L28" s="124" t="s">
        <v>76</v>
      </c>
      <c r="M28" s="47" t="s">
        <v>321</v>
      </c>
      <c r="N28" s="124" t="s">
        <v>272</v>
      </c>
      <c r="O28" s="124" t="s">
        <v>273</v>
      </c>
      <c r="P28" s="124" t="s">
        <v>305</v>
      </c>
      <c r="R28" s="48" t="s">
        <v>82</v>
      </c>
      <c r="S28" s="126"/>
      <c r="T28" s="126"/>
      <c r="U28" s="128"/>
      <c r="V28" s="128">
        <v>13</v>
      </c>
      <c r="W28" s="128">
        <v>9</v>
      </c>
      <c r="X28" s="128">
        <v>9</v>
      </c>
      <c r="Y28" s="128">
        <v>7</v>
      </c>
      <c r="Z28" s="128">
        <v>5</v>
      </c>
      <c r="AA28" s="128">
        <v>2</v>
      </c>
      <c r="AB28" s="128">
        <v>2</v>
      </c>
      <c r="AC28" s="128">
        <v>1</v>
      </c>
      <c r="AD28" s="128">
        <v>3</v>
      </c>
      <c r="AE28" s="128">
        <v>7</v>
      </c>
      <c r="AF28" s="128">
        <v>1</v>
      </c>
      <c r="AG28" s="180"/>
      <c r="AH28" s="180"/>
      <c r="AI28" s="180"/>
      <c r="AJ28" s="180"/>
      <c r="AK28" s="180"/>
      <c r="AL28" s="180"/>
      <c r="AM28" s="180"/>
      <c r="AN28" s="180"/>
      <c r="AO28" s="180"/>
      <c r="AP28" s="180"/>
      <c r="AQ28" s="180"/>
      <c r="AR28" s="180"/>
    </row>
    <row r="29" spans="1:44" ht="31.5">
      <c r="A29" s="124" t="s">
        <v>322</v>
      </c>
      <c r="B29" s="124" t="s">
        <v>68</v>
      </c>
      <c r="C29" s="47" t="s">
        <v>254</v>
      </c>
      <c r="E29" s="47" t="s">
        <v>323</v>
      </c>
      <c r="F29" s="47" t="s">
        <v>301</v>
      </c>
      <c r="G29" s="125">
        <v>2</v>
      </c>
      <c r="H29" s="47" t="s">
        <v>302</v>
      </c>
      <c r="I29" s="47" t="s">
        <v>308</v>
      </c>
      <c r="J29" s="124" t="s">
        <v>74</v>
      </c>
      <c r="K29" s="124" t="s">
        <v>75</v>
      </c>
      <c r="L29" s="124" t="s">
        <v>76</v>
      </c>
      <c r="M29" s="47" t="s">
        <v>309</v>
      </c>
      <c r="N29" s="124" t="s">
        <v>272</v>
      </c>
      <c r="O29" s="124" t="s">
        <v>273</v>
      </c>
      <c r="P29" s="124" t="s">
        <v>305</v>
      </c>
      <c r="Q29" s="124" t="s">
        <v>310</v>
      </c>
      <c r="R29" s="48" t="s">
        <v>82</v>
      </c>
      <c r="S29" s="126"/>
      <c r="T29" s="126"/>
      <c r="U29" s="128"/>
      <c r="V29" s="128"/>
      <c r="W29" s="128">
        <v>6</v>
      </c>
      <c r="X29" s="128">
        <v>6</v>
      </c>
      <c r="Y29" s="128">
        <v>1</v>
      </c>
      <c r="Z29" s="128">
        <v>2</v>
      </c>
      <c r="AA29" s="128">
        <v>3</v>
      </c>
      <c r="AB29" s="128"/>
      <c r="AC29" s="128">
        <v>2</v>
      </c>
      <c r="AD29" s="128"/>
      <c r="AE29" s="128">
        <v>1</v>
      </c>
      <c r="AF29" s="128">
        <v>3</v>
      </c>
      <c r="AG29" s="180"/>
      <c r="AH29" s="180"/>
      <c r="AI29" s="180"/>
      <c r="AJ29" s="180"/>
      <c r="AK29" s="180"/>
      <c r="AL29" s="180"/>
      <c r="AM29" s="180"/>
      <c r="AN29" s="180"/>
      <c r="AO29" s="180"/>
      <c r="AP29" s="180"/>
      <c r="AQ29" s="180"/>
      <c r="AR29" s="180"/>
    </row>
    <row r="30" spans="1:44" ht="31.5">
      <c r="A30" s="124" t="s">
        <v>324</v>
      </c>
      <c r="B30" s="124" t="s">
        <v>68</v>
      </c>
      <c r="C30" s="47" t="s">
        <v>254</v>
      </c>
      <c r="E30" s="47" t="s">
        <v>325</v>
      </c>
      <c r="F30" s="47" t="s">
        <v>301</v>
      </c>
      <c r="G30" s="125">
        <v>3</v>
      </c>
      <c r="H30" s="47" t="s">
        <v>302</v>
      </c>
      <c r="I30" s="47" t="s">
        <v>313</v>
      </c>
      <c r="J30" s="124" t="s">
        <v>74</v>
      </c>
      <c r="K30" s="124" t="s">
        <v>75</v>
      </c>
      <c r="L30" s="124" t="s">
        <v>76</v>
      </c>
      <c r="M30" s="47" t="s">
        <v>314</v>
      </c>
      <c r="N30" s="124" t="s">
        <v>272</v>
      </c>
      <c r="O30" s="124" t="s">
        <v>273</v>
      </c>
      <c r="P30" s="124" t="s">
        <v>305</v>
      </c>
      <c r="R30" s="48" t="s">
        <v>82</v>
      </c>
      <c r="S30" s="126"/>
      <c r="T30" s="126"/>
      <c r="U30" s="128"/>
      <c r="V30" s="128">
        <v>1</v>
      </c>
      <c r="W30" s="128">
        <v>2</v>
      </c>
      <c r="X30" s="128">
        <v>2</v>
      </c>
      <c r="Y30" s="128">
        <v>1</v>
      </c>
      <c r="Z30" s="128"/>
      <c r="AA30" s="128"/>
      <c r="AB30" s="128"/>
      <c r="AC30" s="128">
        <v>6</v>
      </c>
      <c r="AD30" s="128">
        <v>6</v>
      </c>
      <c r="AE30" s="128">
        <v>1</v>
      </c>
      <c r="AF30" s="128">
        <v>5</v>
      </c>
      <c r="AG30" s="180"/>
      <c r="AH30" s="199"/>
      <c r="AI30" s="203"/>
      <c r="AJ30" s="199"/>
      <c r="AK30" s="199"/>
      <c r="AL30" s="199"/>
      <c r="AM30" s="180"/>
      <c r="AN30" s="180"/>
      <c r="AO30" s="180"/>
      <c r="AP30" s="180"/>
      <c r="AQ30" s="180"/>
      <c r="AR30" s="180"/>
    </row>
    <row r="31" spans="1:44" ht="63">
      <c r="A31" s="124" t="s">
        <v>326</v>
      </c>
      <c r="B31" s="124" t="s">
        <v>68</v>
      </c>
      <c r="C31" s="47" t="s">
        <v>254</v>
      </c>
      <c r="E31" s="47" t="s">
        <v>327</v>
      </c>
      <c r="F31" s="47" t="s">
        <v>328</v>
      </c>
      <c r="G31" s="125">
        <v>3</v>
      </c>
      <c r="H31" s="47" t="s">
        <v>302</v>
      </c>
      <c r="I31" s="47" t="s">
        <v>329</v>
      </c>
      <c r="J31" s="124" t="s">
        <v>74</v>
      </c>
      <c r="K31" s="124" t="s">
        <v>75</v>
      </c>
      <c r="L31" s="124" t="s">
        <v>76</v>
      </c>
      <c r="M31" s="47" t="s">
        <v>330</v>
      </c>
      <c r="N31" s="124" t="s">
        <v>272</v>
      </c>
      <c r="O31" s="124" t="s">
        <v>273</v>
      </c>
      <c r="P31" s="124" t="s">
        <v>305</v>
      </c>
      <c r="Q31" s="124" t="s">
        <v>310</v>
      </c>
      <c r="R31" s="48" t="s">
        <v>82</v>
      </c>
      <c r="S31" s="126"/>
      <c r="T31" s="126"/>
      <c r="U31" s="128"/>
      <c r="V31" s="128">
        <v>8</v>
      </c>
      <c r="W31" s="128">
        <v>11</v>
      </c>
      <c r="X31" s="128">
        <v>14</v>
      </c>
      <c r="Y31" s="128">
        <v>5</v>
      </c>
      <c r="Z31" s="128">
        <v>5</v>
      </c>
      <c r="AA31" s="128">
        <v>6</v>
      </c>
      <c r="AB31" s="128">
        <v>4</v>
      </c>
      <c r="AC31" s="128">
        <v>2</v>
      </c>
      <c r="AD31" s="128">
        <v>1</v>
      </c>
      <c r="AE31" s="128">
        <v>4</v>
      </c>
      <c r="AF31" s="128"/>
      <c r="AG31" s="180"/>
      <c r="AH31" s="180"/>
      <c r="AI31" s="180"/>
      <c r="AJ31" s="180"/>
      <c r="AK31" s="180"/>
      <c r="AL31" s="180"/>
      <c r="AM31" s="180"/>
      <c r="AN31" s="180"/>
      <c r="AO31" s="180"/>
      <c r="AP31" s="180"/>
      <c r="AQ31" s="180"/>
      <c r="AR31" s="180"/>
    </row>
    <row r="32" spans="1:44" ht="47.25">
      <c r="A32" s="124" t="s">
        <v>331</v>
      </c>
      <c r="B32" s="124" t="s">
        <v>68</v>
      </c>
      <c r="C32" s="47" t="s">
        <v>254</v>
      </c>
      <c r="E32" s="47" t="s">
        <v>332</v>
      </c>
      <c r="F32" s="47" t="s">
        <v>301</v>
      </c>
      <c r="G32" s="125">
        <v>1</v>
      </c>
      <c r="H32" s="47" t="s">
        <v>302</v>
      </c>
      <c r="I32" s="47" t="s">
        <v>333</v>
      </c>
      <c r="J32" s="124" t="s">
        <v>94</v>
      </c>
      <c r="K32" s="124" t="s">
        <v>75</v>
      </c>
      <c r="L32" s="124" t="s">
        <v>95</v>
      </c>
      <c r="M32" s="47" t="s">
        <v>334</v>
      </c>
      <c r="N32" s="124" t="s">
        <v>272</v>
      </c>
      <c r="O32" s="124" t="s">
        <v>273</v>
      </c>
      <c r="P32" s="124" t="s">
        <v>281</v>
      </c>
      <c r="R32" s="48" t="s">
        <v>82</v>
      </c>
      <c r="S32" s="126"/>
      <c r="T32" s="126"/>
      <c r="U32" s="127">
        <v>1</v>
      </c>
      <c r="V32" s="127">
        <v>1</v>
      </c>
      <c r="W32" s="127">
        <v>1</v>
      </c>
      <c r="X32" s="127">
        <v>1</v>
      </c>
      <c r="Y32" s="127">
        <v>1</v>
      </c>
      <c r="Z32" s="127">
        <v>1</v>
      </c>
      <c r="AA32" s="127">
        <v>1</v>
      </c>
      <c r="AB32" s="127">
        <v>1</v>
      </c>
      <c r="AC32" s="127">
        <v>1</v>
      </c>
      <c r="AD32" s="127">
        <v>1</v>
      </c>
      <c r="AE32" s="127">
        <v>1</v>
      </c>
      <c r="AF32" s="127">
        <v>1</v>
      </c>
      <c r="AG32" s="203"/>
      <c r="AH32" s="199"/>
      <c r="AI32" s="203"/>
      <c r="AJ32" s="199"/>
      <c r="AK32" s="199"/>
      <c r="AL32" s="199"/>
      <c r="AM32" s="180"/>
      <c r="AN32" s="180"/>
      <c r="AO32" s="180"/>
      <c r="AP32" s="180"/>
      <c r="AQ32" s="180"/>
      <c r="AR32" s="180"/>
    </row>
    <row r="33" spans="1:44" ht="31.5">
      <c r="A33" s="124" t="s">
        <v>335</v>
      </c>
      <c r="B33" s="124" t="s">
        <v>131</v>
      </c>
      <c r="C33" s="47" t="s">
        <v>336</v>
      </c>
      <c r="E33" s="47" t="s">
        <v>337</v>
      </c>
      <c r="F33" s="47" t="s">
        <v>338</v>
      </c>
      <c r="G33" s="125">
        <v>2</v>
      </c>
      <c r="H33" s="47" t="s">
        <v>302</v>
      </c>
      <c r="I33" s="47" t="s">
        <v>339</v>
      </c>
      <c r="J33" s="124" t="s">
        <v>74</v>
      </c>
      <c r="K33" s="124" t="s">
        <v>75</v>
      </c>
      <c r="L33" s="124" t="s">
        <v>95</v>
      </c>
      <c r="M33" s="47" t="s">
        <v>340</v>
      </c>
      <c r="N33" s="124" t="s">
        <v>272</v>
      </c>
      <c r="O33" s="124" t="s">
        <v>273</v>
      </c>
      <c r="P33" s="124" t="s">
        <v>341</v>
      </c>
      <c r="R33" s="48" t="s">
        <v>82</v>
      </c>
      <c r="S33" s="126"/>
      <c r="T33" s="126"/>
      <c r="U33" s="128">
        <v>1</v>
      </c>
      <c r="V33" s="128">
        <v>1</v>
      </c>
      <c r="W33" s="128">
        <v>1</v>
      </c>
      <c r="X33" s="128">
        <v>1</v>
      </c>
      <c r="Y33" s="128">
        <v>1</v>
      </c>
      <c r="Z33" s="128">
        <v>1</v>
      </c>
      <c r="AA33" s="128">
        <v>1</v>
      </c>
      <c r="AB33" s="128">
        <v>1</v>
      </c>
      <c r="AC33" s="128">
        <v>1</v>
      </c>
      <c r="AD33" s="128">
        <v>1</v>
      </c>
      <c r="AE33" s="128">
        <v>1</v>
      </c>
      <c r="AF33" s="128">
        <v>1</v>
      </c>
      <c r="AG33" s="178"/>
      <c r="AH33" s="199"/>
      <c r="AI33" s="203"/>
      <c r="AJ33" s="199"/>
      <c r="AK33" s="203"/>
      <c r="AL33" s="203"/>
      <c r="AM33" s="203"/>
      <c r="AN33" s="203"/>
      <c r="AO33" s="203"/>
      <c r="AP33" s="203"/>
      <c r="AQ33" s="203"/>
      <c r="AR33" s="203"/>
    </row>
    <row r="34" spans="1:44" ht="31.5">
      <c r="A34" s="124" t="s">
        <v>342</v>
      </c>
      <c r="B34" s="124" t="s">
        <v>131</v>
      </c>
      <c r="C34" s="47" t="s">
        <v>336</v>
      </c>
      <c r="E34" s="47" t="s">
        <v>343</v>
      </c>
      <c r="F34" s="47" t="s">
        <v>344</v>
      </c>
      <c r="G34" s="125">
        <v>2</v>
      </c>
      <c r="H34" s="47" t="s">
        <v>302</v>
      </c>
      <c r="I34" s="47" t="s">
        <v>345</v>
      </c>
      <c r="J34" s="124" t="s">
        <v>94</v>
      </c>
      <c r="K34" s="124" t="s">
        <v>75</v>
      </c>
      <c r="L34" s="124" t="s">
        <v>95</v>
      </c>
      <c r="M34" s="47" t="s">
        <v>128</v>
      </c>
      <c r="N34" s="124" t="s">
        <v>272</v>
      </c>
      <c r="O34" s="124" t="s">
        <v>273</v>
      </c>
      <c r="P34" s="124" t="s">
        <v>288</v>
      </c>
      <c r="R34" s="48" t="s">
        <v>82</v>
      </c>
      <c r="S34" s="126"/>
      <c r="T34" s="126"/>
      <c r="U34" s="127">
        <v>0.9</v>
      </c>
      <c r="V34" s="127">
        <v>0.9</v>
      </c>
      <c r="W34" s="127">
        <v>0.9</v>
      </c>
      <c r="X34" s="127">
        <v>0.9</v>
      </c>
      <c r="Y34" s="127">
        <v>0.9</v>
      </c>
      <c r="Z34" s="127">
        <v>0.9</v>
      </c>
      <c r="AA34" s="127">
        <v>0.9</v>
      </c>
      <c r="AB34" s="127">
        <v>0.9</v>
      </c>
      <c r="AC34" s="127">
        <v>0.9</v>
      </c>
      <c r="AD34" s="127">
        <v>0.9</v>
      </c>
      <c r="AE34" s="127">
        <v>0.9</v>
      </c>
      <c r="AF34" s="127">
        <v>0.9</v>
      </c>
      <c r="AG34" s="180"/>
      <c r="AH34" s="180"/>
      <c r="AI34" s="180"/>
      <c r="AJ34" s="180"/>
      <c r="AK34" s="180"/>
      <c r="AL34" s="180"/>
      <c r="AM34" s="180"/>
      <c r="AN34" s="180"/>
      <c r="AO34" s="180"/>
      <c r="AP34" s="180"/>
      <c r="AQ34" s="180"/>
      <c r="AR34" s="180"/>
    </row>
    <row r="35" spans="1:44" ht="31.5">
      <c r="A35" s="124" t="s">
        <v>346</v>
      </c>
      <c r="B35" s="124" t="s">
        <v>131</v>
      </c>
      <c r="C35" s="47" t="s">
        <v>336</v>
      </c>
      <c r="E35" s="47" t="s">
        <v>347</v>
      </c>
      <c r="F35" s="47" t="s">
        <v>348</v>
      </c>
      <c r="G35" s="125">
        <v>2</v>
      </c>
      <c r="H35" s="47" t="s">
        <v>217</v>
      </c>
      <c r="I35" s="47" t="s">
        <v>349</v>
      </c>
      <c r="J35" s="124" t="s">
        <v>94</v>
      </c>
      <c r="K35" s="124" t="s">
        <v>75</v>
      </c>
      <c r="L35" s="124" t="s">
        <v>95</v>
      </c>
      <c r="M35" s="47" t="s">
        <v>350</v>
      </c>
      <c r="N35" s="124" t="s">
        <v>272</v>
      </c>
      <c r="O35" s="124" t="s">
        <v>273</v>
      </c>
      <c r="P35" s="124" t="s">
        <v>288</v>
      </c>
      <c r="R35" s="48" t="s">
        <v>82</v>
      </c>
      <c r="S35" s="126"/>
      <c r="T35" s="126"/>
      <c r="U35" s="127"/>
      <c r="V35" s="127">
        <v>1</v>
      </c>
      <c r="W35" s="127">
        <v>1</v>
      </c>
      <c r="X35" s="127">
        <v>1</v>
      </c>
      <c r="Y35" s="127">
        <v>1</v>
      </c>
      <c r="Z35" s="127">
        <v>1</v>
      </c>
      <c r="AA35" s="127">
        <v>1</v>
      </c>
      <c r="AB35" s="127">
        <v>1</v>
      </c>
      <c r="AC35" s="127">
        <v>1</v>
      </c>
      <c r="AD35" s="127">
        <v>1</v>
      </c>
      <c r="AE35" s="127">
        <v>1</v>
      </c>
      <c r="AF35" s="127">
        <v>1</v>
      </c>
      <c r="AG35" s="180"/>
      <c r="AH35" s="180"/>
      <c r="AI35" s="180"/>
      <c r="AJ35" s="180"/>
      <c r="AK35" s="180"/>
      <c r="AL35" s="180"/>
      <c r="AM35" s="180"/>
      <c r="AN35" s="180"/>
      <c r="AO35" s="180"/>
      <c r="AP35" s="180"/>
      <c r="AQ35" s="180"/>
      <c r="AR35" s="180"/>
    </row>
    <row r="36" spans="1:44" ht="63">
      <c r="A36" s="124" t="s">
        <v>351</v>
      </c>
      <c r="B36" s="124" t="s">
        <v>68</v>
      </c>
      <c r="C36" s="47" t="s">
        <v>254</v>
      </c>
      <c r="E36" s="47" t="s">
        <v>352</v>
      </c>
      <c r="F36" s="47" t="s">
        <v>353</v>
      </c>
      <c r="G36" s="125">
        <v>2</v>
      </c>
      <c r="H36" s="47" t="s">
        <v>217</v>
      </c>
      <c r="I36" s="47" t="s">
        <v>354</v>
      </c>
      <c r="J36" s="124" t="s">
        <v>74</v>
      </c>
      <c r="K36" s="124" t="s">
        <v>75</v>
      </c>
      <c r="L36" s="124" t="s">
        <v>95</v>
      </c>
      <c r="M36" s="47" t="s">
        <v>355</v>
      </c>
      <c r="N36" s="124" t="s">
        <v>272</v>
      </c>
      <c r="O36" s="124" t="s">
        <v>273</v>
      </c>
      <c r="P36" s="124" t="s">
        <v>356</v>
      </c>
      <c r="R36" s="48" t="s">
        <v>82</v>
      </c>
      <c r="S36" s="126"/>
      <c r="T36" s="126"/>
      <c r="U36" s="128">
        <v>20</v>
      </c>
      <c r="V36" s="128">
        <v>20</v>
      </c>
      <c r="W36" s="128">
        <v>20</v>
      </c>
      <c r="X36" s="128">
        <v>20</v>
      </c>
      <c r="Y36" s="128">
        <v>20</v>
      </c>
      <c r="Z36" s="128">
        <v>20</v>
      </c>
      <c r="AA36" s="128">
        <v>20</v>
      </c>
      <c r="AB36" s="128">
        <v>20</v>
      </c>
      <c r="AC36" s="128">
        <v>20</v>
      </c>
      <c r="AD36" s="128">
        <v>20</v>
      </c>
      <c r="AE36" s="128">
        <v>20</v>
      </c>
      <c r="AF36" s="128">
        <v>20</v>
      </c>
      <c r="AG36" s="178"/>
      <c r="AH36" s="199"/>
      <c r="AI36" s="203"/>
      <c r="AJ36" s="203"/>
      <c r="AK36" s="203"/>
      <c r="AL36" s="203"/>
      <c r="AM36" s="203"/>
      <c r="AN36" s="203"/>
      <c r="AO36" s="203"/>
      <c r="AP36" s="203"/>
      <c r="AQ36" s="203"/>
      <c r="AR36" s="203"/>
    </row>
    <row r="37" spans="1:44" ht="31.5">
      <c r="A37" s="124" t="s">
        <v>357</v>
      </c>
      <c r="B37" s="124" t="s">
        <v>68</v>
      </c>
      <c r="C37" s="47" t="s">
        <v>254</v>
      </c>
      <c r="E37" s="47" t="s">
        <v>358</v>
      </c>
      <c r="F37" s="47" t="s">
        <v>359</v>
      </c>
      <c r="G37" s="125">
        <v>3</v>
      </c>
      <c r="H37" s="47" t="s">
        <v>217</v>
      </c>
      <c r="I37" s="47" t="s">
        <v>360</v>
      </c>
      <c r="J37" s="124" t="s">
        <v>94</v>
      </c>
      <c r="K37" s="124" t="s">
        <v>75</v>
      </c>
      <c r="L37" s="124" t="s">
        <v>95</v>
      </c>
      <c r="M37" s="47" t="s">
        <v>361</v>
      </c>
      <c r="N37" s="124" t="s">
        <v>117</v>
      </c>
      <c r="O37" s="124" t="s">
        <v>362</v>
      </c>
      <c r="P37" s="124" t="s">
        <v>363</v>
      </c>
      <c r="R37" s="48" t="s">
        <v>82</v>
      </c>
      <c r="S37" s="126"/>
      <c r="T37" s="126"/>
      <c r="U37" s="127">
        <v>1</v>
      </c>
      <c r="V37" s="127">
        <v>1</v>
      </c>
      <c r="W37" s="127">
        <v>1</v>
      </c>
      <c r="X37" s="127">
        <v>1</v>
      </c>
      <c r="Y37" s="127">
        <v>1</v>
      </c>
      <c r="Z37" s="127">
        <v>1</v>
      </c>
      <c r="AA37" s="127">
        <v>1</v>
      </c>
      <c r="AB37" s="127">
        <v>1</v>
      </c>
      <c r="AC37" s="127">
        <v>1</v>
      </c>
      <c r="AD37" s="127">
        <v>1</v>
      </c>
      <c r="AE37" s="127">
        <v>1</v>
      </c>
      <c r="AF37" s="127">
        <v>1</v>
      </c>
      <c r="AG37" s="180"/>
      <c r="AH37" s="180"/>
      <c r="AI37" s="180"/>
      <c r="AJ37" s="180"/>
      <c r="AK37" s="180"/>
      <c r="AL37" s="180"/>
      <c r="AM37" s="180"/>
      <c r="AN37" s="180"/>
      <c r="AO37" s="180"/>
      <c r="AP37" s="180"/>
      <c r="AQ37" s="180"/>
      <c r="AR37" s="180"/>
    </row>
    <row r="38" spans="1:44">
      <c r="A38" s="124" t="s">
        <v>364</v>
      </c>
      <c r="B38" s="124" t="s">
        <v>68</v>
      </c>
      <c r="C38" s="47" t="s">
        <v>182</v>
      </c>
      <c r="E38" s="47" t="s">
        <v>365</v>
      </c>
      <c r="F38" s="47" t="s">
        <v>366</v>
      </c>
      <c r="G38" s="125">
        <v>1</v>
      </c>
      <c r="H38" s="47" t="s">
        <v>217</v>
      </c>
      <c r="I38" s="47" t="s">
        <v>234</v>
      </c>
      <c r="J38" s="124" t="s">
        <v>74</v>
      </c>
      <c r="K38" s="124" t="s">
        <v>75</v>
      </c>
      <c r="L38" s="124" t="s">
        <v>95</v>
      </c>
      <c r="M38" s="47" t="s">
        <v>367</v>
      </c>
      <c r="N38" s="124" t="s">
        <v>117</v>
      </c>
      <c r="O38" s="124" t="s">
        <v>362</v>
      </c>
      <c r="P38" s="124" t="s">
        <v>363</v>
      </c>
      <c r="R38" s="48" t="s">
        <v>82</v>
      </c>
      <c r="S38" s="126"/>
      <c r="T38" s="126"/>
      <c r="U38" s="128">
        <v>1</v>
      </c>
      <c r="V38" s="128">
        <v>1</v>
      </c>
      <c r="W38" s="128">
        <v>1</v>
      </c>
      <c r="X38" s="128">
        <v>1</v>
      </c>
      <c r="Y38" s="128">
        <v>1</v>
      </c>
      <c r="Z38" s="128">
        <v>1</v>
      </c>
      <c r="AA38" s="128">
        <v>1</v>
      </c>
      <c r="AB38" s="128">
        <v>1</v>
      </c>
      <c r="AC38" s="128">
        <v>1</v>
      </c>
      <c r="AD38" s="128">
        <v>1</v>
      </c>
      <c r="AE38" s="128">
        <v>1</v>
      </c>
      <c r="AF38" s="128">
        <v>1</v>
      </c>
      <c r="AG38" s="180"/>
      <c r="AH38" s="180"/>
      <c r="AI38" s="180"/>
      <c r="AJ38" s="180"/>
      <c r="AK38" s="180"/>
      <c r="AL38" s="180"/>
      <c r="AM38" s="180"/>
      <c r="AN38" s="180"/>
      <c r="AO38" s="180"/>
      <c r="AP38" s="180"/>
      <c r="AQ38" s="180"/>
      <c r="AR38" s="180"/>
    </row>
    <row r="39" spans="1:44" ht="31.5">
      <c r="A39" s="124" t="s">
        <v>368</v>
      </c>
      <c r="B39" s="124" t="s">
        <v>68</v>
      </c>
      <c r="C39" s="47" t="s">
        <v>254</v>
      </c>
      <c r="E39" s="47" t="s">
        <v>369</v>
      </c>
      <c r="F39" s="47" t="s">
        <v>370</v>
      </c>
      <c r="G39" s="125">
        <v>2</v>
      </c>
      <c r="H39" s="47" t="s">
        <v>217</v>
      </c>
      <c r="I39" s="47" t="s">
        <v>371</v>
      </c>
      <c r="J39" s="124" t="s">
        <v>74</v>
      </c>
      <c r="K39" s="124" t="s">
        <v>228</v>
      </c>
      <c r="L39" s="124" t="s">
        <v>95</v>
      </c>
      <c r="M39" s="47" t="s">
        <v>372</v>
      </c>
      <c r="N39" s="124" t="s">
        <v>117</v>
      </c>
      <c r="O39" s="124" t="s">
        <v>362</v>
      </c>
      <c r="P39" s="124" t="s">
        <v>363</v>
      </c>
      <c r="R39" s="48" t="s">
        <v>82</v>
      </c>
      <c r="S39" s="126"/>
      <c r="T39" s="126"/>
      <c r="U39" s="128">
        <v>10</v>
      </c>
      <c r="V39" s="128">
        <v>10</v>
      </c>
      <c r="W39" s="128">
        <v>10</v>
      </c>
      <c r="X39" s="128">
        <v>10</v>
      </c>
      <c r="Y39" s="128">
        <v>10</v>
      </c>
      <c r="Z39" s="128">
        <v>10</v>
      </c>
      <c r="AA39" s="128">
        <v>10</v>
      </c>
      <c r="AB39" s="128">
        <v>10</v>
      </c>
      <c r="AC39" s="128">
        <v>10</v>
      </c>
      <c r="AD39" s="128">
        <v>10</v>
      </c>
      <c r="AE39" s="128">
        <v>10</v>
      </c>
      <c r="AF39" s="128">
        <v>10</v>
      </c>
      <c r="AG39" s="178"/>
      <c r="AH39" s="199"/>
      <c r="AI39" s="203"/>
      <c r="AJ39" s="203"/>
      <c r="AK39" s="203"/>
      <c r="AL39" s="203"/>
      <c r="AM39" s="203"/>
      <c r="AN39" s="203"/>
      <c r="AO39" s="203"/>
      <c r="AP39" s="203"/>
      <c r="AQ39" s="203"/>
      <c r="AR39" s="203"/>
    </row>
    <row r="40" spans="1:44" ht="31.5">
      <c r="A40" s="124" t="s">
        <v>373</v>
      </c>
      <c r="B40" s="124" t="s">
        <v>68</v>
      </c>
      <c r="C40" s="47" t="s">
        <v>254</v>
      </c>
      <c r="E40" s="47" t="s">
        <v>374</v>
      </c>
      <c r="F40" s="47" t="s">
        <v>375</v>
      </c>
      <c r="G40" s="125">
        <v>3</v>
      </c>
      <c r="H40" s="47" t="s">
        <v>217</v>
      </c>
      <c r="I40" s="47" t="s">
        <v>376</v>
      </c>
      <c r="J40" s="124" t="s">
        <v>94</v>
      </c>
      <c r="K40" s="124" t="s">
        <v>75</v>
      </c>
      <c r="L40" s="124" t="s">
        <v>95</v>
      </c>
      <c r="M40" s="47" t="s">
        <v>377</v>
      </c>
      <c r="N40" s="124" t="s">
        <v>117</v>
      </c>
      <c r="O40" s="124" t="s">
        <v>378</v>
      </c>
      <c r="P40" s="124" t="s">
        <v>379</v>
      </c>
      <c r="R40" s="48" t="s">
        <v>82</v>
      </c>
      <c r="S40" s="126"/>
      <c r="T40" s="126"/>
      <c r="U40" s="127">
        <v>1</v>
      </c>
      <c r="V40" s="127">
        <v>1</v>
      </c>
      <c r="W40" s="127">
        <v>1</v>
      </c>
      <c r="X40" s="127">
        <v>1</v>
      </c>
      <c r="Y40" s="127">
        <v>1</v>
      </c>
      <c r="Z40" s="127">
        <v>1</v>
      </c>
      <c r="AA40" s="127">
        <v>1</v>
      </c>
      <c r="AB40" s="127">
        <v>1</v>
      </c>
      <c r="AC40" s="127">
        <v>1</v>
      </c>
      <c r="AD40" s="127">
        <v>1</v>
      </c>
      <c r="AE40" s="127">
        <v>1</v>
      </c>
      <c r="AF40" s="127">
        <v>1</v>
      </c>
      <c r="AG40" s="203"/>
      <c r="AH40" s="203"/>
      <c r="AI40" s="203"/>
      <c r="AJ40" s="203"/>
      <c r="AK40" s="203"/>
      <c r="AL40" s="203"/>
      <c r="AM40" s="203"/>
      <c r="AN40" s="203"/>
      <c r="AO40" s="203"/>
      <c r="AP40" s="203"/>
      <c r="AQ40" s="203"/>
      <c r="AR40" s="203"/>
    </row>
    <row r="41" spans="1:44" ht="31.5">
      <c r="A41" s="124" t="s">
        <v>380</v>
      </c>
      <c r="B41" s="124" t="s">
        <v>68</v>
      </c>
      <c r="C41" s="47" t="s">
        <v>182</v>
      </c>
      <c r="E41" s="47" t="s">
        <v>381</v>
      </c>
      <c r="F41" s="47" t="s">
        <v>382</v>
      </c>
      <c r="G41" s="125">
        <v>1</v>
      </c>
      <c r="H41" s="47" t="s">
        <v>217</v>
      </c>
      <c r="I41" s="47" t="s">
        <v>234</v>
      </c>
      <c r="J41" s="124" t="s">
        <v>74</v>
      </c>
      <c r="K41" s="124" t="s">
        <v>75</v>
      </c>
      <c r="L41" s="124" t="s">
        <v>95</v>
      </c>
      <c r="M41" s="47" t="s">
        <v>383</v>
      </c>
      <c r="N41" s="124" t="s">
        <v>117</v>
      </c>
      <c r="O41" s="124" t="s">
        <v>378</v>
      </c>
      <c r="P41" s="124" t="s">
        <v>379</v>
      </c>
      <c r="R41" s="48" t="s">
        <v>82</v>
      </c>
      <c r="S41" s="126"/>
      <c r="T41" s="126"/>
      <c r="U41" s="128">
        <v>1</v>
      </c>
      <c r="V41" s="128">
        <v>1</v>
      </c>
      <c r="W41" s="128">
        <v>1</v>
      </c>
      <c r="X41" s="128">
        <v>1</v>
      </c>
      <c r="Y41" s="128">
        <v>1</v>
      </c>
      <c r="Z41" s="128">
        <v>1</v>
      </c>
      <c r="AA41" s="128">
        <v>1</v>
      </c>
      <c r="AB41" s="128">
        <v>1</v>
      </c>
      <c r="AC41" s="128">
        <v>1</v>
      </c>
      <c r="AD41" s="128">
        <v>1</v>
      </c>
      <c r="AE41" s="128">
        <v>1</v>
      </c>
      <c r="AF41" s="128">
        <v>1</v>
      </c>
      <c r="AG41" s="203"/>
      <c r="AH41" s="203"/>
      <c r="AI41" s="203"/>
      <c r="AJ41" s="203"/>
      <c r="AK41" s="203"/>
      <c r="AL41" s="203"/>
      <c r="AM41" s="203"/>
      <c r="AN41" s="203"/>
      <c r="AO41" s="203"/>
      <c r="AP41" s="203"/>
      <c r="AQ41" s="203"/>
      <c r="AR41" s="203"/>
    </row>
    <row r="42" spans="1:44" ht="31.5">
      <c r="A42" s="124" t="s">
        <v>384</v>
      </c>
      <c r="B42" s="124" t="s">
        <v>385</v>
      </c>
      <c r="C42" s="47" t="s">
        <v>386</v>
      </c>
      <c r="E42" s="47" t="s">
        <v>387</v>
      </c>
      <c r="F42" s="47" t="s">
        <v>388</v>
      </c>
      <c r="G42" s="125">
        <v>1</v>
      </c>
      <c r="H42" s="47" t="s">
        <v>233</v>
      </c>
      <c r="I42" s="47" t="s">
        <v>389</v>
      </c>
      <c r="J42" s="124" t="s">
        <v>74</v>
      </c>
      <c r="K42" s="124" t="s">
        <v>75</v>
      </c>
      <c r="L42" s="124" t="s">
        <v>76</v>
      </c>
      <c r="M42" s="47" t="s">
        <v>390</v>
      </c>
      <c r="N42" s="124" t="s">
        <v>117</v>
      </c>
      <c r="O42" s="124" t="s">
        <v>391</v>
      </c>
      <c r="P42" s="124" t="s">
        <v>392</v>
      </c>
      <c r="R42" s="48" t="s">
        <v>82</v>
      </c>
      <c r="S42" s="126"/>
      <c r="T42" s="126"/>
      <c r="U42" s="128"/>
      <c r="V42" s="128"/>
      <c r="W42" s="128">
        <v>1</v>
      </c>
      <c r="X42" s="128"/>
      <c r="Y42" s="128"/>
      <c r="Z42" s="128">
        <v>1</v>
      </c>
      <c r="AA42" s="128"/>
      <c r="AB42" s="128"/>
      <c r="AC42" s="128">
        <v>1</v>
      </c>
      <c r="AD42" s="128"/>
      <c r="AE42" s="128"/>
      <c r="AF42" s="128">
        <v>1</v>
      </c>
      <c r="AG42" s="203"/>
      <c r="AH42" s="203"/>
      <c r="AI42" s="203"/>
      <c r="AJ42" s="203"/>
      <c r="AK42" s="203"/>
      <c r="AL42" s="203"/>
      <c r="AM42" s="203"/>
      <c r="AN42" s="203"/>
      <c r="AO42" s="203"/>
      <c r="AP42" s="203"/>
      <c r="AQ42" s="203"/>
      <c r="AR42" s="203"/>
    </row>
    <row r="43" spans="1:44" ht="31.5">
      <c r="A43" s="124" t="s">
        <v>393</v>
      </c>
      <c r="B43" s="124" t="s">
        <v>68</v>
      </c>
      <c r="C43" s="47" t="s">
        <v>182</v>
      </c>
      <c r="E43" s="47" t="s">
        <v>394</v>
      </c>
      <c r="F43" s="47" t="s">
        <v>395</v>
      </c>
      <c r="G43" s="125">
        <v>2</v>
      </c>
      <c r="H43" s="47" t="s">
        <v>233</v>
      </c>
      <c r="I43" s="47" t="s">
        <v>396</v>
      </c>
      <c r="J43" s="124" t="s">
        <v>94</v>
      </c>
      <c r="K43" s="124" t="s">
        <v>75</v>
      </c>
      <c r="L43" s="124" t="s">
        <v>95</v>
      </c>
      <c r="M43" s="47" t="s">
        <v>397</v>
      </c>
      <c r="N43" s="124" t="s">
        <v>117</v>
      </c>
      <c r="O43" s="124" t="s">
        <v>398</v>
      </c>
      <c r="P43" s="124" t="s">
        <v>399</v>
      </c>
      <c r="R43" s="48" t="s">
        <v>82</v>
      </c>
      <c r="S43" s="126"/>
      <c r="T43" s="126"/>
      <c r="U43" s="127">
        <v>0.1</v>
      </c>
      <c r="V43" s="127">
        <v>0.15</v>
      </c>
      <c r="W43" s="127">
        <v>0.2</v>
      </c>
      <c r="X43" s="127">
        <v>0.3</v>
      </c>
      <c r="Y43" s="127">
        <v>0.4</v>
      </c>
      <c r="Z43" s="127">
        <v>0.5</v>
      </c>
      <c r="AA43" s="127">
        <v>0.6</v>
      </c>
      <c r="AB43" s="127">
        <v>0.7</v>
      </c>
      <c r="AC43" s="127">
        <v>0.8</v>
      </c>
      <c r="AD43" s="127">
        <v>0.85</v>
      </c>
      <c r="AE43" s="127">
        <v>0.9</v>
      </c>
      <c r="AF43" s="127">
        <v>1</v>
      </c>
      <c r="AG43" s="203"/>
      <c r="AH43" s="203"/>
      <c r="AI43" s="203"/>
      <c r="AJ43" s="203"/>
      <c r="AK43" s="203"/>
      <c r="AL43" s="203"/>
      <c r="AM43" s="203"/>
      <c r="AN43" s="203"/>
      <c r="AO43" s="203"/>
      <c r="AP43" s="203"/>
      <c r="AQ43" s="203"/>
      <c r="AR43" s="203"/>
    </row>
    <row r="44" spans="1:44" ht="31.5">
      <c r="A44" s="124" t="s">
        <v>400</v>
      </c>
      <c r="B44" s="124" t="s">
        <v>68</v>
      </c>
      <c r="C44" s="47" t="s">
        <v>254</v>
      </c>
      <c r="E44" s="47" t="s">
        <v>401</v>
      </c>
      <c r="F44" s="47" t="s">
        <v>402</v>
      </c>
      <c r="G44" s="125">
        <v>3</v>
      </c>
      <c r="H44" s="47" t="s">
        <v>403</v>
      </c>
      <c r="I44" s="47" t="s">
        <v>404</v>
      </c>
      <c r="J44" s="124" t="s">
        <v>94</v>
      </c>
      <c r="K44" s="124" t="s">
        <v>75</v>
      </c>
      <c r="L44" s="124" t="s">
        <v>76</v>
      </c>
      <c r="M44" s="47" t="s">
        <v>405</v>
      </c>
      <c r="N44" s="124" t="s">
        <v>117</v>
      </c>
      <c r="O44" s="124" t="s">
        <v>391</v>
      </c>
      <c r="P44" s="124" t="s">
        <v>406</v>
      </c>
      <c r="Q44" s="124" t="s">
        <v>407</v>
      </c>
      <c r="R44" s="48" t="s">
        <v>200</v>
      </c>
      <c r="S44" s="126">
        <v>302771421.12</v>
      </c>
      <c r="T44" s="126" t="s">
        <v>408</v>
      </c>
      <c r="U44" s="127"/>
      <c r="V44" s="127"/>
      <c r="W44" s="127"/>
      <c r="X44" s="127"/>
      <c r="Y44" s="127"/>
      <c r="Z44" s="127">
        <v>1</v>
      </c>
      <c r="AA44" s="127"/>
      <c r="AB44" s="127"/>
      <c r="AC44" s="127"/>
      <c r="AD44" s="127"/>
      <c r="AE44" s="127"/>
      <c r="AF44" s="127"/>
      <c r="AG44" s="203"/>
      <c r="AH44" s="203"/>
      <c r="AI44" s="203"/>
      <c r="AJ44" s="203"/>
      <c r="AK44" s="203"/>
      <c r="AL44" s="203"/>
      <c r="AM44" s="203"/>
      <c r="AN44" s="203"/>
      <c r="AO44" s="203"/>
      <c r="AP44" s="203"/>
      <c r="AQ44" s="203"/>
      <c r="AR44" s="203"/>
    </row>
    <row r="45" spans="1:44" ht="47.25">
      <c r="A45" s="124" t="s">
        <v>409</v>
      </c>
      <c r="B45" s="124" t="s">
        <v>68</v>
      </c>
      <c r="C45" s="47" t="s">
        <v>254</v>
      </c>
      <c r="E45" s="47" t="s">
        <v>410</v>
      </c>
      <c r="F45" s="47" t="s">
        <v>411</v>
      </c>
      <c r="G45" s="125">
        <v>3</v>
      </c>
      <c r="H45" s="47" t="s">
        <v>403</v>
      </c>
      <c r="I45" s="47" t="s">
        <v>404</v>
      </c>
      <c r="J45" s="124" t="s">
        <v>94</v>
      </c>
      <c r="K45" s="124" t="s">
        <v>75</v>
      </c>
      <c r="L45" s="124" t="s">
        <v>76</v>
      </c>
      <c r="M45" s="47" t="s">
        <v>405</v>
      </c>
      <c r="N45" s="124" t="s">
        <v>117</v>
      </c>
      <c r="O45" s="124" t="s">
        <v>391</v>
      </c>
      <c r="P45" s="124" t="s">
        <v>406</v>
      </c>
      <c r="Q45" s="124" t="s">
        <v>407</v>
      </c>
      <c r="R45" s="48" t="s">
        <v>200</v>
      </c>
      <c r="S45" s="126">
        <v>55364170.68</v>
      </c>
      <c r="T45" s="126" t="s">
        <v>408</v>
      </c>
      <c r="U45" s="127"/>
      <c r="V45" s="127"/>
      <c r="W45" s="127">
        <v>0.5</v>
      </c>
      <c r="X45" s="127"/>
      <c r="Y45" s="127"/>
      <c r="Z45" s="127"/>
      <c r="AA45" s="127"/>
      <c r="AB45" s="127"/>
      <c r="AC45" s="127">
        <v>0.5</v>
      </c>
      <c r="AD45" s="127"/>
      <c r="AE45" s="127"/>
      <c r="AF45" s="127"/>
      <c r="AG45" s="180"/>
      <c r="AH45" s="180"/>
      <c r="AI45" s="180"/>
      <c r="AJ45" s="180"/>
      <c r="AK45" s="180"/>
      <c r="AL45" s="180"/>
      <c r="AM45" s="180"/>
      <c r="AN45" s="180"/>
      <c r="AO45" s="180"/>
      <c r="AP45" s="180"/>
      <c r="AQ45" s="180"/>
      <c r="AR45" s="180"/>
    </row>
    <row r="46" spans="1:44" ht="31.5">
      <c r="A46" s="124" t="s">
        <v>412</v>
      </c>
      <c r="B46" s="124" t="s">
        <v>68</v>
      </c>
      <c r="C46" s="47" t="s">
        <v>254</v>
      </c>
      <c r="E46" s="47" t="s">
        <v>413</v>
      </c>
      <c r="F46" s="47" t="s">
        <v>402</v>
      </c>
      <c r="G46" s="125">
        <v>3</v>
      </c>
      <c r="H46" s="47" t="s">
        <v>403</v>
      </c>
      <c r="I46" s="47" t="s">
        <v>404</v>
      </c>
      <c r="J46" s="124" t="s">
        <v>94</v>
      </c>
      <c r="K46" s="124" t="s">
        <v>75</v>
      </c>
      <c r="L46" s="124" t="s">
        <v>76</v>
      </c>
      <c r="M46" s="47" t="s">
        <v>405</v>
      </c>
      <c r="N46" s="124" t="s">
        <v>117</v>
      </c>
      <c r="O46" s="124" t="s">
        <v>391</v>
      </c>
      <c r="P46" s="124" t="s">
        <v>406</v>
      </c>
      <c r="Q46" s="124" t="s">
        <v>407</v>
      </c>
      <c r="R46" s="48" t="s">
        <v>200</v>
      </c>
      <c r="S46" s="126">
        <v>304297355.22000003</v>
      </c>
      <c r="T46" s="126" t="s">
        <v>408</v>
      </c>
      <c r="U46" s="127"/>
      <c r="V46" s="127"/>
      <c r="W46" s="127"/>
      <c r="X46" s="127"/>
      <c r="Y46" s="127"/>
      <c r="Z46" s="127">
        <v>1</v>
      </c>
      <c r="AA46" s="127"/>
      <c r="AB46" s="127"/>
      <c r="AC46" s="127"/>
      <c r="AD46" s="127"/>
      <c r="AE46" s="127"/>
      <c r="AF46" s="127"/>
      <c r="AG46" s="180"/>
      <c r="AH46" s="180"/>
      <c r="AI46" s="180"/>
      <c r="AJ46" s="180"/>
      <c r="AK46" s="180"/>
      <c r="AL46" s="180"/>
      <c r="AM46" s="180"/>
      <c r="AN46" s="180"/>
      <c r="AO46" s="180"/>
      <c r="AP46" s="180"/>
      <c r="AQ46" s="180"/>
      <c r="AR46" s="180"/>
    </row>
    <row r="47" spans="1:44" ht="31.5">
      <c r="A47" s="124" t="s">
        <v>414</v>
      </c>
      <c r="B47" s="124" t="s">
        <v>68</v>
      </c>
      <c r="C47" s="47" t="s">
        <v>254</v>
      </c>
      <c r="E47" s="47" t="s">
        <v>415</v>
      </c>
      <c r="F47" s="47" t="s">
        <v>402</v>
      </c>
      <c r="G47" s="125">
        <v>2</v>
      </c>
      <c r="H47" s="47" t="s">
        <v>403</v>
      </c>
      <c r="I47" s="47" t="s">
        <v>404</v>
      </c>
      <c r="J47" s="124" t="s">
        <v>94</v>
      </c>
      <c r="K47" s="124" t="s">
        <v>75</v>
      </c>
      <c r="L47" s="124" t="s">
        <v>76</v>
      </c>
      <c r="M47" s="47" t="s">
        <v>405</v>
      </c>
      <c r="N47" s="124" t="s">
        <v>117</v>
      </c>
      <c r="O47" s="124" t="s">
        <v>391</v>
      </c>
      <c r="P47" s="124" t="s">
        <v>406</v>
      </c>
      <c r="Q47" s="124" t="s">
        <v>407</v>
      </c>
      <c r="R47" s="48" t="s">
        <v>200</v>
      </c>
      <c r="S47" s="126">
        <v>1884000</v>
      </c>
      <c r="T47" s="126" t="s">
        <v>408</v>
      </c>
      <c r="U47" s="127"/>
      <c r="V47" s="127"/>
      <c r="W47" s="127"/>
      <c r="X47" s="127"/>
      <c r="Y47" s="127"/>
      <c r="Z47" s="127">
        <v>1</v>
      </c>
      <c r="AA47" s="127"/>
      <c r="AB47" s="127"/>
      <c r="AC47" s="127"/>
      <c r="AD47" s="127"/>
      <c r="AE47" s="127"/>
      <c r="AF47" s="127"/>
      <c r="AG47" s="180"/>
      <c r="AH47" s="180"/>
      <c r="AI47" s="180"/>
      <c r="AJ47" s="180"/>
      <c r="AK47" s="180"/>
      <c r="AL47" s="180"/>
      <c r="AM47" s="180"/>
      <c r="AN47" s="180"/>
      <c r="AO47" s="180"/>
      <c r="AP47" s="180"/>
      <c r="AQ47" s="180"/>
      <c r="AR47" s="180"/>
    </row>
    <row r="48" spans="1:44" ht="31.5">
      <c r="A48" s="124" t="s">
        <v>416</v>
      </c>
      <c r="B48" s="124" t="s">
        <v>68</v>
      </c>
      <c r="C48" s="47" t="s">
        <v>254</v>
      </c>
      <c r="E48" s="47" t="s">
        <v>417</v>
      </c>
      <c r="F48" s="47" t="s">
        <v>418</v>
      </c>
      <c r="G48" s="125">
        <v>2</v>
      </c>
      <c r="H48" s="47" t="s">
        <v>233</v>
      </c>
      <c r="I48" s="47" t="s">
        <v>419</v>
      </c>
      <c r="J48" s="124" t="s">
        <v>74</v>
      </c>
      <c r="K48" s="124" t="s">
        <v>75</v>
      </c>
      <c r="L48" s="124" t="s">
        <v>76</v>
      </c>
      <c r="M48" s="47" t="s">
        <v>420</v>
      </c>
      <c r="N48" s="124" t="s">
        <v>117</v>
      </c>
      <c r="O48" s="124" t="s">
        <v>391</v>
      </c>
      <c r="P48" s="124" t="s">
        <v>421</v>
      </c>
      <c r="R48" s="48" t="s">
        <v>82</v>
      </c>
      <c r="S48" s="126"/>
      <c r="T48" s="126"/>
      <c r="U48" s="128">
        <v>1</v>
      </c>
      <c r="V48" s="128">
        <v>1</v>
      </c>
      <c r="W48" s="128">
        <v>1</v>
      </c>
      <c r="X48" s="128">
        <v>1</v>
      </c>
      <c r="Y48" s="128">
        <v>1</v>
      </c>
      <c r="Z48" s="128">
        <v>1</v>
      </c>
      <c r="AA48" s="128">
        <v>1</v>
      </c>
      <c r="AB48" s="128">
        <v>1</v>
      </c>
      <c r="AC48" s="128">
        <v>1</v>
      </c>
      <c r="AD48" s="128">
        <v>1</v>
      </c>
      <c r="AE48" s="128">
        <v>1</v>
      </c>
      <c r="AF48" s="128">
        <v>1</v>
      </c>
      <c r="AG48" s="180"/>
      <c r="AH48" s="180"/>
      <c r="AI48" s="180"/>
      <c r="AJ48" s="180"/>
      <c r="AK48" s="180"/>
      <c r="AL48" s="180"/>
      <c r="AM48" s="180"/>
      <c r="AN48" s="180"/>
      <c r="AO48" s="180"/>
      <c r="AP48" s="180"/>
      <c r="AQ48" s="180"/>
      <c r="AR48" s="180"/>
    </row>
    <row r="49" spans="1:44" ht="31.5">
      <c r="A49" s="124" t="s">
        <v>422</v>
      </c>
      <c r="B49" s="124" t="s">
        <v>68</v>
      </c>
      <c r="C49" s="47" t="s">
        <v>254</v>
      </c>
      <c r="E49" s="47" t="s">
        <v>423</v>
      </c>
      <c r="F49" s="47" t="s">
        <v>424</v>
      </c>
      <c r="G49" s="125">
        <v>3</v>
      </c>
      <c r="H49" s="47" t="s">
        <v>233</v>
      </c>
      <c r="I49" s="47" t="s">
        <v>425</v>
      </c>
      <c r="J49" s="124" t="s">
        <v>94</v>
      </c>
      <c r="K49" s="124" t="s">
        <v>75</v>
      </c>
      <c r="L49" s="124" t="s">
        <v>76</v>
      </c>
      <c r="M49" s="47" t="s">
        <v>426</v>
      </c>
      <c r="N49" s="124" t="s">
        <v>117</v>
      </c>
      <c r="O49" s="124" t="s">
        <v>391</v>
      </c>
      <c r="P49" s="124" t="s">
        <v>427</v>
      </c>
      <c r="Q49" s="124" t="s">
        <v>428</v>
      </c>
      <c r="R49" s="48" t="s">
        <v>200</v>
      </c>
      <c r="S49" s="126">
        <v>1500000</v>
      </c>
      <c r="T49" s="126" t="s">
        <v>408</v>
      </c>
      <c r="U49" s="127"/>
      <c r="V49" s="127"/>
      <c r="W49" s="127"/>
      <c r="X49" s="127"/>
      <c r="Y49" s="127"/>
      <c r="Z49" s="127"/>
      <c r="AA49" s="127"/>
      <c r="AB49" s="127"/>
      <c r="AC49" s="127"/>
      <c r="AD49" s="127">
        <v>0.2</v>
      </c>
      <c r="AE49" s="127">
        <v>0.3</v>
      </c>
      <c r="AF49" s="127">
        <v>0.5</v>
      </c>
      <c r="AG49" s="180"/>
      <c r="AH49" s="180"/>
      <c r="AI49" s="180"/>
      <c r="AJ49" s="180"/>
      <c r="AK49" s="180"/>
      <c r="AL49" s="180"/>
      <c r="AM49" s="180"/>
      <c r="AN49" s="180"/>
      <c r="AO49" s="180"/>
      <c r="AP49" s="180"/>
      <c r="AQ49" s="180"/>
      <c r="AR49" s="180"/>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9" xr:uid="{5A7B0445-E531-41EC-A480-934503A83A3F}">
      <formula1>ISNUMBER(V9)</formula1>
    </dataValidation>
    <dataValidation type="custom" allowBlank="1" showInputMessage="1" showErrorMessage="1" errorTitle="Sólo se permiten números" sqref="V8 U27:U49 U8:U25 AG8:AR49 W8:AF25 W27:AF49 U26:AF26" xr:uid="{842AA7AA-227E-4DC6-89BF-45CBD64663FF}">
      <formula1>ISNUMBER(U8)</formula1>
    </dataValidation>
  </dataValidations>
  <hyperlinks>
    <hyperlink ref="A2" location="INDICE!A1" display="◄INICIO" xr:uid="{4B875C96-D4EE-467E-8318-771266632A5B}"/>
  </hyperlink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A5C9-BB63-4AFD-8288-496D81C0F4D8}">
  <sheetPr codeName="Hoja10"/>
  <dimension ref="A3:AR33"/>
  <sheetViews>
    <sheetView showGridLines="0" zoomScale="84" zoomScaleNormal="84" workbookViewId="0">
      <selection activeCell="A3" sqref="A3"/>
    </sheetView>
  </sheetViews>
  <sheetFormatPr baseColWidth="10" defaultColWidth="9" defaultRowHeight="15.75"/>
  <cols>
    <col min="1" max="1" width="20.75" customWidth="1"/>
    <col min="2" max="2" width="35.25" customWidth="1"/>
    <col min="3" max="3" width="49.5" customWidth="1"/>
    <col min="4" max="4" width="15.25" customWidth="1"/>
    <col min="5" max="5" width="51.25" customWidth="1"/>
    <col min="6" max="6" width="56.5" customWidth="1"/>
    <col min="7" max="7" width="11.375" style="66" bestFit="1" customWidth="1"/>
    <col min="8" max="8" width="71.25" customWidth="1"/>
    <col min="9" max="9" width="38" customWidth="1"/>
    <col min="10" max="10" width="12.5" customWidth="1"/>
    <col min="11" max="11" width="12.625" bestFit="1" customWidth="1"/>
    <col min="12" max="12" width="17.75" bestFit="1" customWidth="1"/>
    <col min="13" max="13" width="45" customWidth="1"/>
    <col min="14" max="14" width="37.75" customWidth="1"/>
    <col min="15" max="15" width="38.25" customWidth="1"/>
    <col min="16" max="16" width="40.875" customWidth="1"/>
    <col min="17" max="17" width="30.375" customWidth="1"/>
    <col min="18" max="18" width="19" customWidth="1"/>
    <col min="19" max="19" width="13.875" bestFit="1" customWidth="1"/>
    <col min="20" max="20" width="8.75" bestFit="1" customWidth="1"/>
    <col min="21" max="32" width="13.125" bestFit="1" customWidth="1"/>
    <col min="33" max="44" width="19.25" hidden="1" customWidth="1"/>
    <col min="45" max="45" width="12.625" customWidth="1"/>
  </cols>
  <sheetData>
    <row r="3" spans="1:44" ht="22.5">
      <c r="A3" s="86" t="s">
        <v>20</v>
      </c>
    </row>
    <row r="4" spans="1:44" ht="26.25">
      <c r="D4" s="253"/>
      <c r="E4" s="253"/>
    </row>
    <row r="5" spans="1:44" ht="26.25">
      <c r="B5" s="60"/>
      <c r="D5" s="254" t="str">
        <f>[11]Control!$A$1&amp;" "&amp;[11]Control!$B$5</f>
        <v>PLAN OPERATIVO ANUAL  2024</v>
      </c>
      <c r="E5" s="253"/>
    </row>
    <row r="6" spans="1:44" ht="27" thickBot="1">
      <c r="B6" s="120"/>
      <c r="D6" s="255" t="str">
        <f>[11]Control!$B$3</f>
        <v>DIRECCIÓN DE SERVICIOS JURÍDICOS</v>
      </c>
      <c r="E6" s="255"/>
    </row>
    <row r="7" spans="1:44" ht="17.25" thickTop="1" thickBot="1">
      <c r="U7" s="62" t="s">
        <v>21</v>
      </c>
      <c r="V7" s="62"/>
      <c r="W7" s="62"/>
      <c r="X7" s="62"/>
      <c r="Y7" s="62"/>
      <c r="Z7" s="62"/>
      <c r="AA7" s="62"/>
      <c r="AB7" s="62"/>
      <c r="AC7" s="62"/>
      <c r="AD7" s="62"/>
      <c r="AE7" s="62"/>
      <c r="AF7" s="62"/>
      <c r="AG7" s="62" t="s">
        <v>22</v>
      </c>
      <c r="AH7" s="62"/>
      <c r="AI7" s="62"/>
      <c r="AJ7" s="62"/>
      <c r="AK7" s="62"/>
      <c r="AL7" s="62"/>
      <c r="AM7" s="62"/>
      <c r="AN7" s="62"/>
      <c r="AO7" s="62"/>
      <c r="AP7" s="62"/>
      <c r="AQ7" s="62"/>
      <c r="AR7" s="62"/>
    </row>
    <row r="8" spans="1:44" ht="32.25" thickBot="1">
      <c r="A8" s="63" t="s">
        <v>23</v>
      </c>
      <c r="B8" s="121" t="s">
        <v>24</v>
      </c>
      <c r="C8" s="63" t="s">
        <v>25</v>
      </c>
      <c r="D8" s="63" t="s">
        <v>26</v>
      </c>
      <c r="E8" s="63" t="s">
        <v>27</v>
      </c>
      <c r="F8" s="63" t="s">
        <v>28</v>
      </c>
      <c r="G8" s="113" t="s">
        <v>29</v>
      </c>
      <c r="H8" s="63" t="s">
        <v>30</v>
      </c>
      <c r="I8" s="63" t="s">
        <v>31</v>
      </c>
      <c r="J8" s="77" t="s">
        <v>32</v>
      </c>
      <c r="K8" s="63" t="s">
        <v>33</v>
      </c>
      <c r="L8" s="63" t="s">
        <v>34</v>
      </c>
      <c r="M8" s="63" t="s">
        <v>35</v>
      </c>
      <c r="N8" s="63" t="s">
        <v>36</v>
      </c>
      <c r="O8" s="63" t="s">
        <v>37</v>
      </c>
      <c r="P8" s="63" t="s">
        <v>38</v>
      </c>
      <c r="Q8" s="63" t="s">
        <v>39</v>
      </c>
      <c r="R8" s="77" t="s">
        <v>40</v>
      </c>
      <c r="S8" s="63" t="s">
        <v>41</v>
      </c>
      <c r="T8" s="63" t="s">
        <v>42</v>
      </c>
      <c r="U8" s="64" t="s">
        <v>43</v>
      </c>
      <c r="V8" s="64" t="s">
        <v>44</v>
      </c>
      <c r="W8" s="64" t="s">
        <v>45</v>
      </c>
      <c r="X8" s="64" t="s">
        <v>46</v>
      </c>
      <c r="Y8" s="64" t="s">
        <v>47</v>
      </c>
      <c r="Z8" s="64" t="s">
        <v>48</v>
      </c>
      <c r="AA8" s="64" t="s">
        <v>49</v>
      </c>
      <c r="AB8" s="64" t="s">
        <v>50</v>
      </c>
      <c r="AC8" s="64" t="s">
        <v>51</v>
      </c>
      <c r="AD8" s="64" t="s">
        <v>52</v>
      </c>
      <c r="AE8" s="64" t="s">
        <v>53</v>
      </c>
      <c r="AF8" s="64" t="s">
        <v>54</v>
      </c>
      <c r="AG8" s="64" t="s">
        <v>55</v>
      </c>
      <c r="AH8" s="64" t="s">
        <v>56</v>
      </c>
      <c r="AI8" s="64" t="s">
        <v>57</v>
      </c>
      <c r="AJ8" s="64" t="s">
        <v>58</v>
      </c>
      <c r="AK8" s="64" t="s">
        <v>59</v>
      </c>
      <c r="AL8" s="64" t="s">
        <v>60</v>
      </c>
      <c r="AM8" s="64" t="s">
        <v>61</v>
      </c>
      <c r="AN8" s="64" t="s">
        <v>62</v>
      </c>
      <c r="AO8" s="64" t="s">
        <v>63</v>
      </c>
      <c r="AP8" s="64" t="s">
        <v>64</v>
      </c>
      <c r="AQ8" s="64" t="s">
        <v>65</v>
      </c>
      <c r="AR8" s="64" t="s">
        <v>66</v>
      </c>
    </row>
    <row r="9" spans="1:44" ht="78.75">
      <c r="A9" t="s">
        <v>1310</v>
      </c>
      <c r="B9" t="s">
        <v>68</v>
      </c>
      <c r="C9" s="65" t="s">
        <v>84</v>
      </c>
      <c r="E9" t="s">
        <v>1311</v>
      </c>
      <c r="F9" s="91" t="s">
        <v>1312</v>
      </c>
      <c r="G9" s="66">
        <v>3</v>
      </c>
      <c r="H9" s="65" t="s">
        <v>1313</v>
      </c>
      <c r="I9" s="65" t="s">
        <v>1314</v>
      </c>
      <c r="J9" t="s">
        <v>1315</v>
      </c>
      <c r="K9" t="s">
        <v>228</v>
      </c>
      <c r="L9" s="65" t="s">
        <v>95</v>
      </c>
      <c r="M9" s="65" t="s">
        <v>1316</v>
      </c>
      <c r="N9" t="s">
        <v>1317</v>
      </c>
      <c r="O9" t="s">
        <v>1318</v>
      </c>
      <c r="P9" s="65" t="s">
        <v>1319</v>
      </c>
      <c r="R9" s="66" t="s">
        <v>82</v>
      </c>
      <c r="S9" s="67"/>
      <c r="T9" s="67"/>
      <c r="U9" s="68">
        <v>7</v>
      </c>
      <c r="V9" s="68">
        <v>7</v>
      </c>
      <c r="W9" s="68">
        <v>7</v>
      </c>
      <c r="X9" s="68">
        <v>7</v>
      </c>
      <c r="Y9" s="68">
        <v>7</v>
      </c>
      <c r="Z9" s="68">
        <v>7</v>
      </c>
      <c r="AA9" s="68">
        <v>7</v>
      </c>
      <c r="AB9" s="68">
        <v>7</v>
      </c>
      <c r="AC9" s="68">
        <v>7</v>
      </c>
      <c r="AD9" s="68">
        <v>7</v>
      </c>
      <c r="AE9" s="68">
        <v>7</v>
      </c>
      <c r="AF9" s="68">
        <v>7</v>
      </c>
      <c r="AG9" s="70"/>
      <c r="AH9" s="70"/>
      <c r="AI9" s="70"/>
      <c r="AJ9" s="70"/>
      <c r="AK9" s="70"/>
      <c r="AL9" s="70"/>
      <c r="AM9" s="70"/>
      <c r="AN9" s="70"/>
      <c r="AO9" s="70"/>
      <c r="AP9" s="70"/>
      <c r="AQ9" s="70"/>
      <c r="AR9" s="70"/>
    </row>
    <row r="10" spans="1:44" ht="94.5">
      <c r="A10" t="s">
        <v>1320</v>
      </c>
      <c r="B10" t="s">
        <v>68</v>
      </c>
      <c r="C10" t="s">
        <v>182</v>
      </c>
      <c r="E10" t="s">
        <v>1321</v>
      </c>
      <c r="F10" s="91" t="s">
        <v>1322</v>
      </c>
      <c r="G10" s="66">
        <v>1</v>
      </c>
      <c r="H10" s="65" t="s">
        <v>1313</v>
      </c>
      <c r="I10" s="65" t="s">
        <v>1323</v>
      </c>
      <c r="J10" t="s">
        <v>1315</v>
      </c>
      <c r="K10" t="s">
        <v>228</v>
      </c>
      <c r="L10" s="65" t="s">
        <v>95</v>
      </c>
      <c r="M10" s="65" t="s">
        <v>1324</v>
      </c>
      <c r="N10" t="s">
        <v>1317</v>
      </c>
      <c r="O10" t="s">
        <v>1318</v>
      </c>
      <c r="P10" s="65" t="s">
        <v>1319</v>
      </c>
      <c r="R10" s="66" t="s">
        <v>82</v>
      </c>
      <c r="S10" s="67"/>
      <c r="T10" s="67"/>
      <c r="U10" s="68">
        <v>10</v>
      </c>
      <c r="V10" s="68">
        <v>10</v>
      </c>
      <c r="W10" s="68">
        <v>10</v>
      </c>
      <c r="X10" s="68">
        <v>10</v>
      </c>
      <c r="Y10" s="68">
        <v>10</v>
      </c>
      <c r="Z10" s="68">
        <v>10</v>
      </c>
      <c r="AA10" s="68">
        <v>10</v>
      </c>
      <c r="AB10" s="68">
        <v>10</v>
      </c>
      <c r="AC10" s="68">
        <v>10</v>
      </c>
      <c r="AD10" s="68">
        <v>10</v>
      </c>
      <c r="AE10" s="68">
        <v>10</v>
      </c>
      <c r="AF10" s="68">
        <v>10</v>
      </c>
      <c r="AG10" s="73"/>
      <c r="AH10" s="73"/>
      <c r="AI10" s="73"/>
      <c r="AJ10" s="73"/>
      <c r="AK10" s="73"/>
      <c r="AL10" s="73"/>
      <c r="AM10" s="73"/>
      <c r="AN10" s="73"/>
      <c r="AO10" s="73"/>
      <c r="AP10" s="73"/>
      <c r="AQ10" s="73"/>
      <c r="AR10" s="73"/>
    </row>
    <row r="11" spans="1:44" ht="63">
      <c r="A11" t="s">
        <v>1325</v>
      </c>
      <c r="B11" t="s">
        <v>68</v>
      </c>
      <c r="C11" t="s">
        <v>182</v>
      </c>
      <c r="E11" t="s">
        <v>1326</v>
      </c>
      <c r="F11" s="91" t="s">
        <v>1327</v>
      </c>
      <c r="G11" s="66">
        <v>2</v>
      </c>
      <c r="H11" s="65" t="s">
        <v>756</v>
      </c>
      <c r="I11" s="65" t="s">
        <v>1328</v>
      </c>
      <c r="J11" t="s">
        <v>1315</v>
      </c>
      <c r="K11" t="s">
        <v>228</v>
      </c>
      <c r="L11" s="65" t="s">
        <v>95</v>
      </c>
      <c r="M11" s="65" t="s">
        <v>1329</v>
      </c>
      <c r="N11" t="s">
        <v>1317</v>
      </c>
      <c r="O11" t="s">
        <v>1330</v>
      </c>
      <c r="P11" s="65" t="s">
        <v>1331</v>
      </c>
      <c r="Q11" s="91"/>
      <c r="R11" s="66" t="s">
        <v>82</v>
      </c>
      <c r="S11" s="67"/>
      <c r="T11" s="67"/>
      <c r="U11" s="68">
        <v>5</v>
      </c>
      <c r="V11" s="68">
        <v>5</v>
      </c>
      <c r="W11" s="68">
        <v>5</v>
      </c>
      <c r="X11" s="68">
        <v>5</v>
      </c>
      <c r="Y11" s="68">
        <v>5</v>
      </c>
      <c r="Z11" s="68">
        <v>5</v>
      </c>
      <c r="AA11" s="68">
        <v>5</v>
      </c>
      <c r="AB11" s="68">
        <v>5</v>
      </c>
      <c r="AC11" s="68">
        <v>5</v>
      </c>
      <c r="AD11" s="68">
        <v>5</v>
      </c>
      <c r="AE11" s="68">
        <v>5</v>
      </c>
      <c r="AF11" s="68">
        <v>5</v>
      </c>
      <c r="AG11" s="73"/>
      <c r="AH11" s="70"/>
      <c r="AI11" s="114"/>
      <c r="AJ11" s="70"/>
      <c r="AK11" s="70"/>
      <c r="AL11" s="70"/>
      <c r="AM11" s="70"/>
      <c r="AN11" s="70"/>
      <c r="AO11" s="70"/>
      <c r="AP11" s="70"/>
      <c r="AQ11" s="70"/>
      <c r="AR11" s="70"/>
    </row>
    <row r="12" spans="1:44" ht="47.25">
      <c r="A12" t="s">
        <v>1332</v>
      </c>
      <c r="B12" t="s">
        <v>68</v>
      </c>
      <c r="C12" t="s">
        <v>182</v>
      </c>
      <c r="E12" t="s">
        <v>1333</v>
      </c>
      <c r="F12" s="91" t="s">
        <v>1334</v>
      </c>
      <c r="G12" s="66">
        <v>2</v>
      </c>
      <c r="H12" s="65" t="s">
        <v>1335</v>
      </c>
      <c r="I12" s="65" t="s">
        <v>1336</v>
      </c>
      <c r="J12" t="s">
        <v>1315</v>
      </c>
      <c r="K12" t="s">
        <v>228</v>
      </c>
      <c r="L12" s="65" t="s">
        <v>95</v>
      </c>
      <c r="M12" s="65" t="s">
        <v>1337</v>
      </c>
      <c r="N12" t="s">
        <v>1317</v>
      </c>
      <c r="O12" t="s">
        <v>1318</v>
      </c>
      <c r="P12" s="65" t="s">
        <v>1338</v>
      </c>
      <c r="R12" s="66" t="s">
        <v>82</v>
      </c>
      <c r="S12" s="67"/>
      <c r="T12" s="67"/>
      <c r="U12" s="68">
        <v>2</v>
      </c>
      <c r="V12" s="68">
        <v>2</v>
      </c>
      <c r="W12" s="68">
        <v>2</v>
      </c>
      <c r="X12" s="68">
        <v>2</v>
      </c>
      <c r="Y12" s="68">
        <v>2</v>
      </c>
      <c r="Z12" s="68">
        <v>2</v>
      </c>
      <c r="AA12" s="68">
        <v>2</v>
      </c>
      <c r="AB12" s="68">
        <v>2</v>
      </c>
      <c r="AC12" s="68">
        <v>2</v>
      </c>
      <c r="AD12" s="68">
        <v>2</v>
      </c>
      <c r="AE12" s="68">
        <v>2</v>
      </c>
      <c r="AF12" s="68">
        <v>2</v>
      </c>
      <c r="AG12" s="115"/>
      <c r="AH12" s="73"/>
      <c r="AI12" s="73"/>
      <c r="AJ12" s="73"/>
      <c r="AK12" s="73"/>
      <c r="AL12" s="73"/>
      <c r="AM12" s="73"/>
      <c r="AN12" s="73"/>
      <c r="AO12" s="73"/>
      <c r="AP12" s="73"/>
      <c r="AQ12" s="73"/>
      <c r="AR12" s="73"/>
    </row>
    <row r="13" spans="1:44" ht="47.25">
      <c r="A13" t="s">
        <v>1339</v>
      </c>
      <c r="B13" t="s">
        <v>68</v>
      </c>
      <c r="C13" t="s">
        <v>182</v>
      </c>
      <c r="E13" t="s">
        <v>1340</v>
      </c>
      <c r="F13" s="91" t="s">
        <v>1341</v>
      </c>
      <c r="G13" s="66">
        <v>1</v>
      </c>
      <c r="H13" s="65" t="s">
        <v>1342</v>
      </c>
      <c r="I13" s="65" t="s">
        <v>1343</v>
      </c>
      <c r="J13" t="s">
        <v>94</v>
      </c>
      <c r="K13" t="s">
        <v>228</v>
      </c>
      <c r="L13" s="65" t="s">
        <v>76</v>
      </c>
      <c r="M13" s="65" t="s">
        <v>1344</v>
      </c>
      <c r="N13" t="s">
        <v>1317</v>
      </c>
      <c r="O13" t="s">
        <v>1318</v>
      </c>
      <c r="P13" s="65" t="s">
        <v>1319</v>
      </c>
      <c r="R13" s="66" t="s">
        <v>82</v>
      </c>
      <c r="S13" s="67"/>
      <c r="T13" s="67"/>
      <c r="U13" s="74">
        <v>1</v>
      </c>
      <c r="V13" s="74">
        <v>1</v>
      </c>
      <c r="W13" s="74">
        <v>1</v>
      </c>
      <c r="X13" s="74">
        <v>1</v>
      </c>
      <c r="Y13" s="74">
        <v>1</v>
      </c>
      <c r="Z13" s="74">
        <v>1</v>
      </c>
      <c r="AA13" s="74">
        <v>1</v>
      </c>
      <c r="AB13" s="74">
        <v>1</v>
      </c>
      <c r="AC13" s="74">
        <v>1</v>
      </c>
      <c r="AD13" s="74">
        <v>1</v>
      </c>
      <c r="AE13" s="74">
        <v>1</v>
      </c>
      <c r="AF13" s="74">
        <v>1</v>
      </c>
      <c r="AG13" s="70"/>
      <c r="AH13" s="116"/>
      <c r="AI13" s="116"/>
      <c r="AJ13" s="70"/>
      <c r="AK13" s="70"/>
      <c r="AL13" s="70"/>
      <c r="AM13" s="70"/>
      <c r="AN13" s="70"/>
      <c r="AO13" s="70"/>
      <c r="AP13" s="70"/>
      <c r="AQ13" s="70"/>
      <c r="AR13" s="70"/>
    </row>
    <row r="14" spans="1:44" ht="47.25">
      <c r="A14" t="s">
        <v>1345</v>
      </c>
      <c r="B14" t="s">
        <v>68</v>
      </c>
      <c r="C14" t="s">
        <v>182</v>
      </c>
      <c r="E14" t="s">
        <v>1346</v>
      </c>
      <c r="F14" s="91" t="s">
        <v>1347</v>
      </c>
      <c r="G14" s="66">
        <v>3</v>
      </c>
      <c r="H14" s="65" t="s">
        <v>1313</v>
      </c>
      <c r="I14" s="65" t="s">
        <v>1348</v>
      </c>
      <c r="J14" t="s">
        <v>1315</v>
      </c>
      <c r="K14" t="s">
        <v>228</v>
      </c>
      <c r="L14" s="65" t="s">
        <v>95</v>
      </c>
      <c r="M14" s="65" t="s">
        <v>1349</v>
      </c>
      <c r="N14" t="s">
        <v>1317</v>
      </c>
      <c r="O14" t="s">
        <v>1318</v>
      </c>
      <c r="P14" s="65" t="s">
        <v>1319</v>
      </c>
      <c r="R14" s="66" t="s">
        <v>82</v>
      </c>
      <c r="S14" s="67"/>
      <c r="T14" s="67"/>
      <c r="U14" s="68">
        <v>5</v>
      </c>
      <c r="V14" s="68">
        <v>5</v>
      </c>
      <c r="W14" s="68">
        <v>5</v>
      </c>
      <c r="X14" s="68">
        <v>5</v>
      </c>
      <c r="Y14" s="68">
        <v>5</v>
      </c>
      <c r="Z14" s="68">
        <v>5</v>
      </c>
      <c r="AA14" s="68">
        <v>5</v>
      </c>
      <c r="AB14" s="68">
        <v>5</v>
      </c>
      <c r="AC14" s="68">
        <v>5</v>
      </c>
      <c r="AD14" s="68">
        <v>5</v>
      </c>
      <c r="AE14" s="68">
        <v>5</v>
      </c>
      <c r="AF14" s="68">
        <v>5</v>
      </c>
      <c r="AG14" s="70"/>
      <c r="AH14" s="117"/>
      <c r="AI14" s="117"/>
      <c r="AJ14" s="70"/>
      <c r="AK14" s="70"/>
      <c r="AL14" s="70"/>
      <c r="AM14" s="70"/>
      <c r="AN14" s="70"/>
      <c r="AO14" s="70"/>
      <c r="AP14" s="70"/>
      <c r="AQ14" s="70"/>
      <c r="AR14" s="70"/>
    </row>
    <row r="15" spans="1:44" ht="47.25">
      <c r="A15" t="s">
        <v>1350</v>
      </c>
      <c r="B15" t="s">
        <v>68</v>
      </c>
      <c r="C15" t="s">
        <v>182</v>
      </c>
      <c r="E15" t="s">
        <v>1351</v>
      </c>
      <c r="F15" s="91" t="s">
        <v>1352</v>
      </c>
      <c r="G15" s="66">
        <v>3</v>
      </c>
      <c r="H15" s="65" t="s">
        <v>1313</v>
      </c>
      <c r="I15" s="65" t="s">
        <v>1353</v>
      </c>
      <c r="J15" t="s">
        <v>1315</v>
      </c>
      <c r="K15" t="s">
        <v>228</v>
      </c>
      <c r="L15" s="65" t="s">
        <v>95</v>
      </c>
      <c r="M15" s="65" t="s">
        <v>1354</v>
      </c>
      <c r="N15" t="s">
        <v>1317</v>
      </c>
      <c r="O15" t="s">
        <v>1318</v>
      </c>
      <c r="P15" s="65" t="s">
        <v>1319</v>
      </c>
      <c r="Q15" t="s">
        <v>273</v>
      </c>
      <c r="R15" s="66" t="s">
        <v>82</v>
      </c>
      <c r="S15" s="67"/>
      <c r="T15" s="67"/>
      <c r="U15" s="68">
        <v>8</v>
      </c>
      <c r="V15" s="68">
        <v>8</v>
      </c>
      <c r="W15" s="68">
        <v>8</v>
      </c>
      <c r="X15" s="68">
        <v>8</v>
      </c>
      <c r="Y15" s="68">
        <v>8</v>
      </c>
      <c r="Z15" s="68">
        <v>8</v>
      </c>
      <c r="AA15" s="68">
        <v>8</v>
      </c>
      <c r="AB15" s="68">
        <v>8</v>
      </c>
      <c r="AC15" s="68">
        <v>8</v>
      </c>
      <c r="AD15" s="68">
        <v>8</v>
      </c>
      <c r="AE15" s="68">
        <v>8</v>
      </c>
      <c r="AF15" s="68">
        <v>8</v>
      </c>
      <c r="AG15" s="70"/>
      <c r="AH15" s="117"/>
      <c r="AI15" s="117"/>
      <c r="AJ15" s="70"/>
      <c r="AK15" s="70"/>
      <c r="AL15" s="70"/>
      <c r="AM15" s="70"/>
      <c r="AN15" s="70"/>
      <c r="AO15" s="70"/>
      <c r="AP15" s="70"/>
      <c r="AQ15" s="70"/>
      <c r="AR15" s="70"/>
    </row>
    <row r="16" spans="1:44" ht="31.5">
      <c r="A16" t="s">
        <v>1355</v>
      </c>
      <c r="B16" t="s">
        <v>68</v>
      </c>
      <c r="C16" t="s">
        <v>760</v>
      </c>
      <c r="D16" s="65"/>
      <c r="E16" s="65" t="s">
        <v>1356</v>
      </c>
      <c r="F16" s="91" t="s">
        <v>1357</v>
      </c>
      <c r="G16" s="66">
        <v>2</v>
      </c>
      <c r="H16" s="65" t="s">
        <v>1358</v>
      </c>
      <c r="I16" s="65" t="s">
        <v>1359</v>
      </c>
      <c r="J16" t="s">
        <v>1315</v>
      </c>
      <c r="K16" t="s">
        <v>228</v>
      </c>
      <c r="L16" s="65" t="s">
        <v>95</v>
      </c>
      <c r="M16" s="65" t="s">
        <v>1360</v>
      </c>
      <c r="N16" t="s">
        <v>1361</v>
      </c>
      <c r="O16" t="s">
        <v>1361</v>
      </c>
      <c r="P16" s="65" t="s">
        <v>1362</v>
      </c>
      <c r="R16" s="66" t="s">
        <v>82</v>
      </c>
      <c r="S16" s="67">
        <v>0</v>
      </c>
      <c r="T16" s="67"/>
      <c r="U16" s="68">
        <v>6</v>
      </c>
      <c r="V16" s="68">
        <v>6</v>
      </c>
      <c r="W16" s="68">
        <v>6</v>
      </c>
      <c r="X16" s="68">
        <v>6</v>
      </c>
      <c r="Y16" s="68">
        <v>6</v>
      </c>
      <c r="Z16" s="68">
        <v>6</v>
      </c>
      <c r="AA16" s="68">
        <v>6</v>
      </c>
      <c r="AB16" s="68">
        <v>6</v>
      </c>
      <c r="AC16" s="68">
        <v>6</v>
      </c>
      <c r="AD16" s="68">
        <v>6</v>
      </c>
      <c r="AE16" s="68">
        <v>6</v>
      </c>
      <c r="AF16" s="68">
        <v>6</v>
      </c>
      <c r="AG16" s="70"/>
      <c r="AH16" s="117"/>
      <c r="AI16" s="117"/>
      <c r="AJ16" s="70"/>
      <c r="AK16" s="70"/>
      <c r="AL16" s="70"/>
      <c r="AM16" s="70"/>
      <c r="AN16" s="70"/>
      <c r="AO16" s="70"/>
      <c r="AP16" s="70"/>
      <c r="AQ16" s="70"/>
      <c r="AR16" s="70"/>
    </row>
    <row r="17" spans="1:44" ht="94.5">
      <c r="A17" t="s">
        <v>1363</v>
      </c>
      <c r="B17" t="s">
        <v>68</v>
      </c>
      <c r="C17" t="s">
        <v>182</v>
      </c>
      <c r="D17" s="65"/>
      <c r="E17" s="65" t="s">
        <v>1356</v>
      </c>
      <c r="F17" s="91" t="s">
        <v>1364</v>
      </c>
      <c r="G17" s="66">
        <v>3</v>
      </c>
      <c r="H17" s="65" t="s">
        <v>1365</v>
      </c>
      <c r="I17" s="65" t="s">
        <v>1366</v>
      </c>
      <c r="J17" t="s">
        <v>1315</v>
      </c>
      <c r="K17" t="s">
        <v>228</v>
      </c>
      <c r="L17" s="65" t="s">
        <v>95</v>
      </c>
      <c r="M17" s="65" t="s">
        <v>1367</v>
      </c>
      <c r="N17" t="s">
        <v>1317</v>
      </c>
      <c r="O17" t="s">
        <v>1318</v>
      </c>
      <c r="P17" s="65" t="s">
        <v>1319</v>
      </c>
      <c r="R17" s="66" t="s">
        <v>82</v>
      </c>
      <c r="S17" s="67"/>
      <c r="T17" s="67"/>
      <c r="U17" s="68">
        <v>15</v>
      </c>
      <c r="V17" s="68">
        <v>15</v>
      </c>
      <c r="W17" s="68">
        <v>15</v>
      </c>
      <c r="X17" s="68">
        <v>15</v>
      </c>
      <c r="Y17" s="68">
        <v>15</v>
      </c>
      <c r="Z17" s="68">
        <v>15</v>
      </c>
      <c r="AA17" s="68">
        <v>15</v>
      </c>
      <c r="AB17" s="68">
        <v>15</v>
      </c>
      <c r="AC17" s="68">
        <v>15</v>
      </c>
      <c r="AD17" s="68">
        <v>15</v>
      </c>
      <c r="AE17" s="68">
        <v>15</v>
      </c>
      <c r="AF17" s="68">
        <v>15</v>
      </c>
      <c r="AG17" s="70"/>
      <c r="AH17" s="117"/>
      <c r="AI17" s="117"/>
      <c r="AJ17" s="70"/>
      <c r="AK17" s="70"/>
      <c r="AL17" s="70"/>
      <c r="AM17" s="70"/>
      <c r="AN17" s="70"/>
      <c r="AO17" s="70"/>
      <c r="AP17" s="70"/>
      <c r="AQ17" s="70"/>
      <c r="AR17" s="70"/>
    </row>
    <row r="18" spans="1:44" ht="78.75">
      <c r="A18" t="s">
        <v>1368</v>
      </c>
      <c r="B18" t="s">
        <v>385</v>
      </c>
      <c r="C18" t="s">
        <v>430</v>
      </c>
      <c r="E18" t="s">
        <v>1369</v>
      </c>
      <c r="F18" s="91" t="s">
        <v>1370</v>
      </c>
      <c r="G18" s="66">
        <v>3</v>
      </c>
      <c r="H18" s="65" t="s">
        <v>100</v>
      </c>
      <c r="I18" s="65" t="s">
        <v>1371</v>
      </c>
      <c r="J18" t="s">
        <v>94</v>
      </c>
      <c r="K18" t="s">
        <v>75</v>
      </c>
      <c r="L18" s="65" t="s">
        <v>76</v>
      </c>
      <c r="M18" s="65" t="s">
        <v>967</v>
      </c>
      <c r="N18" t="s">
        <v>1372</v>
      </c>
      <c r="O18" t="s">
        <v>1373</v>
      </c>
      <c r="P18" s="65" t="s">
        <v>1374</v>
      </c>
      <c r="R18" s="66" t="s">
        <v>82</v>
      </c>
      <c r="S18" s="67"/>
      <c r="T18" s="67"/>
      <c r="U18" s="74">
        <v>1</v>
      </c>
      <c r="V18" s="74">
        <v>1</v>
      </c>
      <c r="W18" s="74">
        <v>1</v>
      </c>
      <c r="X18" s="74">
        <v>1</v>
      </c>
      <c r="Y18" s="74">
        <v>1</v>
      </c>
      <c r="Z18" s="74">
        <v>1</v>
      </c>
      <c r="AA18" s="74">
        <v>1</v>
      </c>
      <c r="AB18" s="74">
        <v>1</v>
      </c>
      <c r="AC18" s="74">
        <v>1</v>
      </c>
      <c r="AD18" s="74">
        <v>1</v>
      </c>
      <c r="AE18" s="74">
        <v>1</v>
      </c>
      <c r="AF18" s="74">
        <v>1</v>
      </c>
      <c r="AG18" s="70"/>
      <c r="AH18" s="117"/>
      <c r="AI18" s="117"/>
      <c r="AJ18" s="70"/>
      <c r="AK18" s="70"/>
      <c r="AL18" s="70"/>
      <c r="AM18" s="70"/>
      <c r="AN18" s="70"/>
      <c r="AO18" s="70"/>
      <c r="AP18" s="70"/>
      <c r="AQ18" s="70"/>
      <c r="AR18" s="70"/>
    </row>
    <row r="19" spans="1:44" ht="78.75">
      <c r="A19" t="s">
        <v>1375</v>
      </c>
      <c r="B19" t="s">
        <v>385</v>
      </c>
      <c r="C19" t="s">
        <v>430</v>
      </c>
      <c r="D19" s="65"/>
      <c r="E19" s="65" t="s">
        <v>1376</v>
      </c>
      <c r="F19" s="91" t="s">
        <v>1377</v>
      </c>
      <c r="G19" s="66">
        <v>1</v>
      </c>
      <c r="H19" s="65" t="s">
        <v>185</v>
      </c>
      <c r="I19" s="65" t="s">
        <v>1235</v>
      </c>
      <c r="J19" t="s">
        <v>74</v>
      </c>
      <c r="K19" t="s">
        <v>75</v>
      </c>
      <c r="L19" s="65" t="s">
        <v>95</v>
      </c>
      <c r="M19" s="65" t="s">
        <v>171</v>
      </c>
      <c r="N19" t="s">
        <v>1372</v>
      </c>
      <c r="O19" t="s">
        <v>1373</v>
      </c>
      <c r="P19" s="65" t="s">
        <v>1374</v>
      </c>
      <c r="R19" s="66" t="s">
        <v>82</v>
      </c>
      <c r="S19" s="67"/>
      <c r="T19" s="67"/>
      <c r="U19" s="68">
        <v>1</v>
      </c>
      <c r="V19" s="68">
        <v>1</v>
      </c>
      <c r="W19" s="68">
        <v>1</v>
      </c>
      <c r="X19" s="68">
        <v>1</v>
      </c>
      <c r="Y19" s="68">
        <v>1</v>
      </c>
      <c r="Z19" s="68">
        <v>1</v>
      </c>
      <c r="AA19" s="68">
        <v>1</v>
      </c>
      <c r="AB19" s="68">
        <v>1</v>
      </c>
      <c r="AC19" s="68">
        <v>1</v>
      </c>
      <c r="AD19" s="68">
        <v>1</v>
      </c>
      <c r="AE19" s="68">
        <v>1</v>
      </c>
      <c r="AF19" s="68">
        <v>1</v>
      </c>
      <c r="AG19" s="70"/>
      <c r="AH19" s="117"/>
      <c r="AI19" s="117"/>
      <c r="AJ19" s="70"/>
      <c r="AK19" s="70"/>
      <c r="AL19" s="70"/>
      <c r="AM19" s="70"/>
      <c r="AN19" s="70"/>
      <c r="AO19" s="70"/>
      <c r="AP19" s="70"/>
      <c r="AQ19" s="70"/>
      <c r="AR19" s="70"/>
    </row>
    <row r="20" spans="1:44" ht="78.75">
      <c r="A20" t="s">
        <v>1378</v>
      </c>
      <c r="B20" t="s">
        <v>385</v>
      </c>
      <c r="C20" t="s">
        <v>430</v>
      </c>
      <c r="D20" s="65"/>
      <c r="E20" s="65" t="s">
        <v>1379</v>
      </c>
      <c r="F20" s="91" t="s">
        <v>1380</v>
      </c>
      <c r="G20" s="66">
        <v>3</v>
      </c>
      <c r="H20" s="65" t="s">
        <v>169</v>
      </c>
      <c r="I20" s="65" t="s">
        <v>1381</v>
      </c>
      <c r="J20" t="s">
        <v>94</v>
      </c>
      <c r="K20" t="s">
        <v>75</v>
      </c>
      <c r="L20" s="65" t="s">
        <v>76</v>
      </c>
      <c r="M20" s="65" t="s">
        <v>1382</v>
      </c>
      <c r="N20" t="s">
        <v>1372</v>
      </c>
      <c r="O20" t="s">
        <v>1373</v>
      </c>
      <c r="P20" s="65" t="s">
        <v>1374</v>
      </c>
      <c r="Q20" s="65" t="s">
        <v>1383</v>
      </c>
      <c r="R20" s="66" t="s">
        <v>82</v>
      </c>
      <c r="S20" s="67"/>
      <c r="T20" s="67"/>
      <c r="U20" s="74"/>
      <c r="V20" s="74"/>
      <c r="W20" s="74">
        <v>0.85</v>
      </c>
      <c r="X20" s="74"/>
      <c r="Y20" s="74"/>
      <c r="Z20" s="74">
        <v>0.85</v>
      </c>
      <c r="AA20" s="74"/>
      <c r="AB20" s="74"/>
      <c r="AC20" s="74">
        <v>0.85</v>
      </c>
      <c r="AD20" s="74"/>
      <c r="AE20" s="74"/>
      <c r="AF20" s="74">
        <v>0.85</v>
      </c>
      <c r="AG20" s="115"/>
      <c r="AH20" s="118"/>
      <c r="AI20" s="118"/>
      <c r="AJ20" s="73"/>
      <c r="AK20" s="73"/>
      <c r="AL20" s="73"/>
      <c r="AM20" s="73"/>
      <c r="AN20" s="73"/>
      <c r="AO20" s="73"/>
      <c r="AP20" s="73"/>
      <c r="AQ20" s="73"/>
      <c r="AR20" s="73"/>
    </row>
    <row r="21" spans="1:44" ht="47.25">
      <c r="A21" t="s">
        <v>1384</v>
      </c>
      <c r="B21" t="s">
        <v>385</v>
      </c>
      <c r="C21" t="s">
        <v>430</v>
      </c>
      <c r="E21" t="s">
        <v>1385</v>
      </c>
      <c r="F21" s="91" t="s">
        <v>1386</v>
      </c>
      <c r="G21" s="66">
        <v>3</v>
      </c>
      <c r="H21" s="65" t="s">
        <v>233</v>
      </c>
      <c r="I21" s="65" t="s">
        <v>74</v>
      </c>
      <c r="J21" t="s">
        <v>74</v>
      </c>
      <c r="K21" t="s">
        <v>75</v>
      </c>
      <c r="L21" s="65" t="s">
        <v>76</v>
      </c>
      <c r="M21" s="65" t="s">
        <v>1387</v>
      </c>
      <c r="N21" t="s">
        <v>1388</v>
      </c>
      <c r="O21" t="s">
        <v>1389</v>
      </c>
      <c r="P21" s="65" t="s">
        <v>1390</v>
      </c>
      <c r="R21" s="66" t="s">
        <v>82</v>
      </c>
      <c r="S21" s="67"/>
      <c r="T21" s="67"/>
      <c r="U21" s="68">
        <v>1</v>
      </c>
      <c r="V21" s="68"/>
      <c r="W21" s="68"/>
      <c r="X21" s="68">
        <v>1</v>
      </c>
      <c r="Y21" s="68"/>
      <c r="Z21" s="68"/>
      <c r="AA21" s="68">
        <v>1</v>
      </c>
      <c r="AB21" s="68"/>
      <c r="AC21" s="68"/>
      <c r="AD21" s="68">
        <v>1</v>
      </c>
      <c r="AE21" s="68"/>
      <c r="AF21" s="68"/>
      <c r="AG21" s="70"/>
      <c r="AH21" s="117"/>
      <c r="AI21" s="117"/>
      <c r="AJ21" s="70"/>
      <c r="AK21" s="70"/>
      <c r="AL21" s="70"/>
      <c r="AM21" s="70"/>
      <c r="AN21" s="70"/>
      <c r="AO21" s="70"/>
      <c r="AP21" s="70"/>
      <c r="AQ21" s="70"/>
      <c r="AR21" s="70"/>
    </row>
    <row r="22" spans="1:44" ht="47.25">
      <c r="A22" t="s">
        <v>1391</v>
      </c>
      <c r="B22" t="s">
        <v>385</v>
      </c>
      <c r="C22" t="s">
        <v>430</v>
      </c>
      <c r="D22" s="65"/>
      <c r="E22" s="65" t="s">
        <v>1392</v>
      </c>
      <c r="F22" s="91" t="s">
        <v>1393</v>
      </c>
      <c r="G22" s="66">
        <v>3</v>
      </c>
      <c r="H22" s="65" t="s">
        <v>100</v>
      </c>
      <c r="I22" s="65" t="s">
        <v>1394</v>
      </c>
      <c r="J22" t="s">
        <v>74</v>
      </c>
      <c r="K22" t="s">
        <v>228</v>
      </c>
      <c r="L22" s="65" t="s">
        <v>95</v>
      </c>
      <c r="M22" s="65" t="s">
        <v>1395</v>
      </c>
      <c r="N22" t="s">
        <v>1388</v>
      </c>
      <c r="O22" t="s">
        <v>1389</v>
      </c>
      <c r="P22" s="65" t="s">
        <v>1390</v>
      </c>
      <c r="R22" s="66" t="s">
        <v>82</v>
      </c>
      <c r="S22" s="67"/>
      <c r="T22" s="67"/>
      <c r="U22" s="68">
        <v>4</v>
      </c>
      <c r="V22" s="68">
        <v>4</v>
      </c>
      <c r="W22" s="68">
        <v>4</v>
      </c>
      <c r="X22" s="68">
        <v>4</v>
      </c>
      <c r="Y22" s="68">
        <v>4</v>
      </c>
      <c r="Z22" s="68">
        <v>4</v>
      </c>
      <c r="AA22" s="68">
        <v>4</v>
      </c>
      <c r="AB22" s="68">
        <v>4</v>
      </c>
      <c r="AC22" s="68">
        <v>4</v>
      </c>
      <c r="AD22" s="68">
        <v>4</v>
      </c>
      <c r="AE22" s="68">
        <v>4</v>
      </c>
      <c r="AF22" s="68">
        <v>4</v>
      </c>
      <c r="AG22" s="70"/>
      <c r="AH22" s="117"/>
      <c r="AI22" s="117"/>
      <c r="AJ22" s="70"/>
      <c r="AK22" s="70"/>
      <c r="AL22" s="70"/>
      <c r="AM22" s="70"/>
      <c r="AN22" s="70"/>
      <c r="AO22" s="70"/>
      <c r="AP22" s="70"/>
      <c r="AQ22" s="70"/>
      <c r="AR22" s="70"/>
    </row>
    <row r="23" spans="1:44" ht="47.25">
      <c r="A23" t="s">
        <v>1396</v>
      </c>
      <c r="B23" t="s">
        <v>385</v>
      </c>
      <c r="C23" t="s">
        <v>430</v>
      </c>
      <c r="D23" s="65"/>
      <c r="E23" s="65" t="s">
        <v>1397</v>
      </c>
      <c r="F23" s="91" t="s">
        <v>1398</v>
      </c>
      <c r="G23" s="66">
        <v>3</v>
      </c>
      <c r="H23" s="65" t="s">
        <v>100</v>
      </c>
      <c r="I23" s="65" t="s">
        <v>1399</v>
      </c>
      <c r="J23" t="s">
        <v>74</v>
      </c>
      <c r="K23" t="s">
        <v>228</v>
      </c>
      <c r="L23" s="65" t="s">
        <v>95</v>
      </c>
      <c r="M23" s="65" t="s">
        <v>1395</v>
      </c>
      <c r="N23" t="s">
        <v>1388</v>
      </c>
      <c r="O23" t="s">
        <v>1389</v>
      </c>
      <c r="P23" s="65" t="s">
        <v>1390</v>
      </c>
      <c r="R23" s="66" t="s">
        <v>82</v>
      </c>
      <c r="S23" s="67"/>
      <c r="T23" s="67"/>
      <c r="U23" s="68">
        <v>6</v>
      </c>
      <c r="V23" s="68">
        <v>6</v>
      </c>
      <c r="W23" s="68">
        <v>6</v>
      </c>
      <c r="X23" s="68">
        <v>6</v>
      </c>
      <c r="Y23" s="68">
        <v>6</v>
      </c>
      <c r="Z23" s="68">
        <v>6</v>
      </c>
      <c r="AA23" s="68">
        <v>6</v>
      </c>
      <c r="AB23" s="68">
        <v>6</v>
      </c>
      <c r="AC23" s="68">
        <v>6</v>
      </c>
      <c r="AD23" s="68">
        <v>6</v>
      </c>
      <c r="AE23" s="68">
        <v>6</v>
      </c>
      <c r="AF23" s="68">
        <v>6</v>
      </c>
      <c r="AG23" s="70"/>
      <c r="AH23" s="70"/>
      <c r="AI23" s="70"/>
      <c r="AJ23" s="70"/>
      <c r="AK23" s="70"/>
      <c r="AL23" s="70"/>
      <c r="AM23" s="70"/>
      <c r="AN23" s="70"/>
      <c r="AO23" s="70"/>
      <c r="AP23" s="70"/>
      <c r="AQ23" s="70"/>
      <c r="AR23" s="70"/>
    </row>
    <row r="24" spans="1:44" ht="47.25">
      <c r="A24" t="s">
        <v>1400</v>
      </c>
      <c r="B24" t="s">
        <v>385</v>
      </c>
      <c r="C24" t="s">
        <v>430</v>
      </c>
      <c r="E24" t="s">
        <v>1401</v>
      </c>
      <c r="F24" s="91" t="s">
        <v>1402</v>
      </c>
      <c r="G24" s="66">
        <v>2</v>
      </c>
      <c r="H24" s="65" t="s">
        <v>100</v>
      </c>
      <c r="I24" s="65" t="s">
        <v>1403</v>
      </c>
      <c r="J24" t="s">
        <v>94</v>
      </c>
      <c r="K24" t="s">
        <v>75</v>
      </c>
      <c r="L24" s="65" t="s">
        <v>76</v>
      </c>
      <c r="M24" s="65" t="s">
        <v>1404</v>
      </c>
      <c r="N24" t="s">
        <v>1388</v>
      </c>
      <c r="O24" t="s">
        <v>1389</v>
      </c>
      <c r="P24" s="65" t="s">
        <v>1390</v>
      </c>
      <c r="R24" s="66" t="s">
        <v>82</v>
      </c>
      <c r="S24" s="67"/>
      <c r="T24" s="67"/>
      <c r="U24" s="74">
        <v>1</v>
      </c>
      <c r="V24" s="74">
        <v>1</v>
      </c>
      <c r="W24" s="74">
        <v>1</v>
      </c>
      <c r="X24" s="74">
        <v>1</v>
      </c>
      <c r="Y24" s="74">
        <v>1</v>
      </c>
      <c r="Z24" s="74">
        <v>1</v>
      </c>
      <c r="AA24" s="74">
        <v>1</v>
      </c>
      <c r="AB24" s="74">
        <v>1</v>
      </c>
      <c r="AC24" s="74">
        <v>1</v>
      </c>
      <c r="AD24" s="74">
        <v>1</v>
      </c>
      <c r="AE24" s="74">
        <v>1</v>
      </c>
      <c r="AF24" s="74">
        <v>1</v>
      </c>
      <c r="AG24" s="70"/>
      <c r="AH24" s="70"/>
      <c r="AI24" s="70"/>
      <c r="AJ24" s="70"/>
      <c r="AK24" s="70"/>
      <c r="AL24" s="70"/>
      <c r="AM24" s="70"/>
      <c r="AN24" s="70"/>
      <c r="AO24" s="70"/>
      <c r="AP24" s="70"/>
      <c r="AQ24" s="70"/>
      <c r="AR24" s="70"/>
    </row>
    <row r="25" spans="1:44" ht="47.25">
      <c r="A25" t="s">
        <v>1405</v>
      </c>
      <c r="B25" t="s">
        <v>385</v>
      </c>
      <c r="C25" t="s">
        <v>430</v>
      </c>
      <c r="D25" s="65"/>
      <c r="E25" s="65" t="s">
        <v>1406</v>
      </c>
      <c r="F25" s="91" t="s">
        <v>1407</v>
      </c>
      <c r="G25" s="66">
        <v>2</v>
      </c>
      <c r="H25" s="65" t="s">
        <v>100</v>
      </c>
      <c r="I25" s="65" t="s">
        <v>1408</v>
      </c>
      <c r="J25" t="s">
        <v>74</v>
      </c>
      <c r="K25" t="s">
        <v>75</v>
      </c>
      <c r="L25" s="65" t="s">
        <v>95</v>
      </c>
      <c r="M25" s="65" t="s">
        <v>1409</v>
      </c>
      <c r="N25" t="s">
        <v>1388</v>
      </c>
      <c r="O25" t="s">
        <v>1389</v>
      </c>
      <c r="P25" s="65" t="s">
        <v>1390</v>
      </c>
      <c r="R25" s="66" t="s">
        <v>82</v>
      </c>
      <c r="S25" s="67"/>
      <c r="T25" s="67"/>
      <c r="U25" s="68">
        <v>1</v>
      </c>
      <c r="V25" s="68">
        <v>1</v>
      </c>
      <c r="W25" s="68">
        <v>1</v>
      </c>
      <c r="X25" s="68">
        <v>1</v>
      </c>
      <c r="Y25" s="68">
        <v>1</v>
      </c>
      <c r="Z25" s="68">
        <v>1</v>
      </c>
      <c r="AA25" s="68">
        <v>1</v>
      </c>
      <c r="AB25" s="68">
        <v>1</v>
      </c>
      <c r="AC25" s="68">
        <v>1</v>
      </c>
      <c r="AD25" s="68">
        <v>1</v>
      </c>
      <c r="AE25" s="68">
        <v>1</v>
      </c>
      <c r="AF25" s="68">
        <v>1</v>
      </c>
      <c r="AG25" s="70"/>
      <c r="AH25" s="70"/>
      <c r="AI25" s="70"/>
      <c r="AJ25" s="70"/>
      <c r="AK25" s="70"/>
      <c r="AL25" s="70"/>
      <c r="AM25" s="70"/>
      <c r="AN25" s="70"/>
      <c r="AO25" s="70"/>
      <c r="AP25" s="70"/>
      <c r="AQ25" s="70"/>
      <c r="AR25" s="70"/>
    </row>
    <row r="26" spans="1:44" ht="157.5">
      <c r="A26" t="s">
        <v>1410</v>
      </c>
      <c r="B26" t="s">
        <v>385</v>
      </c>
      <c r="C26" t="s">
        <v>430</v>
      </c>
      <c r="D26" s="65"/>
      <c r="E26" s="65" t="s">
        <v>1411</v>
      </c>
      <c r="F26" s="91" t="s">
        <v>1412</v>
      </c>
      <c r="G26" s="66">
        <v>3</v>
      </c>
      <c r="H26" s="65" t="s">
        <v>100</v>
      </c>
      <c r="I26" s="65" t="s">
        <v>1413</v>
      </c>
      <c r="J26" t="s">
        <v>74</v>
      </c>
      <c r="K26" t="s">
        <v>228</v>
      </c>
      <c r="L26" s="65" t="s">
        <v>95</v>
      </c>
      <c r="M26" s="65" t="s">
        <v>1404</v>
      </c>
      <c r="N26" t="s">
        <v>1388</v>
      </c>
      <c r="O26" t="s">
        <v>1389</v>
      </c>
      <c r="P26" s="65" t="s">
        <v>1390</v>
      </c>
      <c r="R26" s="66" t="s">
        <v>82</v>
      </c>
      <c r="S26" s="67"/>
      <c r="T26" s="67"/>
      <c r="U26" s="68">
        <v>48</v>
      </c>
      <c r="V26" s="68">
        <v>48</v>
      </c>
      <c r="W26" s="68">
        <v>48</v>
      </c>
      <c r="X26" s="68">
        <v>48</v>
      </c>
      <c r="Y26" s="68">
        <v>48</v>
      </c>
      <c r="Z26" s="68">
        <v>48</v>
      </c>
      <c r="AA26" s="68">
        <v>48</v>
      </c>
      <c r="AB26" s="68">
        <v>48</v>
      </c>
      <c r="AC26" s="68">
        <v>48</v>
      </c>
      <c r="AD26" s="68">
        <v>48</v>
      </c>
      <c r="AE26" s="68">
        <v>48</v>
      </c>
      <c r="AF26" s="68">
        <v>48</v>
      </c>
      <c r="AG26" s="72"/>
      <c r="AH26" s="73"/>
      <c r="AI26" s="73"/>
      <c r="AJ26" s="115"/>
      <c r="AK26" s="73"/>
      <c r="AL26" s="73"/>
      <c r="AM26" s="73"/>
      <c r="AN26" s="73"/>
      <c r="AO26" s="73"/>
      <c r="AP26" s="73"/>
      <c r="AQ26" s="73"/>
      <c r="AR26" s="73"/>
    </row>
    <row r="27" spans="1:44" ht="78.75">
      <c r="A27" t="s">
        <v>1414</v>
      </c>
      <c r="B27" t="s">
        <v>158</v>
      </c>
      <c r="C27" t="s">
        <v>166</v>
      </c>
      <c r="E27" t="s">
        <v>1415</v>
      </c>
      <c r="F27" s="91" t="s">
        <v>1416</v>
      </c>
      <c r="G27" s="66">
        <v>3</v>
      </c>
      <c r="H27" s="65" t="s">
        <v>169</v>
      </c>
      <c r="I27" s="65" t="s">
        <v>1417</v>
      </c>
      <c r="J27" t="s">
        <v>74</v>
      </c>
      <c r="K27" t="s">
        <v>228</v>
      </c>
      <c r="L27" s="65" t="s">
        <v>95</v>
      </c>
      <c r="M27" s="65" t="s">
        <v>1418</v>
      </c>
      <c r="N27" t="s">
        <v>1419</v>
      </c>
      <c r="O27" t="s">
        <v>1420</v>
      </c>
      <c r="P27" s="65" t="s">
        <v>1421</v>
      </c>
      <c r="R27" s="66" t="s">
        <v>82</v>
      </c>
      <c r="S27" s="67"/>
      <c r="T27" s="67"/>
      <c r="U27" s="68">
        <v>2</v>
      </c>
      <c r="V27" s="68">
        <v>2</v>
      </c>
      <c r="W27" s="68">
        <v>2</v>
      </c>
      <c r="X27" s="68">
        <v>2</v>
      </c>
      <c r="Y27" s="68">
        <v>2</v>
      </c>
      <c r="Z27" s="68">
        <v>2</v>
      </c>
      <c r="AA27" s="68">
        <v>2</v>
      </c>
      <c r="AB27" s="68">
        <v>2</v>
      </c>
      <c r="AC27" s="68">
        <v>2</v>
      </c>
      <c r="AD27" s="68">
        <v>2</v>
      </c>
      <c r="AE27" s="68">
        <v>2</v>
      </c>
      <c r="AF27" s="68">
        <v>2</v>
      </c>
      <c r="AG27" s="70"/>
      <c r="AH27" s="70"/>
      <c r="AI27" s="70"/>
      <c r="AJ27" s="70"/>
      <c r="AK27" s="70"/>
      <c r="AL27" s="70"/>
      <c r="AM27" s="70"/>
      <c r="AN27" s="70"/>
      <c r="AO27" s="70"/>
      <c r="AP27" s="70"/>
      <c r="AQ27" s="70"/>
      <c r="AR27" s="70"/>
    </row>
    <row r="28" spans="1:44" ht="63">
      <c r="A28" t="s">
        <v>1422</v>
      </c>
      <c r="B28" t="s">
        <v>158</v>
      </c>
      <c r="C28" t="s">
        <v>166</v>
      </c>
      <c r="D28" s="65"/>
      <c r="E28" s="65" t="s">
        <v>1423</v>
      </c>
      <c r="F28" s="91" t="s">
        <v>1424</v>
      </c>
      <c r="G28" s="66">
        <v>3</v>
      </c>
      <c r="H28" s="65" t="s">
        <v>169</v>
      </c>
      <c r="I28" s="65" t="s">
        <v>1425</v>
      </c>
      <c r="J28" t="s">
        <v>74</v>
      </c>
      <c r="K28" t="s">
        <v>228</v>
      </c>
      <c r="L28" s="65" t="s">
        <v>95</v>
      </c>
      <c r="M28" s="65" t="s">
        <v>1426</v>
      </c>
      <c r="N28" t="s">
        <v>1419</v>
      </c>
      <c r="O28" t="s">
        <v>1420</v>
      </c>
      <c r="P28" s="65" t="s">
        <v>1421</v>
      </c>
      <c r="R28" s="66" t="s">
        <v>82</v>
      </c>
      <c r="S28" s="67"/>
      <c r="T28" s="67"/>
      <c r="U28" s="68">
        <v>15</v>
      </c>
      <c r="V28" s="68">
        <v>15</v>
      </c>
      <c r="W28" s="68">
        <v>15</v>
      </c>
      <c r="X28" s="68">
        <v>15</v>
      </c>
      <c r="Y28" s="68">
        <v>15</v>
      </c>
      <c r="Z28" s="68">
        <v>15</v>
      </c>
      <c r="AA28" s="68">
        <v>15</v>
      </c>
      <c r="AB28" s="68">
        <v>15</v>
      </c>
      <c r="AC28" s="68">
        <v>15</v>
      </c>
      <c r="AD28" s="68">
        <v>15</v>
      </c>
      <c r="AE28" s="68">
        <v>15</v>
      </c>
      <c r="AF28" s="68">
        <v>15</v>
      </c>
      <c r="AG28" s="70"/>
      <c r="AH28" s="70"/>
      <c r="AI28" s="70"/>
      <c r="AJ28" s="70"/>
      <c r="AK28" s="70"/>
      <c r="AL28" s="70"/>
      <c r="AM28" s="70"/>
      <c r="AN28" s="70"/>
      <c r="AO28" s="70"/>
      <c r="AP28" s="70"/>
      <c r="AQ28" s="70"/>
      <c r="AR28" s="70"/>
    </row>
    <row r="29" spans="1:44" ht="63">
      <c r="A29" t="s">
        <v>1427</v>
      </c>
      <c r="B29" t="s">
        <v>158</v>
      </c>
      <c r="C29" t="s">
        <v>166</v>
      </c>
      <c r="D29" s="65"/>
      <c r="E29" s="65" t="s">
        <v>1428</v>
      </c>
      <c r="F29" s="91" t="s">
        <v>1429</v>
      </c>
      <c r="G29" s="66">
        <v>2</v>
      </c>
      <c r="H29" s="65" t="s">
        <v>169</v>
      </c>
      <c r="I29" s="65" t="s">
        <v>1235</v>
      </c>
      <c r="J29" t="s">
        <v>74</v>
      </c>
      <c r="K29" t="s">
        <v>75</v>
      </c>
      <c r="L29" s="65" t="s">
        <v>95</v>
      </c>
      <c r="M29" s="65" t="s">
        <v>1430</v>
      </c>
      <c r="N29" t="s">
        <v>1419</v>
      </c>
      <c r="O29" t="s">
        <v>1420</v>
      </c>
      <c r="P29" s="65" t="s">
        <v>1421</v>
      </c>
      <c r="R29" s="66" t="s">
        <v>82</v>
      </c>
      <c r="S29" s="67"/>
      <c r="T29" s="67"/>
      <c r="U29" s="68">
        <v>1</v>
      </c>
      <c r="V29" s="68">
        <v>1</v>
      </c>
      <c r="W29" s="68">
        <v>1</v>
      </c>
      <c r="X29" s="68">
        <v>1</v>
      </c>
      <c r="Y29" s="68">
        <v>1</v>
      </c>
      <c r="Z29" s="68">
        <v>1</v>
      </c>
      <c r="AA29" s="68">
        <v>1</v>
      </c>
      <c r="AB29" s="68">
        <v>1</v>
      </c>
      <c r="AC29" s="68">
        <v>1</v>
      </c>
      <c r="AD29" s="68">
        <v>1</v>
      </c>
      <c r="AE29" s="68">
        <v>1</v>
      </c>
      <c r="AF29" s="68">
        <v>1</v>
      </c>
      <c r="AG29" s="115"/>
      <c r="AH29" s="73"/>
      <c r="AI29" s="73"/>
      <c r="AJ29" s="119"/>
      <c r="AK29" s="73"/>
      <c r="AL29" s="73"/>
      <c r="AM29" s="73"/>
      <c r="AN29" s="73"/>
      <c r="AO29" s="73"/>
      <c r="AP29" s="73"/>
      <c r="AQ29" s="73"/>
      <c r="AR29" s="73"/>
    </row>
    <row r="30" spans="1:44" ht="63">
      <c r="A30" t="s">
        <v>1431</v>
      </c>
      <c r="B30" t="s">
        <v>158</v>
      </c>
      <c r="C30" t="s">
        <v>166</v>
      </c>
      <c r="E30" t="s">
        <v>1432</v>
      </c>
      <c r="F30" s="91" t="s">
        <v>1433</v>
      </c>
      <c r="G30" s="66">
        <v>3</v>
      </c>
      <c r="H30" s="65" t="s">
        <v>169</v>
      </c>
      <c r="I30" s="65" t="s">
        <v>1434</v>
      </c>
      <c r="J30" t="s">
        <v>94</v>
      </c>
      <c r="K30" t="s">
        <v>228</v>
      </c>
      <c r="L30" s="65" t="s">
        <v>76</v>
      </c>
      <c r="M30" s="65" t="s">
        <v>1430</v>
      </c>
      <c r="N30" t="s">
        <v>1419</v>
      </c>
      <c r="O30" t="s">
        <v>1420</v>
      </c>
      <c r="P30" s="65" t="s">
        <v>1421</v>
      </c>
      <c r="R30" s="66" t="s">
        <v>82</v>
      </c>
      <c r="S30" s="67"/>
      <c r="T30" s="67"/>
      <c r="U30" s="74">
        <v>0.5</v>
      </c>
      <c r="V30" s="74">
        <v>0.5</v>
      </c>
      <c r="W30" s="74">
        <v>0.5</v>
      </c>
      <c r="X30" s="74">
        <v>0.5</v>
      </c>
      <c r="Y30" s="74">
        <v>0.5</v>
      </c>
      <c r="Z30" s="74">
        <v>0.5</v>
      </c>
      <c r="AA30" s="74">
        <v>0.5</v>
      </c>
      <c r="AB30" s="74">
        <v>0.5</v>
      </c>
      <c r="AC30" s="74">
        <v>0.5</v>
      </c>
      <c r="AD30" s="74">
        <v>0.5</v>
      </c>
      <c r="AE30" s="74">
        <v>0.5</v>
      </c>
      <c r="AF30" s="74">
        <v>0.5</v>
      </c>
      <c r="AG30" s="70"/>
      <c r="AH30" s="70"/>
      <c r="AI30" s="70"/>
      <c r="AJ30" s="70"/>
      <c r="AK30" s="70"/>
      <c r="AL30" s="70"/>
      <c r="AM30" s="70"/>
      <c r="AN30" s="70"/>
      <c r="AO30" s="70"/>
      <c r="AP30" s="70"/>
      <c r="AQ30" s="70"/>
      <c r="AR30" s="70"/>
    </row>
    <row r="31" spans="1:44" ht="78.75">
      <c r="A31" t="s">
        <v>1435</v>
      </c>
      <c r="B31" t="s">
        <v>68</v>
      </c>
      <c r="C31" t="s">
        <v>760</v>
      </c>
      <c r="D31" s="65"/>
      <c r="E31" s="65" t="s">
        <v>1436</v>
      </c>
      <c r="F31" s="91" t="s">
        <v>1437</v>
      </c>
      <c r="G31" s="66">
        <v>3</v>
      </c>
      <c r="H31" s="65" t="s">
        <v>1358</v>
      </c>
      <c r="I31" s="65" t="s">
        <v>1438</v>
      </c>
      <c r="J31" t="s">
        <v>1439</v>
      </c>
      <c r="K31" t="s">
        <v>228</v>
      </c>
      <c r="L31" s="65" t="s">
        <v>95</v>
      </c>
      <c r="M31" s="65" t="s">
        <v>1440</v>
      </c>
      <c r="N31" t="s">
        <v>1361</v>
      </c>
      <c r="O31" t="s">
        <v>1361</v>
      </c>
      <c r="P31" s="65" t="s">
        <v>1362</v>
      </c>
      <c r="R31" s="66" t="s">
        <v>82</v>
      </c>
      <c r="S31" s="67">
        <v>0</v>
      </c>
      <c r="T31" s="67"/>
      <c r="U31" s="105">
        <v>10</v>
      </c>
      <c r="V31" s="105">
        <v>10</v>
      </c>
      <c r="W31" s="105">
        <v>10</v>
      </c>
      <c r="X31" s="105">
        <v>10</v>
      </c>
      <c r="Y31" s="105">
        <v>10</v>
      </c>
      <c r="Z31" s="105">
        <v>10</v>
      </c>
      <c r="AA31" s="105">
        <v>10</v>
      </c>
      <c r="AB31" s="105">
        <v>10</v>
      </c>
      <c r="AC31" s="105">
        <v>10</v>
      </c>
      <c r="AD31" s="105">
        <v>10</v>
      </c>
      <c r="AE31" s="105">
        <v>10</v>
      </c>
      <c r="AF31" s="105">
        <v>10</v>
      </c>
      <c r="AG31" s="70"/>
      <c r="AH31" s="70"/>
      <c r="AI31" s="70"/>
      <c r="AJ31" s="70"/>
      <c r="AK31" s="70"/>
      <c r="AL31" s="70"/>
      <c r="AM31" s="70"/>
      <c r="AN31" s="70"/>
      <c r="AO31" s="70"/>
      <c r="AP31" s="70"/>
      <c r="AQ31" s="70"/>
      <c r="AR31" s="70"/>
    </row>
    <row r="32" spans="1:44" ht="31.5">
      <c r="A32" t="s">
        <v>1441</v>
      </c>
      <c r="B32" t="s">
        <v>68</v>
      </c>
      <c r="C32" t="s">
        <v>760</v>
      </c>
      <c r="D32" s="65"/>
      <c r="E32" s="65" t="s">
        <v>1442</v>
      </c>
      <c r="F32" s="91" t="s">
        <v>1443</v>
      </c>
      <c r="G32" s="66">
        <v>2</v>
      </c>
      <c r="H32" s="65" t="s">
        <v>1444</v>
      </c>
      <c r="I32" s="65" t="s">
        <v>1445</v>
      </c>
      <c r="J32" t="s">
        <v>74</v>
      </c>
      <c r="K32" t="s">
        <v>228</v>
      </c>
      <c r="L32" s="65" t="s">
        <v>76</v>
      </c>
      <c r="M32" s="65" t="s">
        <v>1446</v>
      </c>
      <c r="N32" t="s">
        <v>1361</v>
      </c>
      <c r="O32" t="s">
        <v>1361</v>
      </c>
      <c r="P32" s="65" t="s">
        <v>1362</v>
      </c>
      <c r="Q32" t="s">
        <v>1447</v>
      </c>
      <c r="R32" s="66" t="s">
        <v>82</v>
      </c>
      <c r="S32" s="67">
        <v>0</v>
      </c>
      <c r="T32" s="67"/>
      <c r="U32" s="68">
        <v>5</v>
      </c>
      <c r="V32" s="68">
        <v>5</v>
      </c>
      <c r="W32" s="68">
        <v>5</v>
      </c>
      <c r="X32" s="68">
        <v>5</v>
      </c>
      <c r="Y32" s="68">
        <v>5</v>
      </c>
      <c r="Z32" s="68">
        <v>5</v>
      </c>
      <c r="AA32" s="68">
        <v>5</v>
      </c>
      <c r="AB32" s="68">
        <v>5</v>
      </c>
      <c r="AC32" s="68">
        <v>5</v>
      </c>
      <c r="AD32" s="68">
        <v>5</v>
      </c>
      <c r="AE32" s="68">
        <v>5</v>
      </c>
      <c r="AF32" s="68">
        <v>5</v>
      </c>
      <c r="AG32" s="70"/>
      <c r="AH32" s="70"/>
      <c r="AI32" s="70"/>
      <c r="AJ32" s="70"/>
      <c r="AK32" s="70"/>
      <c r="AL32" s="70"/>
      <c r="AM32" s="70"/>
      <c r="AN32" s="70"/>
      <c r="AO32" s="70"/>
      <c r="AP32" s="70"/>
      <c r="AQ32" s="70"/>
      <c r="AR32" s="70"/>
    </row>
    <row r="33" spans="16:16">
      <c r="P33" s="65"/>
    </row>
  </sheetData>
  <dataValidations count="1">
    <dataValidation type="custom" allowBlank="1" showInputMessage="1" showErrorMessage="1" errorTitle="Sólo se permiten números" sqref="AH9:AI12 AH23:AI31 U9:AG32 AJ9:AR32" xr:uid="{773F15F8-5128-4BF0-8965-6E0E93FAD0CD}">
      <formula1>ISNUMBER(U9)</formula1>
    </dataValidation>
  </dataValidations>
  <hyperlinks>
    <hyperlink ref="A3" location="INDICE!A1" display="◄INICIO" xr:uid="{B1ECE8CE-EA85-43AB-AF8C-4355415AE77E}"/>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EBAE0-8A7F-41F6-9E2F-128C8F8BE810}">
  <sheetPr codeName="Hoja6"/>
  <dimension ref="A1:AR23"/>
  <sheetViews>
    <sheetView showGridLines="0" zoomScale="85" zoomScaleNormal="85" workbookViewId="0">
      <selection activeCell="A2" sqref="A2"/>
    </sheetView>
  </sheetViews>
  <sheetFormatPr baseColWidth="10" defaultColWidth="9" defaultRowHeight="15.75"/>
  <cols>
    <col min="1" max="1" width="18.125" style="124" customWidth="1"/>
    <col min="2" max="2" width="42.75" style="124" bestFit="1" customWidth="1"/>
    <col min="3" max="3" width="43.75" style="124" bestFit="1" customWidth="1"/>
    <col min="4" max="4" width="9.75" style="124" bestFit="1" customWidth="1"/>
    <col min="5" max="5" width="62.875" style="124" customWidth="1"/>
    <col min="6" max="6" width="71.5" style="47" customWidth="1"/>
    <col min="7" max="7" width="11.375" style="124" bestFit="1" customWidth="1"/>
    <col min="8" max="8" width="52.5" style="124" customWidth="1"/>
    <col min="9" max="9" width="47.625" style="124" bestFit="1" customWidth="1"/>
    <col min="10" max="10" width="18" style="124" bestFit="1" customWidth="1"/>
    <col min="11" max="11" width="12.625" style="124" bestFit="1" customWidth="1"/>
    <col min="12" max="12" width="16.875" style="124" bestFit="1" customWidth="1"/>
    <col min="13" max="13" width="51.625" style="124" customWidth="1"/>
    <col min="14" max="14" width="35.875" style="124" bestFit="1" customWidth="1"/>
    <col min="15" max="15" width="25" style="124" bestFit="1" customWidth="1"/>
    <col min="16" max="16" width="12.75" style="124" bestFit="1" customWidth="1"/>
    <col min="17" max="17" width="38.875" style="124" bestFit="1" customWidth="1"/>
    <col min="18" max="18" width="29.625" style="124" bestFit="1" customWidth="1"/>
    <col min="19" max="19" width="13.125" style="124" bestFit="1" customWidth="1"/>
    <col min="20" max="20" width="8.5" style="124" bestFit="1" customWidth="1"/>
    <col min="21" max="32" width="12.75" style="124" bestFit="1" customWidth="1"/>
    <col min="33" max="44" width="18.5" style="124" bestFit="1" customWidth="1"/>
    <col min="45" max="45" width="12.625" style="124" customWidth="1"/>
    <col min="46" max="16384" width="9" style="124"/>
  </cols>
  <sheetData>
    <row r="1" spans="1:44" ht="20.25">
      <c r="E1" s="182" t="str">
        <f>[12]Control!$A$1&amp;" "&amp;[12]Control!$B$5</f>
        <v>PLANILLA PLAN OPERATIVO ANUAL  2024</v>
      </c>
    </row>
    <row r="2" spans="1:44" ht="23.25" thickBot="1">
      <c r="A2" s="86" t="s">
        <v>20</v>
      </c>
      <c r="E2" s="244" t="str">
        <f>[12]Control!$B$3</f>
        <v>OFICINA DE LIBRE ACCESO A LA INFORMACIÓN</v>
      </c>
    </row>
    <row r="3" spans="1:44" ht="16.5" thickTop="1"/>
    <row r="4" spans="1:44" ht="16.5" thickBot="1"/>
    <row r="5" spans="1:44" ht="16.5"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16.5" thickBot="1">
      <c r="A6" s="171" t="s">
        <v>23</v>
      </c>
      <c r="B6" s="171" t="s">
        <v>24</v>
      </c>
      <c r="C6" s="171" t="s">
        <v>25</v>
      </c>
      <c r="D6" s="171" t="s">
        <v>26</v>
      </c>
      <c r="E6" s="171" t="s">
        <v>27</v>
      </c>
      <c r="F6" s="172" t="s">
        <v>28</v>
      </c>
      <c r="G6" s="171" t="s">
        <v>29</v>
      </c>
      <c r="H6" s="171" t="s">
        <v>30</v>
      </c>
      <c r="I6" s="171" t="s">
        <v>31</v>
      </c>
      <c r="J6" s="171" t="s">
        <v>32</v>
      </c>
      <c r="K6" s="171" t="s">
        <v>33</v>
      </c>
      <c r="L6" s="171" t="s">
        <v>34</v>
      </c>
      <c r="M6" s="171" t="s">
        <v>35</v>
      </c>
      <c r="N6" s="171" t="s">
        <v>36</v>
      </c>
      <c r="O6" s="171" t="s">
        <v>37</v>
      </c>
      <c r="P6" s="171" t="s">
        <v>38</v>
      </c>
      <c r="Q6" s="171" t="s">
        <v>39</v>
      </c>
      <c r="R6" s="171" t="s">
        <v>40</v>
      </c>
      <c r="S6" s="171" t="s">
        <v>41</v>
      </c>
      <c r="T6" s="171" t="s">
        <v>42</v>
      </c>
      <c r="U6" s="174" t="s">
        <v>43</v>
      </c>
      <c r="V6" s="174" t="s">
        <v>44</v>
      </c>
      <c r="W6" s="174" t="s">
        <v>45</v>
      </c>
      <c r="X6" s="174" t="s">
        <v>46</v>
      </c>
      <c r="Y6" s="174" t="s">
        <v>47</v>
      </c>
      <c r="Z6" s="174" t="s">
        <v>48</v>
      </c>
      <c r="AA6" s="174" t="s">
        <v>49</v>
      </c>
      <c r="AB6" s="174" t="s">
        <v>50</v>
      </c>
      <c r="AC6" s="174" t="s">
        <v>51</v>
      </c>
      <c r="AD6" s="174" t="s">
        <v>52</v>
      </c>
      <c r="AE6" s="174" t="s">
        <v>53</v>
      </c>
      <c r="AF6" s="174" t="s">
        <v>54</v>
      </c>
      <c r="AG6" s="174" t="s">
        <v>55</v>
      </c>
      <c r="AH6" s="174" t="s">
        <v>56</v>
      </c>
      <c r="AI6" s="174" t="s">
        <v>57</v>
      </c>
      <c r="AJ6" s="174" t="s">
        <v>58</v>
      </c>
      <c r="AK6" s="174" t="s">
        <v>59</v>
      </c>
      <c r="AL6" s="174" t="s">
        <v>60</v>
      </c>
      <c r="AM6" s="174" t="s">
        <v>61</v>
      </c>
      <c r="AN6" s="174" t="s">
        <v>62</v>
      </c>
      <c r="AO6" s="174" t="s">
        <v>63</v>
      </c>
      <c r="AP6" s="174" t="s">
        <v>64</v>
      </c>
      <c r="AQ6" s="174" t="s">
        <v>65</v>
      </c>
      <c r="AR6" s="174" t="s">
        <v>66</v>
      </c>
    </row>
    <row r="7" spans="1:44" ht="31.5">
      <c r="A7" s="122" t="s">
        <v>429</v>
      </c>
      <c r="B7" s="122" t="s">
        <v>385</v>
      </c>
      <c r="C7" s="122" t="s">
        <v>430</v>
      </c>
      <c r="D7" s="122"/>
      <c r="E7" s="53" t="s">
        <v>431</v>
      </c>
      <c r="F7" s="53" t="s">
        <v>432</v>
      </c>
      <c r="G7" s="123">
        <v>3</v>
      </c>
      <c r="H7" s="47" t="s">
        <v>121</v>
      </c>
      <c r="I7" s="124" t="s">
        <v>433</v>
      </c>
      <c r="J7" s="124" t="s">
        <v>94</v>
      </c>
      <c r="K7" s="124" t="s">
        <v>75</v>
      </c>
      <c r="L7" s="124" t="s">
        <v>95</v>
      </c>
      <c r="M7" s="47" t="s">
        <v>434</v>
      </c>
      <c r="N7" s="124" t="s">
        <v>435</v>
      </c>
      <c r="O7" s="125" t="s">
        <v>436</v>
      </c>
      <c r="P7" s="124" t="s">
        <v>437</v>
      </c>
      <c r="Q7" s="125" t="s">
        <v>438</v>
      </c>
      <c r="R7" s="125" t="s">
        <v>439</v>
      </c>
      <c r="S7" s="126"/>
      <c r="T7" s="126" t="s">
        <v>408</v>
      </c>
      <c r="U7" s="127">
        <v>0.95</v>
      </c>
      <c r="V7" s="127">
        <v>0.95</v>
      </c>
      <c r="W7" s="127">
        <v>0.95</v>
      </c>
      <c r="X7" s="127">
        <v>0.95</v>
      </c>
      <c r="Y7" s="127">
        <v>0.95</v>
      </c>
      <c r="Z7" s="127">
        <v>0.95</v>
      </c>
      <c r="AA7" s="127">
        <v>0.95</v>
      </c>
      <c r="AB7" s="127">
        <v>0.95</v>
      </c>
      <c r="AC7" s="127">
        <v>0.95</v>
      </c>
      <c r="AD7" s="127">
        <v>0.95</v>
      </c>
      <c r="AE7" s="127">
        <v>0.95</v>
      </c>
      <c r="AF7" s="127">
        <v>0.95</v>
      </c>
      <c r="AG7" s="178"/>
      <c r="AH7" s="178"/>
      <c r="AI7" s="178"/>
      <c r="AJ7" s="178"/>
      <c r="AK7" s="178"/>
      <c r="AL7" s="178"/>
      <c r="AM7" s="178"/>
      <c r="AN7" s="178"/>
      <c r="AO7" s="178"/>
      <c r="AP7" s="178"/>
      <c r="AQ7" s="178"/>
      <c r="AR7" s="180"/>
    </row>
    <row r="8" spans="1:44" ht="47.25">
      <c r="A8" s="122" t="s">
        <v>440</v>
      </c>
      <c r="B8" s="122" t="s">
        <v>385</v>
      </c>
      <c r="C8" s="122" t="s">
        <v>430</v>
      </c>
      <c r="D8" s="122"/>
      <c r="E8" s="53" t="s">
        <v>441</v>
      </c>
      <c r="F8" s="53" t="s">
        <v>442</v>
      </c>
      <c r="G8" s="123">
        <v>2</v>
      </c>
      <c r="H8" s="47" t="s">
        <v>121</v>
      </c>
      <c r="I8" s="124" t="s">
        <v>443</v>
      </c>
      <c r="J8" s="124" t="s">
        <v>74</v>
      </c>
      <c r="K8" s="124" t="s">
        <v>75</v>
      </c>
      <c r="L8" s="124" t="s">
        <v>95</v>
      </c>
      <c r="M8" s="47" t="s">
        <v>444</v>
      </c>
      <c r="N8" s="124" t="s">
        <v>435</v>
      </c>
      <c r="O8" s="125" t="s">
        <v>436</v>
      </c>
      <c r="P8" s="124" t="s">
        <v>437</v>
      </c>
      <c r="Q8" s="125" t="s">
        <v>445</v>
      </c>
      <c r="R8" s="125" t="s">
        <v>439</v>
      </c>
      <c r="S8" s="126"/>
      <c r="T8" s="126" t="s">
        <v>408</v>
      </c>
      <c r="U8" s="128">
        <v>1</v>
      </c>
      <c r="V8" s="128">
        <v>1</v>
      </c>
      <c r="W8" s="128">
        <v>1</v>
      </c>
      <c r="X8" s="128">
        <v>1</v>
      </c>
      <c r="Y8" s="128">
        <v>1</v>
      </c>
      <c r="Z8" s="128">
        <v>1</v>
      </c>
      <c r="AA8" s="128">
        <v>1</v>
      </c>
      <c r="AB8" s="128">
        <v>1</v>
      </c>
      <c r="AC8" s="128">
        <v>1</v>
      </c>
      <c r="AD8" s="128">
        <v>1</v>
      </c>
      <c r="AE8" s="128">
        <v>1</v>
      </c>
      <c r="AF8" s="128">
        <v>1</v>
      </c>
      <c r="AG8" s="180"/>
      <c r="AH8" s="180"/>
      <c r="AI8" s="180"/>
      <c r="AJ8" s="180"/>
      <c r="AK8" s="180"/>
      <c r="AL8" s="180"/>
      <c r="AM8" s="180"/>
      <c r="AN8" s="180"/>
      <c r="AO8" s="180"/>
      <c r="AP8" s="180"/>
      <c r="AQ8" s="180"/>
      <c r="AR8" s="180"/>
    </row>
    <row r="9" spans="1:44" ht="31.5">
      <c r="A9" s="122" t="s">
        <v>446</v>
      </c>
      <c r="B9" s="122" t="s">
        <v>385</v>
      </c>
      <c r="C9" s="122" t="s">
        <v>430</v>
      </c>
      <c r="D9" s="122"/>
      <c r="E9" s="53" t="s">
        <v>447</v>
      </c>
      <c r="F9" s="53" t="s">
        <v>448</v>
      </c>
      <c r="G9" s="123">
        <v>2</v>
      </c>
      <c r="H9" s="47" t="s">
        <v>121</v>
      </c>
      <c r="I9" s="124" t="s">
        <v>449</v>
      </c>
      <c r="J9" s="124" t="s">
        <v>74</v>
      </c>
      <c r="K9" s="124" t="s">
        <v>228</v>
      </c>
      <c r="L9" s="124" t="s">
        <v>95</v>
      </c>
      <c r="M9" s="47" t="s">
        <v>450</v>
      </c>
      <c r="N9" s="124" t="s">
        <v>435</v>
      </c>
      <c r="O9" s="125" t="s">
        <v>436</v>
      </c>
      <c r="P9" s="124" t="s">
        <v>437</v>
      </c>
      <c r="Q9" s="125" t="s">
        <v>445</v>
      </c>
      <c r="R9" s="125" t="s">
        <v>439</v>
      </c>
      <c r="S9" s="126"/>
      <c r="T9" s="126" t="s">
        <v>408</v>
      </c>
      <c r="U9" s="128">
        <v>15</v>
      </c>
      <c r="V9" s="128">
        <v>15</v>
      </c>
      <c r="W9" s="128">
        <v>15</v>
      </c>
      <c r="X9" s="128">
        <v>15</v>
      </c>
      <c r="Y9" s="128">
        <v>15</v>
      </c>
      <c r="Z9" s="128">
        <v>15</v>
      </c>
      <c r="AA9" s="128">
        <v>15</v>
      </c>
      <c r="AB9" s="128">
        <v>15</v>
      </c>
      <c r="AC9" s="128">
        <v>15</v>
      </c>
      <c r="AD9" s="128">
        <v>15</v>
      </c>
      <c r="AE9" s="128">
        <v>15</v>
      </c>
      <c r="AF9" s="128">
        <v>15</v>
      </c>
      <c r="AG9" s="180"/>
      <c r="AH9" s="180"/>
      <c r="AI9" s="180"/>
      <c r="AJ9" s="180"/>
      <c r="AK9" s="180"/>
      <c r="AL9" s="180"/>
      <c r="AM9" s="180"/>
      <c r="AN9" s="180"/>
      <c r="AO9" s="180"/>
      <c r="AP9" s="180"/>
      <c r="AQ9" s="180"/>
      <c r="AR9" s="180"/>
    </row>
    <row r="10" spans="1:44" ht="63">
      <c r="A10" s="122" t="s">
        <v>451</v>
      </c>
      <c r="B10" s="122" t="s">
        <v>385</v>
      </c>
      <c r="C10" s="122" t="s">
        <v>430</v>
      </c>
      <c r="D10" s="122"/>
      <c r="E10" s="53" t="s">
        <v>452</v>
      </c>
      <c r="F10" s="53" t="s">
        <v>453</v>
      </c>
      <c r="G10" s="123">
        <v>3</v>
      </c>
      <c r="H10" s="47" t="s">
        <v>121</v>
      </c>
      <c r="I10" s="124" t="s">
        <v>454</v>
      </c>
      <c r="J10" s="124" t="s">
        <v>74</v>
      </c>
      <c r="K10" s="124" t="s">
        <v>228</v>
      </c>
      <c r="L10" s="124" t="s">
        <v>95</v>
      </c>
      <c r="M10" s="47" t="s">
        <v>450</v>
      </c>
      <c r="N10" s="124" t="s">
        <v>435</v>
      </c>
      <c r="O10" s="125" t="s">
        <v>436</v>
      </c>
      <c r="P10" s="124" t="s">
        <v>437</v>
      </c>
      <c r="Q10" s="125" t="s">
        <v>445</v>
      </c>
      <c r="R10" s="125" t="s">
        <v>439</v>
      </c>
      <c r="S10" s="126"/>
      <c r="T10" s="126" t="s">
        <v>408</v>
      </c>
      <c r="U10" s="128">
        <v>25</v>
      </c>
      <c r="V10" s="128">
        <v>25</v>
      </c>
      <c r="W10" s="128">
        <v>25</v>
      </c>
      <c r="X10" s="128">
        <v>25</v>
      </c>
      <c r="Y10" s="128">
        <v>25</v>
      </c>
      <c r="Z10" s="128">
        <v>25</v>
      </c>
      <c r="AA10" s="128">
        <v>25</v>
      </c>
      <c r="AB10" s="128">
        <v>25</v>
      </c>
      <c r="AC10" s="128">
        <v>25</v>
      </c>
      <c r="AD10" s="128">
        <v>25</v>
      </c>
      <c r="AE10" s="128">
        <v>25</v>
      </c>
      <c r="AF10" s="128">
        <v>25</v>
      </c>
      <c r="AG10" s="180"/>
      <c r="AH10" s="180"/>
      <c r="AI10" s="180"/>
      <c r="AJ10" s="180"/>
      <c r="AK10" s="180"/>
      <c r="AL10" s="180"/>
      <c r="AM10" s="180"/>
      <c r="AN10" s="180"/>
      <c r="AO10" s="180"/>
      <c r="AP10" s="180"/>
      <c r="AQ10" s="180"/>
      <c r="AR10" s="180"/>
    </row>
    <row r="11" spans="1:44" ht="63">
      <c r="A11" s="122" t="s">
        <v>455</v>
      </c>
      <c r="B11" s="122" t="s">
        <v>385</v>
      </c>
      <c r="C11" s="122" t="s">
        <v>430</v>
      </c>
      <c r="D11" s="122"/>
      <c r="E11" s="53" t="s">
        <v>456</v>
      </c>
      <c r="F11" s="53" t="s">
        <v>457</v>
      </c>
      <c r="G11" s="123">
        <v>2</v>
      </c>
      <c r="H11" s="47" t="s">
        <v>121</v>
      </c>
      <c r="I11" s="124" t="s">
        <v>449</v>
      </c>
      <c r="J11" s="124" t="s">
        <v>74</v>
      </c>
      <c r="K11" s="124" t="s">
        <v>228</v>
      </c>
      <c r="L11" s="124" t="s">
        <v>95</v>
      </c>
      <c r="M11" s="47" t="s">
        <v>458</v>
      </c>
      <c r="N11" s="124" t="s">
        <v>435</v>
      </c>
      <c r="O11" s="125" t="s">
        <v>436</v>
      </c>
      <c r="P11" s="124" t="s">
        <v>437</v>
      </c>
      <c r="Q11" s="125" t="s">
        <v>445</v>
      </c>
      <c r="R11" s="125" t="s">
        <v>439</v>
      </c>
      <c r="S11" s="126"/>
      <c r="T11" s="126" t="s">
        <v>408</v>
      </c>
      <c r="U11" s="128">
        <v>15</v>
      </c>
      <c r="V11" s="128">
        <v>15</v>
      </c>
      <c r="W11" s="128">
        <v>15</v>
      </c>
      <c r="X11" s="128">
        <v>15</v>
      </c>
      <c r="Y11" s="128">
        <v>15</v>
      </c>
      <c r="Z11" s="128">
        <v>15</v>
      </c>
      <c r="AA11" s="128">
        <v>15</v>
      </c>
      <c r="AB11" s="128">
        <v>15</v>
      </c>
      <c r="AC11" s="128">
        <v>15</v>
      </c>
      <c r="AD11" s="128">
        <v>15</v>
      </c>
      <c r="AE11" s="128">
        <v>15</v>
      </c>
      <c r="AF11" s="128">
        <v>15</v>
      </c>
      <c r="AG11" s="180"/>
      <c r="AH11" s="180"/>
      <c r="AI11" s="180"/>
      <c r="AJ11" s="180"/>
      <c r="AK11" s="180"/>
      <c r="AL11" s="180"/>
      <c r="AM11" s="180"/>
      <c r="AN11" s="180"/>
      <c r="AO11" s="180"/>
      <c r="AP11" s="180"/>
      <c r="AQ11" s="180"/>
      <c r="AR11" s="180"/>
    </row>
    <row r="12" spans="1:44" ht="63">
      <c r="A12" s="122" t="s">
        <v>459</v>
      </c>
      <c r="B12" s="122" t="s">
        <v>385</v>
      </c>
      <c r="C12" s="122" t="s">
        <v>430</v>
      </c>
      <c r="D12" s="122"/>
      <c r="E12" s="53" t="s">
        <v>460</v>
      </c>
      <c r="F12" s="53" t="s">
        <v>461</v>
      </c>
      <c r="G12" s="123">
        <v>2</v>
      </c>
      <c r="H12" s="47" t="s">
        <v>121</v>
      </c>
      <c r="I12" s="124" t="s">
        <v>454</v>
      </c>
      <c r="J12" s="124" t="s">
        <v>74</v>
      </c>
      <c r="K12" s="124" t="s">
        <v>228</v>
      </c>
      <c r="L12" s="124" t="s">
        <v>95</v>
      </c>
      <c r="M12" s="47" t="s">
        <v>458</v>
      </c>
      <c r="N12" s="124" t="s">
        <v>435</v>
      </c>
      <c r="O12" s="125" t="s">
        <v>436</v>
      </c>
      <c r="P12" s="124" t="s">
        <v>437</v>
      </c>
      <c r="Q12" s="125" t="s">
        <v>445</v>
      </c>
      <c r="R12" s="125" t="s">
        <v>439</v>
      </c>
      <c r="S12" s="126"/>
      <c r="T12" s="126" t="s">
        <v>408</v>
      </c>
      <c r="U12" s="128">
        <v>15</v>
      </c>
      <c r="V12" s="128">
        <v>15</v>
      </c>
      <c r="W12" s="128">
        <v>15</v>
      </c>
      <c r="X12" s="128">
        <v>15</v>
      </c>
      <c r="Y12" s="128">
        <v>15</v>
      </c>
      <c r="Z12" s="128">
        <v>15</v>
      </c>
      <c r="AA12" s="128">
        <v>15</v>
      </c>
      <c r="AB12" s="128">
        <v>15</v>
      </c>
      <c r="AC12" s="128">
        <v>15</v>
      </c>
      <c r="AD12" s="128">
        <v>15</v>
      </c>
      <c r="AE12" s="128">
        <v>15</v>
      </c>
      <c r="AF12" s="128">
        <v>15</v>
      </c>
      <c r="AG12" s="180"/>
      <c r="AH12" s="180"/>
      <c r="AI12" s="180"/>
      <c r="AJ12" s="180"/>
      <c r="AK12" s="180"/>
      <c r="AL12" s="180"/>
      <c r="AM12" s="180"/>
      <c r="AN12" s="180"/>
      <c r="AO12" s="180"/>
      <c r="AP12" s="180"/>
      <c r="AQ12" s="180"/>
      <c r="AR12" s="180"/>
    </row>
    <row r="13" spans="1:44" ht="47.25">
      <c r="A13" s="122" t="s">
        <v>462</v>
      </c>
      <c r="B13" s="122" t="s">
        <v>385</v>
      </c>
      <c r="C13" s="122" t="s">
        <v>430</v>
      </c>
      <c r="D13" s="122"/>
      <c r="E13" s="53" t="s">
        <v>463</v>
      </c>
      <c r="F13" s="53" t="s">
        <v>464</v>
      </c>
      <c r="G13" s="123">
        <v>2</v>
      </c>
      <c r="H13" s="47" t="s">
        <v>121</v>
      </c>
      <c r="I13" s="124" t="s">
        <v>465</v>
      </c>
      <c r="J13" s="124" t="s">
        <v>94</v>
      </c>
      <c r="K13" s="124" t="s">
        <v>75</v>
      </c>
      <c r="L13" s="124" t="s">
        <v>95</v>
      </c>
      <c r="M13" s="47" t="s">
        <v>444</v>
      </c>
      <c r="N13" s="124" t="s">
        <v>435</v>
      </c>
      <c r="O13" s="125" t="s">
        <v>436</v>
      </c>
      <c r="P13" s="124" t="s">
        <v>437</v>
      </c>
      <c r="Q13" s="125" t="s">
        <v>466</v>
      </c>
      <c r="R13" s="125" t="s">
        <v>439</v>
      </c>
      <c r="S13" s="126"/>
      <c r="T13" s="126" t="s">
        <v>408</v>
      </c>
      <c r="U13" s="129"/>
      <c r="V13" s="129"/>
      <c r="W13" s="129">
        <v>1</v>
      </c>
      <c r="X13" s="129"/>
      <c r="Y13" s="129"/>
      <c r="Z13" s="129">
        <v>1</v>
      </c>
      <c r="AA13" s="129"/>
      <c r="AB13" s="129"/>
      <c r="AC13" s="129">
        <v>1</v>
      </c>
      <c r="AD13" s="129"/>
      <c r="AE13" s="129"/>
      <c r="AF13" s="129">
        <v>1</v>
      </c>
      <c r="AG13" s="203"/>
      <c r="AH13" s="203"/>
      <c r="AI13" s="203"/>
      <c r="AJ13" s="203"/>
      <c r="AK13" s="203"/>
      <c r="AL13" s="203"/>
      <c r="AM13" s="203"/>
      <c r="AN13" s="203"/>
      <c r="AO13" s="203"/>
      <c r="AP13" s="203"/>
      <c r="AQ13" s="203"/>
      <c r="AR13" s="203"/>
    </row>
    <row r="14" spans="1:44" ht="47.25">
      <c r="A14" s="122" t="s">
        <v>467</v>
      </c>
      <c r="B14" s="122" t="s">
        <v>385</v>
      </c>
      <c r="C14" s="122" t="s">
        <v>430</v>
      </c>
      <c r="D14" s="122" t="s">
        <v>468</v>
      </c>
      <c r="E14" s="53" t="s">
        <v>469</v>
      </c>
      <c r="F14" s="53" t="s">
        <v>470</v>
      </c>
      <c r="G14" s="123">
        <v>2</v>
      </c>
      <c r="H14" s="47" t="s">
        <v>233</v>
      </c>
      <c r="I14" s="124" t="s">
        <v>471</v>
      </c>
      <c r="J14" s="124" t="s">
        <v>74</v>
      </c>
      <c r="K14" s="124" t="s">
        <v>75</v>
      </c>
      <c r="L14" s="124" t="s">
        <v>76</v>
      </c>
      <c r="M14" s="130" t="s">
        <v>472</v>
      </c>
      <c r="N14" s="124" t="s">
        <v>473</v>
      </c>
      <c r="O14" s="125" t="s">
        <v>474</v>
      </c>
      <c r="P14" s="124" t="s">
        <v>437</v>
      </c>
      <c r="Q14" s="125" t="s">
        <v>475</v>
      </c>
      <c r="R14" s="125" t="s">
        <v>439</v>
      </c>
      <c r="S14" s="126"/>
      <c r="T14" s="126" t="s">
        <v>408</v>
      </c>
      <c r="U14" s="128"/>
      <c r="V14" s="128"/>
      <c r="W14" s="128">
        <v>1</v>
      </c>
      <c r="X14" s="128"/>
      <c r="Y14" s="128"/>
      <c r="Z14" s="128">
        <v>1</v>
      </c>
      <c r="AA14" s="128"/>
      <c r="AB14" s="128"/>
      <c r="AC14" s="128">
        <v>1</v>
      </c>
      <c r="AD14" s="128"/>
      <c r="AE14" s="128"/>
      <c r="AF14" s="128">
        <v>1</v>
      </c>
      <c r="AG14" s="180"/>
      <c r="AH14" s="180"/>
      <c r="AI14" s="180"/>
      <c r="AJ14" s="180"/>
      <c r="AK14" s="180"/>
      <c r="AL14" s="180"/>
      <c r="AM14" s="180"/>
      <c r="AN14" s="180"/>
      <c r="AO14" s="180"/>
      <c r="AP14" s="180"/>
      <c r="AQ14" s="180"/>
      <c r="AR14" s="180"/>
    </row>
    <row r="15" spans="1:44" ht="47.25">
      <c r="A15" s="122" t="s">
        <v>476</v>
      </c>
      <c r="B15" s="122" t="s">
        <v>385</v>
      </c>
      <c r="C15" s="122" t="s">
        <v>430</v>
      </c>
      <c r="D15" s="122" t="s">
        <v>468</v>
      </c>
      <c r="E15" s="53" t="s">
        <v>477</v>
      </c>
      <c r="F15" s="53" t="s">
        <v>478</v>
      </c>
      <c r="G15" s="123">
        <v>2</v>
      </c>
      <c r="H15" s="47" t="s">
        <v>479</v>
      </c>
      <c r="I15" s="124" t="s">
        <v>480</v>
      </c>
      <c r="J15" s="124" t="s">
        <v>74</v>
      </c>
      <c r="K15" s="124" t="s">
        <v>75</v>
      </c>
      <c r="L15" s="124" t="s">
        <v>76</v>
      </c>
      <c r="M15" s="47" t="s">
        <v>472</v>
      </c>
      <c r="N15" s="124" t="s">
        <v>473</v>
      </c>
      <c r="O15" s="125" t="s">
        <v>474</v>
      </c>
      <c r="P15" s="124" t="s">
        <v>437</v>
      </c>
      <c r="Q15" s="125" t="s">
        <v>481</v>
      </c>
      <c r="R15" s="125" t="s">
        <v>439</v>
      </c>
      <c r="S15" s="126"/>
      <c r="T15" s="126" t="s">
        <v>408</v>
      </c>
      <c r="U15" s="128"/>
      <c r="V15" s="128">
        <v>1</v>
      </c>
      <c r="W15" s="128"/>
      <c r="X15" s="128"/>
      <c r="Y15" s="128">
        <v>1</v>
      </c>
      <c r="Z15" s="128"/>
      <c r="AA15" s="128"/>
      <c r="AB15" s="128">
        <v>1</v>
      </c>
      <c r="AC15" s="128"/>
      <c r="AD15" s="128"/>
      <c r="AE15" s="128">
        <v>1</v>
      </c>
      <c r="AF15" s="128"/>
      <c r="AG15" s="180"/>
      <c r="AH15" s="180"/>
      <c r="AI15" s="180"/>
      <c r="AJ15" s="180"/>
      <c r="AK15" s="180"/>
      <c r="AL15" s="180"/>
      <c r="AM15" s="180"/>
      <c r="AN15" s="180"/>
      <c r="AO15" s="180"/>
      <c r="AP15" s="180"/>
      <c r="AQ15" s="180"/>
      <c r="AR15" s="180"/>
    </row>
    <row r="16" spans="1:44" ht="47.25">
      <c r="A16" s="122" t="s">
        <v>482</v>
      </c>
      <c r="B16" s="122" t="s">
        <v>385</v>
      </c>
      <c r="C16" s="122" t="s">
        <v>430</v>
      </c>
      <c r="D16" s="122" t="s">
        <v>468</v>
      </c>
      <c r="E16" s="53" t="s">
        <v>483</v>
      </c>
      <c r="F16" s="53" t="s">
        <v>484</v>
      </c>
      <c r="G16" s="123">
        <v>2</v>
      </c>
      <c r="H16" s="47" t="s">
        <v>217</v>
      </c>
      <c r="I16" s="124" t="s">
        <v>485</v>
      </c>
      <c r="J16" s="124" t="s">
        <v>74</v>
      </c>
      <c r="K16" s="124" t="s">
        <v>75</v>
      </c>
      <c r="L16" s="124" t="s">
        <v>76</v>
      </c>
      <c r="M16" s="47" t="s">
        <v>472</v>
      </c>
      <c r="N16" s="124" t="s">
        <v>473</v>
      </c>
      <c r="O16" s="125" t="s">
        <v>474</v>
      </c>
      <c r="P16" s="124" t="s">
        <v>437</v>
      </c>
      <c r="Q16" s="125" t="s">
        <v>486</v>
      </c>
      <c r="R16" s="125" t="s">
        <v>439</v>
      </c>
      <c r="S16" s="126"/>
      <c r="T16" s="126" t="s">
        <v>408</v>
      </c>
      <c r="U16" s="128"/>
      <c r="V16" s="128"/>
      <c r="W16" s="128"/>
      <c r="X16" s="128"/>
      <c r="Y16" s="128">
        <v>1</v>
      </c>
      <c r="Z16" s="128"/>
      <c r="AA16" s="128"/>
      <c r="AB16" s="128"/>
      <c r="AC16" s="128"/>
      <c r="AD16" s="128">
        <v>1</v>
      </c>
      <c r="AE16" s="128"/>
      <c r="AF16" s="128"/>
      <c r="AG16" s="180"/>
      <c r="AH16" s="180"/>
      <c r="AI16" s="180"/>
      <c r="AJ16" s="180"/>
      <c r="AK16" s="180"/>
      <c r="AL16" s="180"/>
      <c r="AM16" s="180"/>
      <c r="AN16" s="180"/>
      <c r="AO16" s="180"/>
      <c r="AP16" s="180"/>
      <c r="AQ16" s="180"/>
      <c r="AR16" s="180"/>
    </row>
    <row r="17" spans="1:44" ht="31.5">
      <c r="A17" s="122" t="s">
        <v>487</v>
      </c>
      <c r="B17" s="122" t="s">
        <v>385</v>
      </c>
      <c r="C17" s="122" t="s">
        <v>430</v>
      </c>
      <c r="D17" s="122" t="s">
        <v>468</v>
      </c>
      <c r="E17" s="53" t="s">
        <v>488</v>
      </c>
      <c r="F17" s="53" t="s">
        <v>489</v>
      </c>
      <c r="G17" s="123">
        <v>2</v>
      </c>
      <c r="H17" s="47" t="s">
        <v>217</v>
      </c>
      <c r="I17" s="124" t="s">
        <v>490</v>
      </c>
      <c r="J17" s="124" t="s">
        <v>74</v>
      </c>
      <c r="K17" s="124" t="s">
        <v>75</v>
      </c>
      <c r="L17" s="124" t="s">
        <v>76</v>
      </c>
      <c r="M17" s="47" t="s">
        <v>491</v>
      </c>
      <c r="N17" s="124" t="s">
        <v>473</v>
      </c>
      <c r="O17" s="125" t="s">
        <v>474</v>
      </c>
      <c r="P17" s="124" t="s">
        <v>437</v>
      </c>
      <c r="Q17" s="125" t="s">
        <v>481</v>
      </c>
      <c r="R17" s="125" t="s">
        <v>439</v>
      </c>
      <c r="S17" s="126"/>
      <c r="T17" s="126" t="s">
        <v>408</v>
      </c>
      <c r="U17" s="128"/>
      <c r="V17" s="128"/>
      <c r="W17" s="128"/>
      <c r="X17" s="128"/>
      <c r="Y17" s="128"/>
      <c r="Z17" s="128"/>
      <c r="AA17" s="128"/>
      <c r="AB17" s="128"/>
      <c r="AC17" s="128">
        <v>1</v>
      </c>
      <c r="AD17" s="128"/>
      <c r="AE17" s="128"/>
      <c r="AF17" s="128"/>
      <c r="AG17" s="180"/>
      <c r="AH17" s="180"/>
      <c r="AI17" s="180"/>
      <c r="AJ17" s="180"/>
      <c r="AK17" s="180"/>
      <c r="AL17" s="180"/>
      <c r="AM17" s="180"/>
      <c r="AN17" s="180"/>
      <c r="AO17" s="180"/>
      <c r="AP17" s="180"/>
      <c r="AQ17" s="180"/>
      <c r="AR17" s="180"/>
    </row>
    <row r="18" spans="1:44" ht="47.25">
      <c r="A18" s="122" t="s">
        <v>492</v>
      </c>
      <c r="B18" s="122" t="s">
        <v>385</v>
      </c>
      <c r="C18" s="122" t="s">
        <v>430</v>
      </c>
      <c r="D18" s="122" t="s">
        <v>468</v>
      </c>
      <c r="E18" s="53" t="s">
        <v>493</v>
      </c>
      <c r="F18" s="53" t="s">
        <v>494</v>
      </c>
      <c r="G18" s="123">
        <v>2</v>
      </c>
      <c r="H18" s="47" t="s">
        <v>217</v>
      </c>
      <c r="I18" s="124" t="s">
        <v>495</v>
      </c>
      <c r="J18" s="124" t="s">
        <v>74</v>
      </c>
      <c r="K18" s="124" t="s">
        <v>75</v>
      </c>
      <c r="L18" s="124" t="s">
        <v>76</v>
      </c>
      <c r="M18" s="47" t="s">
        <v>496</v>
      </c>
      <c r="N18" s="124" t="s">
        <v>473</v>
      </c>
      <c r="O18" s="125" t="s">
        <v>474</v>
      </c>
      <c r="P18" s="124" t="s">
        <v>437</v>
      </c>
      <c r="Q18" s="125" t="s">
        <v>497</v>
      </c>
      <c r="R18" s="125" t="s">
        <v>439</v>
      </c>
      <c r="S18" s="126"/>
      <c r="T18" s="126" t="s">
        <v>408</v>
      </c>
      <c r="U18" s="128"/>
      <c r="V18" s="128"/>
      <c r="W18" s="128"/>
      <c r="X18" s="128"/>
      <c r="Y18" s="128"/>
      <c r="Z18" s="128">
        <v>1</v>
      </c>
      <c r="AA18" s="128"/>
      <c r="AB18" s="128"/>
      <c r="AC18" s="128"/>
      <c r="AD18" s="128"/>
      <c r="AE18" s="128"/>
      <c r="AF18" s="128">
        <v>1</v>
      </c>
      <c r="AG18" s="180"/>
      <c r="AH18" s="180"/>
      <c r="AI18" s="180"/>
      <c r="AJ18" s="180"/>
      <c r="AK18" s="203"/>
      <c r="AL18" s="180"/>
      <c r="AM18" s="180"/>
      <c r="AN18" s="180"/>
      <c r="AO18" s="180"/>
      <c r="AP18" s="180"/>
      <c r="AQ18" s="180"/>
      <c r="AR18" s="180"/>
    </row>
    <row r="19" spans="1:44" ht="47.25">
      <c r="A19" s="122" t="s">
        <v>498</v>
      </c>
      <c r="B19" s="122" t="s">
        <v>385</v>
      </c>
      <c r="C19" s="122" t="s">
        <v>430</v>
      </c>
      <c r="D19" s="122" t="s">
        <v>468</v>
      </c>
      <c r="E19" s="53" t="s">
        <v>499</v>
      </c>
      <c r="F19" s="53" t="s">
        <v>500</v>
      </c>
      <c r="G19" s="123">
        <v>2</v>
      </c>
      <c r="H19" s="47" t="s">
        <v>217</v>
      </c>
      <c r="I19" s="124" t="s">
        <v>501</v>
      </c>
      <c r="J19" s="124" t="s">
        <v>74</v>
      </c>
      <c r="K19" s="124" t="s">
        <v>75</v>
      </c>
      <c r="L19" s="124" t="s">
        <v>76</v>
      </c>
      <c r="M19" s="47" t="s">
        <v>491</v>
      </c>
      <c r="N19" s="124" t="s">
        <v>473</v>
      </c>
      <c r="O19" s="125" t="s">
        <v>502</v>
      </c>
      <c r="P19" s="124" t="s">
        <v>437</v>
      </c>
      <c r="Q19" s="125" t="s">
        <v>486</v>
      </c>
      <c r="R19" s="125" t="s">
        <v>439</v>
      </c>
      <c r="S19" s="126"/>
      <c r="T19" s="126" t="s">
        <v>408</v>
      </c>
      <c r="U19" s="128"/>
      <c r="V19" s="128"/>
      <c r="W19" s="128">
        <v>1</v>
      </c>
      <c r="X19" s="128"/>
      <c r="Y19" s="128"/>
      <c r="Z19" s="128">
        <v>1</v>
      </c>
      <c r="AA19" s="128"/>
      <c r="AB19" s="128"/>
      <c r="AC19" s="128">
        <v>1</v>
      </c>
      <c r="AD19" s="128"/>
      <c r="AE19" s="128"/>
      <c r="AF19" s="128">
        <v>1</v>
      </c>
      <c r="AG19" s="180"/>
      <c r="AH19" s="180"/>
      <c r="AI19" s="180"/>
      <c r="AJ19" s="180"/>
      <c r="AK19" s="203"/>
      <c r="AL19" s="180"/>
      <c r="AM19" s="180"/>
      <c r="AN19" s="180"/>
      <c r="AO19" s="180"/>
      <c r="AP19" s="180"/>
      <c r="AQ19" s="180"/>
      <c r="AR19" s="180"/>
    </row>
    <row r="20" spans="1:44">
      <c r="A20" s="122" t="s">
        <v>503</v>
      </c>
      <c r="B20" s="122" t="s">
        <v>385</v>
      </c>
      <c r="C20" s="122" t="s">
        <v>430</v>
      </c>
      <c r="D20" s="122" t="s">
        <v>468</v>
      </c>
      <c r="E20" s="53" t="s">
        <v>504</v>
      </c>
      <c r="F20" s="53" t="s">
        <v>505</v>
      </c>
      <c r="G20" s="123">
        <v>2</v>
      </c>
      <c r="H20" s="47" t="s">
        <v>217</v>
      </c>
      <c r="I20" s="124" t="s">
        <v>506</v>
      </c>
      <c r="J20" s="124" t="s">
        <v>74</v>
      </c>
      <c r="K20" s="124" t="s">
        <v>75</v>
      </c>
      <c r="L20" s="124" t="s">
        <v>76</v>
      </c>
      <c r="M20" s="47" t="s">
        <v>491</v>
      </c>
      <c r="N20" s="124" t="s">
        <v>473</v>
      </c>
      <c r="O20" s="125" t="s">
        <v>502</v>
      </c>
      <c r="P20" s="124" t="s">
        <v>437</v>
      </c>
      <c r="Q20" s="125" t="s">
        <v>466</v>
      </c>
      <c r="R20" s="125" t="s">
        <v>439</v>
      </c>
      <c r="S20" s="126"/>
      <c r="T20" s="126" t="s">
        <v>408</v>
      </c>
      <c r="U20" s="128"/>
      <c r="V20" s="128"/>
      <c r="W20" s="128"/>
      <c r="X20" s="128"/>
      <c r="Y20" s="128"/>
      <c r="Z20" s="128">
        <v>1</v>
      </c>
      <c r="AA20" s="128"/>
      <c r="AB20" s="128"/>
      <c r="AC20" s="128"/>
      <c r="AD20" s="128"/>
      <c r="AE20" s="128"/>
      <c r="AF20" s="128"/>
      <c r="AG20" s="180"/>
      <c r="AH20" s="180"/>
      <c r="AI20" s="180"/>
      <c r="AJ20" s="180"/>
      <c r="AK20" s="180"/>
      <c r="AL20" s="180"/>
      <c r="AM20" s="180"/>
      <c r="AN20" s="180"/>
      <c r="AO20" s="180"/>
      <c r="AP20" s="180"/>
      <c r="AQ20" s="180"/>
      <c r="AR20" s="180"/>
    </row>
    <row r="21" spans="1:44" ht="47.25">
      <c r="A21" s="122" t="s">
        <v>507</v>
      </c>
      <c r="B21" s="122" t="s">
        <v>385</v>
      </c>
      <c r="C21" s="122" t="s">
        <v>430</v>
      </c>
      <c r="D21" s="122" t="s">
        <v>468</v>
      </c>
      <c r="E21" s="53" t="s">
        <v>508</v>
      </c>
      <c r="F21" s="53" t="s">
        <v>509</v>
      </c>
      <c r="G21" s="123">
        <v>2</v>
      </c>
      <c r="H21" s="47" t="s">
        <v>217</v>
      </c>
      <c r="I21" s="124" t="s">
        <v>510</v>
      </c>
      <c r="J21" s="124" t="s">
        <v>74</v>
      </c>
      <c r="K21" s="124" t="s">
        <v>75</v>
      </c>
      <c r="L21" s="124" t="s">
        <v>76</v>
      </c>
      <c r="M21" s="47" t="s">
        <v>491</v>
      </c>
      <c r="N21" s="124" t="s">
        <v>473</v>
      </c>
      <c r="O21" s="125" t="s">
        <v>474</v>
      </c>
      <c r="P21" s="124" t="s">
        <v>437</v>
      </c>
      <c r="Q21" s="125" t="s">
        <v>466</v>
      </c>
      <c r="R21" s="125" t="s">
        <v>439</v>
      </c>
      <c r="S21" s="126"/>
      <c r="T21" s="126" t="s">
        <v>408</v>
      </c>
      <c r="U21" s="128"/>
      <c r="V21" s="128"/>
      <c r="W21" s="128">
        <v>1</v>
      </c>
      <c r="X21" s="128"/>
      <c r="Y21" s="128"/>
      <c r="Z21" s="128">
        <v>1</v>
      </c>
      <c r="AA21" s="128"/>
      <c r="AB21" s="128"/>
      <c r="AC21" s="128">
        <v>1</v>
      </c>
      <c r="AD21" s="128"/>
      <c r="AE21" s="128"/>
      <c r="AF21" s="128">
        <v>1</v>
      </c>
      <c r="AG21" s="180"/>
      <c r="AH21" s="180"/>
      <c r="AI21" s="180"/>
      <c r="AJ21" s="180"/>
      <c r="AK21" s="180"/>
      <c r="AL21" s="180"/>
      <c r="AM21" s="180"/>
      <c r="AN21" s="180"/>
      <c r="AO21" s="180"/>
      <c r="AP21" s="180"/>
      <c r="AQ21" s="180"/>
      <c r="AR21" s="180"/>
    </row>
    <row r="22" spans="1:44" ht="31.5">
      <c r="A22" s="122" t="s">
        <v>511</v>
      </c>
      <c r="B22" s="122" t="s">
        <v>385</v>
      </c>
      <c r="C22" s="122" t="s">
        <v>430</v>
      </c>
      <c r="D22" s="122" t="s">
        <v>468</v>
      </c>
      <c r="E22" s="53" t="s">
        <v>512</v>
      </c>
      <c r="F22" s="53" t="s">
        <v>513</v>
      </c>
      <c r="G22" s="123">
        <v>2</v>
      </c>
      <c r="H22" s="47" t="s">
        <v>217</v>
      </c>
      <c r="I22" s="124" t="s">
        <v>506</v>
      </c>
      <c r="J22" s="124" t="s">
        <v>74</v>
      </c>
      <c r="K22" s="124" t="s">
        <v>75</v>
      </c>
      <c r="L22" s="124" t="s">
        <v>76</v>
      </c>
      <c r="M22" s="47" t="s">
        <v>491</v>
      </c>
      <c r="N22" s="124" t="s">
        <v>473</v>
      </c>
      <c r="O22" s="125" t="s">
        <v>502</v>
      </c>
      <c r="P22" s="124" t="s">
        <v>437</v>
      </c>
      <c r="Q22" s="125" t="s">
        <v>466</v>
      </c>
      <c r="R22" s="125" t="s">
        <v>439</v>
      </c>
      <c r="S22" s="126"/>
      <c r="T22" s="126" t="s">
        <v>408</v>
      </c>
      <c r="U22" s="128"/>
      <c r="V22" s="128"/>
      <c r="W22" s="128">
        <v>1</v>
      </c>
      <c r="X22" s="128"/>
      <c r="Y22" s="128"/>
      <c r="Z22" s="128"/>
      <c r="AA22" s="128"/>
      <c r="AB22" s="128"/>
      <c r="AC22" s="128"/>
      <c r="AD22" s="128"/>
      <c r="AE22" s="128"/>
      <c r="AF22" s="128"/>
      <c r="AG22" s="180"/>
      <c r="AH22" s="180"/>
      <c r="AI22" s="180"/>
      <c r="AJ22" s="180"/>
      <c r="AK22" s="180"/>
      <c r="AL22" s="180"/>
      <c r="AM22" s="180"/>
      <c r="AN22" s="180"/>
      <c r="AO22" s="180"/>
      <c r="AP22" s="180"/>
      <c r="AQ22" s="180"/>
      <c r="AR22" s="180"/>
    </row>
    <row r="23" spans="1:44">
      <c r="E23" s="47"/>
      <c r="G23" s="125"/>
    </row>
  </sheetData>
  <dataValidations count="1">
    <dataValidation type="custom" allowBlank="1" showInputMessage="1" showErrorMessage="1" errorTitle="Sólo se permiten números" sqref="U7:AR22" xr:uid="{8C97C49A-774A-4160-9E17-638C2CD14F11}">
      <formula1>ISNUMBER(U7)</formula1>
    </dataValidation>
  </dataValidations>
  <hyperlinks>
    <hyperlink ref="A2" location="INDICE!A1" display="◄INICIO" xr:uid="{73FDF5F2-7717-4E61-B4FE-3FEF31B4AABF}"/>
  </hyperlinks>
  <pageMargins left="0.7" right="0.7" top="0.75" bottom="0.75" header="0.3" footer="0.3"/>
  <drawing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53D02-9FDB-4AB1-A80F-AA5B0AC18F00}">
  <sheetPr codeName="Hoja9"/>
  <dimension ref="A1:AR71"/>
  <sheetViews>
    <sheetView showGridLines="0" zoomScaleNormal="100" workbookViewId="0">
      <selection activeCell="B3" sqref="B3"/>
    </sheetView>
  </sheetViews>
  <sheetFormatPr baseColWidth="10" defaultColWidth="9" defaultRowHeight="15.75"/>
  <cols>
    <col min="1" max="1" width="18.375" style="124" customWidth="1"/>
    <col min="2" max="2" width="49.75" style="124" bestFit="1" customWidth="1"/>
    <col min="3" max="3" width="69.25" style="124" customWidth="1"/>
    <col min="4" max="4" width="9.875" style="124" bestFit="1" customWidth="1"/>
    <col min="5" max="5" width="72.25" style="124" customWidth="1"/>
    <col min="6" max="6" width="88.875" style="124" customWidth="1"/>
    <col min="7" max="7" width="11.5" style="124" bestFit="1" customWidth="1"/>
    <col min="8" max="8" width="53.375" style="124" customWidth="1"/>
    <col min="9" max="9" width="40.75" style="124" customWidth="1"/>
    <col min="10" max="10" width="15.375" style="124" customWidth="1"/>
    <col min="11" max="11" width="12.75" style="124" bestFit="1" customWidth="1"/>
    <col min="12" max="12" width="14.25" style="124" customWidth="1"/>
    <col min="13" max="13" width="31.5" style="124" customWidth="1"/>
    <col min="14" max="14" width="21.125" style="124" customWidth="1"/>
    <col min="15" max="15" width="29.125" style="124" bestFit="1" customWidth="1"/>
    <col min="16" max="16" width="34.875" style="124" customWidth="1"/>
    <col min="17" max="17" width="33.375" style="124" customWidth="1"/>
    <col min="18" max="18" width="22.875" style="125" customWidth="1"/>
    <col min="19" max="19" width="17.5" style="124" customWidth="1"/>
    <col min="20" max="20" width="8.625" style="124" bestFit="1" customWidth="1"/>
    <col min="21" max="32" width="13" style="124" bestFit="1" customWidth="1"/>
    <col min="33" max="44" width="18.75" style="124" bestFit="1" customWidth="1"/>
    <col min="45" max="16384" width="9" style="124"/>
  </cols>
  <sheetData>
    <row r="1" spans="1:44" ht="20.25">
      <c r="E1" s="182" t="str">
        <f>[13]Control!$A$1&amp;" "&amp;[13]Control!$B$5</f>
        <v>PLAN OPERATIVO ANUAL  2024</v>
      </c>
    </row>
    <row r="2" spans="1:44" ht="23.25" thickBot="1">
      <c r="A2" s="112" t="s">
        <v>20</v>
      </c>
      <c r="E2" s="183" t="str">
        <f>[13]Control!$B$3</f>
        <v>DIRECCIÓN TECNOLOGIA DE LA INFORMACIÓN</v>
      </c>
    </row>
    <row r="3" spans="1:44" ht="16.5" thickTop="1"/>
    <row r="4" spans="1:44" ht="16.5" thickBot="1"/>
    <row r="5" spans="1:44" ht="19.5" customHeight="1"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42" customHeight="1" thickBot="1">
      <c r="A6" s="184" t="s">
        <v>23</v>
      </c>
      <c r="B6" s="184" t="s">
        <v>24</v>
      </c>
      <c r="C6" s="184" t="s">
        <v>25</v>
      </c>
      <c r="D6" s="184" t="s">
        <v>26</v>
      </c>
      <c r="E6" s="184" t="s">
        <v>27</v>
      </c>
      <c r="F6" s="184" t="s">
        <v>28</v>
      </c>
      <c r="G6" s="184" t="s">
        <v>29</v>
      </c>
      <c r="H6" s="184" t="s">
        <v>30</v>
      </c>
      <c r="I6" s="184" t="s">
        <v>31</v>
      </c>
      <c r="J6" s="184" t="s">
        <v>32</v>
      </c>
      <c r="K6" s="184" t="s">
        <v>33</v>
      </c>
      <c r="L6" s="184" t="s">
        <v>34</v>
      </c>
      <c r="M6" s="184" t="s">
        <v>35</v>
      </c>
      <c r="N6" s="184" t="s">
        <v>36</v>
      </c>
      <c r="O6" s="184" t="s">
        <v>37</v>
      </c>
      <c r="P6" s="184" t="s">
        <v>38</v>
      </c>
      <c r="Q6" s="184" t="s">
        <v>39</v>
      </c>
      <c r="R6" s="172" t="s">
        <v>40</v>
      </c>
      <c r="S6" s="184" t="s">
        <v>41</v>
      </c>
      <c r="T6" s="184" t="s">
        <v>42</v>
      </c>
      <c r="U6" s="185" t="s">
        <v>43</v>
      </c>
      <c r="V6" s="185" t="s">
        <v>44</v>
      </c>
      <c r="W6" s="185" t="s">
        <v>45</v>
      </c>
      <c r="X6" s="185" t="s">
        <v>46</v>
      </c>
      <c r="Y6" s="185" t="s">
        <v>47</v>
      </c>
      <c r="Z6" s="185" t="s">
        <v>48</v>
      </c>
      <c r="AA6" s="185" t="s">
        <v>49</v>
      </c>
      <c r="AB6" s="185" t="s">
        <v>50</v>
      </c>
      <c r="AC6" s="185" t="s">
        <v>51</v>
      </c>
      <c r="AD6" s="185" t="s">
        <v>52</v>
      </c>
      <c r="AE6" s="185" t="s">
        <v>53</v>
      </c>
      <c r="AF6" s="185" t="s">
        <v>54</v>
      </c>
      <c r="AG6" s="174" t="s">
        <v>55</v>
      </c>
      <c r="AH6" s="174" t="s">
        <v>56</v>
      </c>
      <c r="AI6" s="174" t="s">
        <v>57</v>
      </c>
      <c r="AJ6" s="174" t="s">
        <v>58</v>
      </c>
      <c r="AK6" s="174" t="s">
        <v>59</v>
      </c>
      <c r="AL6" s="174" t="s">
        <v>60</v>
      </c>
      <c r="AM6" s="174" t="s">
        <v>61</v>
      </c>
      <c r="AN6" s="174" t="s">
        <v>62</v>
      </c>
      <c r="AO6" s="174" t="s">
        <v>63</v>
      </c>
      <c r="AP6" s="174" t="s">
        <v>64</v>
      </c>
      <c r="AQ6" s="174" t="s">
        <v>65</v>
      </c>
      <c r="AR6" s="174" t="s">
        <v>66</v>
      </c>
    </row>
    <row r="7" spans="1:44" ht="31.5">
      <c r="A7" s="53" t="s">
        <v>1008</v>
      </c>
      <c r="B7" s="53" t="s">
        <v>954</v>
      </c>
      <c r="C7" s="53" t="s">
        <v>955</v>
      </c>
      <c r="D7" s="53"/>
      <c r="E7" s="53" t="s">
        <v>1009</v>
      </c>
      <c r="F7" s="53" t="s">
        <v>1010</v>
      </c>
      <c r="G7" s="52">
        <v>3</v>
      </c>
      <c r="H7" s="47" t="s">
        <v>763</v>
      </c>
      <c r="I7" s="47" t="s">
        <v>1011</v>
      </c>
      <c r="J7" s="47" t="s">
        <v>74</v>
      </c>
      <c r="K7" s="47" t="s">
        <v>75</v>
      </c>
      <c r="L7" s="47" t="s">
        <v>76</v>
      </c>
      <c r="M7" s="124" t="s">
        <v>164</v>
      </c>
      <c r="N7" s="47" t="s">
        <v>767</v>
      </c>
      <c r="O7" s="47" t="s">
        <v>772</v>
      </c>
      <c r="P7" s="47" t="s">
        <v>1012</v>
      </c>
      <c r="Q7" s="47" t="s">
        <v>1013</v>
      </c>
      <c r="R7" s="48" t="s">
        <v>82</v>
      </c>
      <c r="S7" s="186"/>
      <c r="T7" s="186"/>
      <c r="U7" s="161"/>
      <c r="V7" s="161"/>
      <c r="W7" s="161"/>
      <c r="X7" s="161">
        <v>1</v>
      </c>
      <c r="Y7" s="161"/>
      <c r="Z7" s="161"/>
      <c r="AA7" s="161"/>
      <c r="AB7" s="161">
        <v>1</v>
      </c>
      <c r="AC7" s="161"/>
      <c r="AD7" s="161"/>
      <c r="AE7" s="161"/>
      <c r="AF7" s="161">
        <v>1</v>
      </c>
      <c r="AG7" s="180"/>
      <c r="AH7" s="180"/>
      <c r="AI7" s="180"/>
      <c r="AJ7" s="180"/>
      <c r="AK7" s="180"/>
      <c r="AL7" s="180"/>
      <c r="AM7" s="180"/>
      <c r="AN7" s="180"/>
      <c r="AO7" s="180"/>
      <c r="AP7" s="180"/>
      <c r="AQ7" s="180"/>
      <c r="AR7" s="180"/>
    </row>
    <row r="8" spans="1:44" ht="31.5">
      <c r="A8" s="53" t="s">
        <v>1014</v>
      </c>
      <c r="B8" s="53" t="s">
        <v>954</v>
      </c>
      <c r="C8" s="53" t="s">
        <v>955</v>
      </c>
      <c r="D8" s="53"/>
      <c r="E8" s="53" t="s">
        <v>1015</v>
      </c>
      <c r="F8" s="53" t="s">
        <v>1016</v>
      </c>
      <c r="G8" s="52">
        <v>3</v>
      </c>
      <c r="H8" s="47" t="s">
        <v>763</v>
      </c>
      <c r="I8" s="47" t="s">
        <v>1011</v>
      </c>
      <c r="J8" s="47" t="s">
        <v>74</v>
      </c>
      <c r="K8" s="47" t="s">
        <v>75</v>
      </c>
      <c r="L8" s="47" t="s">
        <v>76</v>
      </c>
      <c r="M8" s="124" t="s">
        <v>164</v>
      </c>
      <c r="N8" s="47" t="s">
        <v>767</v>
      </c>
      <c r="O8" s="47" t="s">
        <v>772</v>
      </c>
      <c r="P8" s="47" t="s">
        <v>1017</v>
      </c>
      <c r="Q8" s="47" t="s">
        <v>1018</v>
      </c>
      <c r="R8" s="48" t="s">
        <v>82</v>
      </c>
      <c r="S8" s="186"/>
      <c r="T8" s="186"/>
      <c r="U8" s="161"/>
      <c r="V8" s="161"/>
      <c r="W8" s="161"/>
      <c r="X8" s="161">
        <v>1</v>
      </c>
      <c r="Y8" s="161"/>
      <c r="Z8" s="161"/>
      <c r="AA8" s="161"/>
      <c r="AB8" s="161">
        <v>1</v>
      </c>
      <c r="AC8" s="161"/>
      <c r="AD8" s="161"/>
      <c r="AE8" s="161"/>
      <c r="AF8" s="161">
        <v>1</v>
      </c>
      <c r="AG8" s="180"/>
      <c r="AH8" s="180"/>
      <c r="AI8" s="180"/>
      <c r="AJ8" s="180"/>
      <c r="AK8" s="180"/>
      <c r="AL8" s="180"/>
      <c r="AM8" s="180"/>
      <c r="AN8" s="180"/>
      <c r="AO8" s="180"/>
      <c r="AP8" s="180"/>
      <c r="AQ8" s="180"/>
      <c r="AR8" s="180"/>
    </row>
    <row r="9" spans="1:44" ht="31.5">
      <c r="A9" s="53" t="s">
        <v>1019</v>
      </c>
      <c r="B9" s="53" t="s">
        <v>954</v>
      </c>
      <c r="C9" s="53" t="s">
        <v>955</v>
      </c>
      <c r="D9" s="53"/>
      <c r="E9" s="53" t="s">
        <v>1020</v>
      </c>
      <c r="F9" s="53" t="s">
        <v>1021</v>
      </c>
      <c r="G9" s="52">
        <v>3</v>
      </c>
      <c r="H9" s="47" t="s">
        <v>763</v>
      </c>
      <c r="I9" s="47" t="s">
        <v>1022</v>
      </c>
      <c r="J9" s="47" t="s">
        <v>94</v>
      </c>
      <c r="K9" s="47" t="s">
        <v>75</v>
      </c>
      <c r="L9" s="47" t="s">
        <v>76</v>
      </c>
      <c r="M9" s="124" t="s">
        <v>164</v>
      </c>
      <c r="N9" s="47" t="s">
        <v>767</v>
      </c>
      <c r="O9" s="47" t="s">
        <v>772</v>
      </c>
      <c r="P9" s="47" t="s">
        <v>1023</v>
      </c>
      <c r="Q9" s="47" t="s">
        <v>1018</v>
      </c>
      <c r="R9" s="48" t="s">
        <v>82</v>
      </c>
      <c r="S9" s="186"/>
      <c r="T9" s="186"/>
      <c r="U9" s="187"/>
      <c r="V9" s="187"/>
      <c r="W9" s="187"/>
      <c r="X9" s="187"/>
      <c r="Y9" s="187"/>
      <c r="Z9" s="187">
        <v>0.5</v>
      </c>
      <c r="AA9" s="187"/>
      <c r="AB9" s="187"/>
      <c r="AC9" s="187"/>
      <c r="AD9" s="187"/>
      <c r="AE9" s="187"/>
      <c r="AF9" s="187">
        <v>0.5</v>
      </c>
      <c r="AG9" s="180"/>
      <c r="AH9" s="180"/>
      <c r="AI9" s="180"/>
      <c r="AJ9" s="180"/>
      <c r="AK9" s="180"/>
      <c r="AL9" s="180"/>
      <c r="AM9" s="180"/>
      <c r="AN9" s="180"/>
      <c r="AO9" s="180"/>
      <c r="AP9" s="180"/>
      <c r="AQ9" s="180"/>
      <c r="AR9" s="180"/>
    </row>
    <row r="10" spans="1:44" ht="31.5">
      <c r="A10" s="53" t="s">
        <v>1024</v>
      </c>
      <c r="B10" s="53" t="s">
        <v>954</v>
      </c>
      <c r="C10" s="53" t="s">
        <v>955</v>
      </c>
      <c r="D10" s="53"/>
      <c r="E10" s="53" t="s">
        <v>1025</v>
      </c>
      <c r="F10" s="53" t="s">
        <v>1026</v>
      </c>
      <c r="G10" s="52">
        <v>3</v>
      </c>
      <c r="H10" s="47" t="s">
        <v>763</v>
      </c>
      <c r="I10" s="47" t="s">
        <v>1027</v>
      </c>
      <c r="J10" s="47" t="s">
        <v>94</v>
      </c>
      <c r="K10" s="47" t="s">
        <v>75</v>
      </c>
      <c r="L10" s="47" t="s">
        <v>76</v>
      </c>
      <c r="M10" s="124" t="s">
        <v>164</v>
      </c>
      <c r="N10" s="47" t="s">
        <v>767</v>
      </c>
      <c r="O10" s="47" t="s">
        <v>772</v>
      </c>
      <c r="P10" s="47" t="s">
        <v>1023</v>
      </c>
      <c r="Q10" s="47" t="s">
        <v>1028</v>
      </c>
      <c r="R10" s="48" t="s">
        <v>82</v>
      </c>
      <c r="S10" s="186"/>
      <c r="T10" s="186"/>
      <c r="U10" s="187"/>
      <c r="V10" s="187">
        <v>0.5</v>
      </c>
      <c r="W10" s="187"/>
      <c r="X10" s="187">
        <v>0.5</v>
      </c>
      <c r="Y10" s="187"/>
      <c r="Z10" s="187"/>
      <c r="AA10" s="187"/>
      <c r="AB10" s="187"/>
      <c r="AC10" s="187"/>
      <c r="AD10" s="187"/>
      <c r="AE10" s="187"/>
      <c r="AF10" s="187"/>
      <c r="AG10" s="180"/>
      <c r="AH10" s="180"/>
      <c r="AI10" s="180"/>
      <c r="AJ10" s="180"/>
      <c r="AK10" s="180"/>
      <c r="AL10" s="180"/>
      <c r="AM10" s="180"/>
      <c r="AN10" s="180"/>
      <c r="AO10" s="180"/>
      <c r="AP10" s="180"/>
      <c r="AQ10" s="180"/>
      <c r="AR10" s="180"/>
    </row>
    <row r="11" spans="1:44" ht="47.25">
      <c r="A11" s="53" t="s">
        <v>1029</v>
      </c>
      <c r="B11" s="53" t="s">
        <v>954</v>
      </c>
      <c r="C11" s="53" t="s">
        <v>955</v>
      </c>
      <c r="D11" s="53"/>
      <c r="E11" s="53" t="s">
        <v>1030</v>
      </c>
      <c r="F11" s="53" t="s">
        <v>1031</v>
      </c>
      <c r="G11" s="52">
        <v>3</v>
      </c>
      <c r="H11" s="47" t="s">
        <v>763</v>
      </c>
      <c r="I11" s="47" t="s">
        <v>1027</v>
      </c>
      <c r="J11" s="47" t="s">
        <v>94</v>
      </c>
      <c r="K11" s="47" t="s">
        <v>75</v>
      </c>
      <c r="L11" s="47" t="s">
        <v>76</v>
      </c>
      <c r="M11" s="124" t="s">
        <v>164</v>
      </c>
      <c r="N11" s="47" t="s">
        <v>767</v>
      </c>
      <c r="O11" s="47" t="s">
        <v>772</v>
      </c>
      <c r="P11" s="47" t="s">
        <v>1012</v>
      </c>
      <c r="Q11" s="47" t="s">
        <v>1018</v>
      </c>
      <c r="R11" s="48" t="s">
        <v>82</v>
      </c>
      <c r="S11" s="186"/>
      <c r="T11" s="186"/>
      <c r="U11" s="187"/>
      <c r="V11" s="187"/>
      <c r="W11" s="187"/>
      <c r="X11" s="187"/>
      <c r="Y11" s="187"/>
      <c r="Z11" s="187">
        <v>0.5</v>
      </c>
      <c r="AA11" s="187"/>
      <c r="AB11" s="187"/>
      <c r="AC11" s="187"/>
      <c r="AD11" s="187"/>
      <c r="AE11" s="187"/>
      <c r="AF11" s="187">
        <v>0.5</v>
      </c>
      <c r="AG11" s="178"/>
      <c r="AH11" s="178"/>
      <c r="AI11" s="178"/>
      <c r="AJ11" s="178"/>
      <c r="AK11" s="178"/>
      <c r="AL11" s="178"/>
      <c r="AM11" s="178"/>
      <c r="AN11" s="178"/>
      <c r="AO11" s="178"/>
      <c r="AP11" s="178"/>
      <c r="AQ11" s="178"/>
      <c r="AR11" s="178"/>
    </row>
    <row r="12" spans="1:44" ht="31.5">
      <c r="A12" s="53" t="s">
        <v>1032</v>
      </c>
      <c r="B12" s="53" t="s">
        <v>68</v>
      </c>
      <c r="C12" s="53" t="s">
        <v>760</v>
      </c>
      <c r="D12" s="53"/>
      <c r="E12" s="53" t="s">
        <v>1033</v>
      </c>
      <c r="F12" s="53" t="s">
        <v>1034</v>
      </c>
      <c r="G12" s="52">
        <v>3</v>
      </c>
      <c r="H12" s="47" t="s">
        <v>763</v>
      </c>
      <c r="I12" s="47" t="s">
        <v>1035</v>
      </c>
      <c r="J12" s="47" t="s">
        <v>74</v>
      </c>
      <c r="K12" s="47" t="s">
        <v>75</v>
      </c>
      <c r="L12" s="47" t="s">
        <v>76</v>
      </c>
      <c r="M12" s="124" t="s">
        <v>164</v>
      </c>
      <c r="N12" s="47" t="s">
        <v>767</v>
      </c>
      <c r="O12" s="47" t="s">
        <v>1036</v>
      </c>
      <c r="P12" s="47" t="s">
        <v>1037</v>
      </c>
      <c r="Q12" s="47" t="s">
        <v>1038</v>
      </c>
      <c r="R12" s="48" t="s">
        <v>82</v>
      </c>
      <c r="S12" s="186"/>
      <c r="T12" s="186"/>
      <c r="U12" s="161">
        <v>1</v>
      </c>
      <c r="V12" s="161">
        <v>1</v>
      </c>
      <c r="W12" s="161">
        <v>1</v>
      </c>
      <c r="X12" s="161">
        <v>1</v>
      </c>
      <c r="Y12" s="161">
        <v>1</v>
      </c>
      <c r="Z12" s="161">
        <v>1</v>
      </c>
      <c r="AA12" s="161">
        <v>1</v>
      </c>
      <c r="AB12" s="161">
        <v>1</v>
      </c>
      <c r="AC12" s="161">
        <v>1</v>
      </c>
      <c r="AD12" s="161">
        <v>1</v>
      </c>
      <c r="AE12" s="161">
        <v>1</v>
      </c>
      <c r="AF12" s="161">
        <v>1</v>
      </c>
      <c r="AG12" s="180"/>
      <c r="AH12" s="180"/>
      <c r="AI12" s="180"/>
      <c r="AJ12" s="180"/>
      <c r="AK12" s="180"/>
      <c r="AL12" s="180"/>
      <c r="AM12" s="180"/>
      <c r="AN12" s="180"/>
      <c r="AO12" s="180"/>
      <c r="AP12" s="180"/>
      <c r="AQ12" s="180"/>
      <c r="AR12" s="180"/>
    </row>
    <row r="13" spans="1:44" ht="31.5">
      <c r="A13" s="53" t="s">
        <v>1039</v>
      </c>
      <c r="B13" s="53" t="s">
        <v>954</v>
      </c>
      <c r="C13" s="53" t="s">
        <v>955</v>
      </c>
      <c r="D13" s="53"/>
      <c r="E13" s="53" t="s">
        <v>1040</v>
      </c>
      <c r="F13" s="53" t="s">
        <v>1041</v>
      </c>
      <c r="G13" s="52">
        <v>3</v>
      </c>
      <c r="H13" s="47" t="s">
        <v>763</v>
      </c>
      <c r="I13" s="47" t="s">
        <v>1011</v>
      </c>
      <c r="J13" s="47" t="s">
        <v>74</v>
      </c>
      <c r="K13" s="47" t="s">
        <v>75</v>
      </c>
      <c r="L13" s="47" t="s">
        <v>76</v>
      </c>
      <c r="M13" s="124" t="s">
        <v>164</v>
      </c>
      <c r="N13" s="47" t="s">
        <v>767</v>
      </c>
      <c r="O13" s="47" t="s">
        <v>1036</v>
      </c>
      <c r="P13" s="47" t="s">
        <v>1037</v>
      </c>
      <c r="Q13" s="47" t="s">
        <v>1042</v>
      </c>
      <c r="R13" s="48" t="s">
        <v>82</v>
      </c>
      <c r="S13" s="186"/>
      <c r="T13" s="186"/>
      <c r="U13" s="161"/>
      <c r="V13" s="161"/>
      <c r="W13" s="161"/>
      <c r="X13" s="161"/>
      <c r="Y13" s="161"/>
      <c r="Z13" s="161">
        <v>1</v>
      </c>
      <c r="AA13" s="161"/>
      <c r="AB13" s="161"/>
      <c r="AC13" s="161"/>
      <c r="AD13" s="161"/>
      <c r="AE13" s="161"/>
      <c r="AF13" s="161"/>
      <c r="AG13" s="180"/>
      <c r="AH13" s="180"/>
      <c r="AI13" s="180"/>
      <c r="AJ13" s="180"/>
      <c r="AK13" s="180"/>
      <c r="AL13" s="180"/>
      <c r="AM13" s="180"/>
      <c r="AN13" s="180"/>
      <c r="AO13" s="180"/>
      <c r="AP13" s="180"/>
      <c r="AQ13" s="180"/>
      <c r="AR13" s="180"/>
    </row>
    <row r="14" spans="1:44" ht="47.25">
      <c r="A14" s="53" t="s">
        <v>1043</v>
      </c>
      <c r="B14" s="53" t="s">
        <v>68</v>
      </c>
      <c r="C14" s="53" t="s">
        <v>760</v>
      </c>
      <c r="D14" s="53"/>
      <c r="E14" s="53" t="s">
        <v>1044</v>
      </c>
      <c r="F14" s="53" t="s">
        <v>1045</v>
      </c>
      <c r="G14" s="52">
        <v>3</v>
      </c>
      <c r="H14" s="47" t="s">
        <v>1046</v>
      </c>
      <c r="I14" s="47" t="s">
        <v>1047</v>
      </c>
      <c r="J14" s="47" t="s">
        <v>74</v>
      </c>
      <c r="K14" s="47" t="s">
        <v>75</v>
      </c>
      <c r="L14" s="47" t="s">
        <v>76</v>
      </c>
      <c r="M14" s="124" t="s">
        <v>164</v>
      </c>
      <c r="N14" s="47" t="s">
        <v>767</v>
      </c>
      <c r="O14" s="47" t="s">
        <v>1036</v>
      </c>
      <c r="P14" s="47" t="s">
        <v>1048</v>
      </c>
      <c r="Q14" s="47" t="s">
        <v>1042</v>
      </c>
      <c r="R14" s="48" t="s">
        <v>82</v>
      </c>
      <c r="S14" s="186"/>
      <c r="T14" s="186"/>
      <c r="U14" s="161"/>
      <c r="V14" s="161"/>
      <c r="W14" s="161"/>
      <c r="X14" s="161"/>
      <c r="Y14" s="161">
        <v>1</v>
      </c>
      <c r="Z14" s="161"/>
      <c r="AA14" s="161"/>
      <c r="AB14" s="161"/>
      <c r="AC14" s="161"/>
      <c r="AD14" s="161"/>
      <c r="AE14" s="161"/>
      <c r="AF14" s="161"/>
      <c r="AG14" s="178"/>
      <c r="AH14" s="178"/>
      <c r="AI14" s="178"/>
      <c r="AJ14" s="178"/>
      <c r="AK14" s="178"/>
      <c r="AL14" s="178"/>
      <c r="AM14" s="178"/>
      <c r="AN14" s="178"/>
      <c r="AO14" s="178"/>
      <c r="AP14" s="178"/>
      <c r="AQ14" s="178"/>
      <c r="AR14" s="178"/>
    </row>
    <row r="15" spans="1:44" ht="78.75">
      <c r="A15" s="53" t="s">
        <v>1049</v>
      </c>
      <c r="B15" s="53" t="s">
        <v>954</v>
      </c>
      <c r="C15" s="53" t="s">
        <v>955</v>
      </c>
      <c r="D15" s="53"/>
      <c r="E15" s="53" t="s">
        <v>1050</v>
      </c>
      <c r="F15" s="53" t="s">
        <v>1051</v>
      </c>
      <c r="G15" s="52">
        <v>2</v>
      </c>
      <c r="H15" s="47" t="s">
        <v>763</v>
      </c>
      <c r="I15" s="47" t="s">
        <v>1052</v>
      </c>
      <c r="J15" s="47" t="s">
        <v>94</v>
      </c>
      <c r="K15" s="47" t="s">
        <v>75</v>
      </c>
      <c r="L15" s="47" t="s">
        <v>76</v>
      </c>
      <c r="M15" s="124" t="s">
        <v>765</v>
      </c>
      <c r="N15" s="47" t="s">
        <v>767</v>
      </c>
      <c r="O15" s="47" t="s">
        <v>1053</v>
      </c>
      <c r="P15" s="47" t="s">
        <v>1054</v>
      </c>
      <c r="Q15" s="47" t="s">
        <v>1055</v>
      </c>
      <c r="R15" s="48" t="s">
        <v>82</v>
      </c>
      <c r="S15" s="186"/>
      <c r="T15" s="186"/>
      <c r="U15" s="187"/>
      <c r="V15" s="187"/>
      <c r="W15" s="187"/>
      <c r="X15" s="187"/>
      <c r="Y15" s="187"/>
      <c r="Z15" s="187">
        <v>0.5</v>
      </c>
      <c r="AA15" s="187"/>
      <c r="AB15" s="187"/>
      <c r="AC15" s="187"/>
      <c r="AD15" s="187"/>
      <c r="AE15" s="187"/>
      <c r="AF15" s="187">
        <v>0.5</v>
      </c>
      <c r="AG15" s="180"/>
      <c r="AH15" s="180"/>
      <c r="AI15" s="180"/>
      <c r="AJ15" s="180"/>
      <c r="AK15" s="180"/>
      <c r="AL15" s="180"/>
      <c r="AM15" s="180"/>
      <c r="AN15" s="180"/>
      <c r="AO15" s="180"/>
      <c r="AP15" s="180"/>
      <c r="AQ15" s="180"/>
      <c r="AR15" s="180"/>
    </row>
    <row r="16" spans="1:44" ht="63">
      <c r="A16" s="53" t="s">
        <v>1056</v>
      </c>
      <c r="B16" s="53" t="s">
        <v>68</v>
      </c>
      <c r="C16" s="53" t="s">
        <v>760</v>
      </c>
      <c r="D16" s="53"/>
      <c r="E16" s="53" t="s">
        <v>1057</v>
      </c>
      <c r="F16" s="53" t="s">
        <v>1058</v>
      </c>
      <c r="G16" s="52">
        <v>2</v>
      </c>
      <c r="H16" s="47" t="s">
        <v>763</v>
      </c>
      <c r="I16" s="47" t="s">
        <v>1059</v>
      </c>
      <c r="J16" s="47" t="s">
        <v>74</v>
      </c>
      <c r="K16" s="47" t="s">
        <v>75</v>
      </c>
      <c r="L16" s="47" t="s">
        <v>95</v>
      </c>
      <c r="M16" s="124" t="s">
        <v>765</v>
      </c>
      <c r="N16" s="47" t="s">
        <v>767</v>
      </c>
      <c r="O16" s="47" t="s">
        <v>1053</v>
      </c>
      <c r="P16" s="47" t="s">
        <v>1060</v>
      </c>
      <c r="Q16" s="47" t="s">
        <v>1061</v>
      </c>
      <c r="R16" s="48" t="s">
        <v>82</v>
      </c>
      <c r="S16" s="186"/>
      <c r="T16" s="186"/>
      <c r="U16" s="161">
        <v>1</v>
      </c>
      <c r="V16" s="161">
        <v>1</v>
      </c>
      <c r="W16" s="161">
        <v>1</v>
      </c>
      <c r="X16" s="161">
        <v>1</v>
      </c>
      <c r="Y16" s="161">
        <v>1</v>
      </c>
      <c r="Z16" s="161">
        <v>1</v>
      </c>
      <c r="AA16" s="161">
        <v>1</v>
      </c>
      <c r="AB16" s="161">
        <v>1</v>
      </c>
      <c r="AC16" s="161">
        <v>1</v>
      </c>
      <c r="AD16" s="161">
        <v>1</v>
      </c>
      <c r="AE16" s="161">
        <v>1</v>
      </c>
      <c r="AF16" s="161">
        <v>1</v>
      </c>
      <c r="AG16" s="178"/>
      <c r="AH16" s="178"/>
      <c r="AI16" s="178"/>
      <c r="AJ16" s="178"/>
      <c r="AK16" s="178"/>
      <c r="AL16" s="178"/>
      <c r="AM16" s="178"/>
      <c r="AN16" s="178"/>
      <c r="AO16" s="178"/>
      <c r="AP16" s="178"/>
      <c r="AQ16" s="178"/>
      <c r="AR16" s="178"/>
    </row>
    <row r="17" spans="1:44" ht="78.75">
      <c r="A17" s="53" t="s">
        <v>1062</v>
      </c>
      <c r="B17" s="53" t="s">
        <v>954</v>
      </c>
      <c r="C17" s="53" t="s">
        <v>955</v>
      </c>
      <c r="D17" s="53"/>
      <c r="E17" s="53" t="s">
        <v>1063</v>
      </c>
      <c r="F17" s="53" t="s">
        <v>1064</v>
      </c>
      <c r="G17" s="52">
        <v>2</v>
      </c>
      <c r="H17" s="47" t="s">
        <v>763</v>
      </c>
      <c r="I17" s="47" t="s">
        <v>764</v>
      </c>
      <c r="J17" s="47" t="s">
        <v>94</v>
      </c>
      <c r="K17" s="47" t="s">
        <v>75</v>
      </c>
      <c r="L17" s="47" t="s">
        <v>76</v>
      </c>
      <c r="M17" s="124" t="s">
        <v>765</v>
      </c>
      <c r="N17" s="47" t="s">
        <v>767</v>
      </c>
      <c r="O17" s="47" t="s">
        <v>766</v>
      </c>
      <c r="P17" s="47" t="s">
        <v>1065</v>
      </c>
      <c r="Q17" s="47" t="s">
        <v>1028</v>
      </c>
      <c r="R17" s="48" t="s">
        <v>82</v>
      </c>
      <c r="S17" s="186"/>
      <c r="T17" s="186"/>
      <c r="U17" s="187"/>
      <c r="V17" s="187"/>
      <c r="W17" s="187"/>
      <c r="X17" s="187"/>
      <c r="Y17" s="187"/>
      <c r="Z17" s="187"/>
      <c r="AA17" s="187"/>
      <c r="AB17" s="187"/>
      <c r="AC17" s="187">
        <v>0.25</v>
      </c>
      <c r="AD17" s="187">
        <v>0.25</v>
      </c>
      <c r="AE17" s="187">
        <v>0.25</v>
      </c>
      <c r="AF17" s="187">
        <v>0.25</v>
      </c>
      <c r="AG17" s="180"/>
      <c r="AH17" s="180"/>
      <c r="AI17" s="180"/>
      <c r="AJ17" s="180"/>
      <c r="AK17" s="180"/>
      <c r="AL17" s="180"/>
      <c r="AM17" s="180"/>
      <c r="AN17" s="180"/>
      <c r="AO17" s="180"/>
      <c r="AP17" s="180"/>
      <c r="AQ17" s="180"/>
      <c r="AR17" s="180"/>
    </row>
    <row r="18" spans="1:44" ht="40.5" customHeight="1">
      <c r="A18" s="53" t="s">
        <v>1066</v>
      </c>
      <c r="B18" s="53" t="s">
        <v>68</v>
      </c>
      <c r="C18" s="53" t="s">
        <v>760</v>
      </c>
      <c r="D18" s="53"/>
      <c r="E18" s="53" t="s">
        <v>761</v>
      </c>
      <c r="F18" s="53" t="s">
        <v>762</v>
      </c>
      <c r="G18" s="52">
        <v>2</v>
      </c>
      <c r="H18" s="47" t="s">
        <v>763</v>
      </c>
      <c r="I18" s="165" t="s">
        <v>764</v>
      </c>
      <c r="J18" s="47" t="s">
        <v>94</v>
      </c>
      <c r="K18" s="47" t="s">
        <v>75</v>
      </c>
      <c r="L18" s="47" t="s">
        <v>76</v>
      </c>
      <c r="M18" s="200" t="s">
        <v>765</v>
      </c>
      <c r="N18" s="47" t="s">
        <v>767</v>
      </c>
      <c r="O18" s="165" t="s">
        <v>766</v>
      </c>
      <c r="P18" s="165" t="s">
        <v>1067</v>
      </c>
      <c r="Q18" s="165" t="s">
        <v>1068</v>
      </c>
      <c r="R18" s="48" t="s">
        <v>82</v>
      </c>
      <c r="S18" s="175" t="s">
        <v>952</v>
      </c>
      <c r="T18" s="176"/>
      <c r="U18" s="188"/>
      <c r="V18" s="188"/>
      <c r="W18" s="188"/>
      <c r="X18" s="188"/>
      <c r="Y18" s="188"/>
      <c r="Z18" s="188"/>
      <c r="AA18" s="188">
        <v>0.2</v>
      </c>
      <c r="AB18" s="188">
        <v>0.2</v>
      </c>
      <c r="AC18" s="188">
        <v>0.2</v>
      </c>
      <c r="AD18" s="188">
        <v>0.2</v>
      </c>
      <c r="AE18" s="188">
        <v>0.2</v>
      </c>
      <c r="AF18" s="188"/>
      <c r="AG18" s="180"/>
      <c r="AH18" s="180"/>
      <c r="AI18" s="180"/>
      <c r="AJ18" s="180"/>
      <c r="AK18" s="180"/>
      <c r="AL18" s="180"/>
      <c r="AM18" s="180"/>
      <c r="AN18" s="180"/>
      <c r="AO18" s="180"/>
      <c r="AP18" s="180"/>
      <c r="AQ18" s="180"/>
      <c r="AR18" s="180"/>
    </row>
    <row r="19" spans="1:44" ht="78.75">
      <c r="A19" s="53" t="s">
        <v>1069</v>
      </c>
      <c r="B19" s="53" t="s">
        <v>68</v>
      </c>
      <c r="C19" s="53" t="s">
        <v>760</v>
      </c>
      <c r="D19" s="53"/>
      <c r="E19" s="53" t="s">
        <v>769</v>
      </c>
      <c r="F19" s="53" t="s">
        <v>770</v>
      </c>
      <c r="G19" s="52">
        <v>2</v>
      </c>
      <c r="H19" s="47" t="s">
        <v>771</v>
      </c>
      <c r="I19" s="165" t="s">
        <v>764</v>
      </c>
      <c r="J19" s="47" t="s">
        <v>94</v>
      </c>
      <c r="K19" s="47" t="s">
        <v>75</v>
      </c>
      <c r="L19" s="47" t="s">
        <v>76</v>
      </c>
      <c r="M19" s="200" t="s">
        <v>765</v>
      </c>
      <c r="N19" s="47" t="s">
        <v>767</v>
      </c>
      <c r="O19" s="47" t="s">
        <v>772</v>
      </c>
      <c r="P19" s="47" t="s">
        <v>1023</v>
      </c>
      <c r="Q19" s="165" t="s">
        <v>1068</v>
      </c>
      <c r="R19" s="48" t="s">
        <v>82</v>
      </c>
      <c r="S19" s="47" t="s">
        <v>952</v>
      </c>
      <c r="T19" s="47"/>
      <c r="U19" s="189"/>
      <c r="V19" s="189"/>
      <c r="W19" s="189"/>
      <c r="X19" s="189"/>
      <c r="Y19" s="189"/>
      <c r="Z19" s="189"/>
      <c r="AA19" s="189"/>
      <c r="AB19" s="190">
        <v>0.25</v>
      </c>
      <c r="AC19" s="190">
        <v>0.25</v>
      </c>
      <c r="AD19" s="190">
        <v>0.25</v>
      </c>
      <c r="AE19" s="190">
        <v>0.25</v>
      </c>
      <c r="AF19" s="190"/>
      <c r="AG19" s="180"/>
      <c r="AH19" s="180"/>
      <c r="AI19" s="180"/>
      <c r="AJ19" s="180"/>
      <c r="AK19" s="180"/>
      <c r="AL19" s="180"/>
      <c r="AM19" s="180"/>
      <c r="AN19" s="180"/>
      <c r="AO19" s="180"/>
      <c r="AP19" s="180"/>
      <c r="AQ19" s="180"/>
      <c r="AR19" s="180"/>
    </row>
    <row r="20" spans="1:44" ht="63">
      <c r="A20" s="53" t="s">
        <v>1070</v>
      </c>
      <c r="B20" s="53" t="s">
        <v>68</v>
      </c>
      <c r="C20" s="53" t="s">
        <v>955</v>
      </c>
      <c r="D20" s="53"/>
      <c r="E20" s="53" t="s">
        <v>1071</v>
      </c>
      <c r="F20" s="53" t="s">
        <v>1072</v>
      </c>
      <c r="G20" s="52">
        <v>2</v>
      </c>
      <c r="H20" s="47" t="s">
        <v>771</v>
      </c>
      <c r="I20" s="47" t="s">
        <v>1073</v>
      </c>
      <c r="J20" s="47" t="s">
        <v>94</v>
      </c>
      <c r="K20" s="47" t="s">
        <v>75</v>
      </c>
      <c r="L20" s="47" t="s">
        <v>76</v>
      </c>
      <c r="M20" s="200" t="s">
        <v>164</v>
      </c>
      <c r="N20" s="47" t="s">
        <v>767</v>
      </c>
      <c r="O20" s="47" t="s">
        <v>1053</v>
      </c>
      <c r="P20" s="47" t="s">
        <v>1054</v>
      </c>
      <c r="Q20" s="47" t="s">
        <v>968</v>
      </c>
      <c r="R20" s="48" t="s">
        <v>82</v>
      </c>
      <c r="S20" s="47" t="s">
        <v>952</v>
      </c>
      <c r="T20" s="47"/>
      <c r="U20" s="189"/>
      <c r="V20" s="189"/>
      <c r="W20" s="189"/>
      <c r="X20" s="189"/>
      <c r="Y20" s="189"/>
      <c r="Z20" s="187">
        <v>1</v>
      </c>
      <c r="AA20" s="189"/>
      <c r="AB20" s="189"/>
      <c r="AC20" s="189"/>
      <c r="AD20" s="189"/>
      <c r="AE20" s="189"/>
      <c r="AF20" s="189"/>
      <c r="AG20" s="180"/>
      <c r="AH20" s="180"/>
      <c r="AI20" s="180"/>
      <c r="AJ20" s="180"/>
      <c r="AK20" s="180"/>
      <c r="AL20" s="180"/>
      <c r="AM20" s="180"/>
      <c r="AN20" s="180"/>
      <c r="AO20" s="180"/>
      <c r="AP20" s="180"/>
      <c r="AQ20" s="180"/>
      <c r="AR20" s="180"/>
    </row>
    <row r="21" spans="1:44" ht="78.75">
      <c r="A21" s="53" t="s">
        <v>1074</v>
      </c>
      <c r="B21" s="53" t="s">
        <v>68</v>
      </c>
      <c r="C21" s="53" t="s">
        <v>955</v>
      </c>
      <c r="D21" s="53"/>
      <c r="E21" s="53" t="s">
        <v>1075</v>
      </c>
      <c r="F21" s="53" t="s">
        <v>1076</v>
      </c>
      <c r="G21" s="52">
        <v>2</v>
      </c>
      <c r="H21" s="47" t="s">
        <v>771</v>
      </c>
      <c r="I21" s="165" t="s">
        <v>764</v>
      </c>
      <c r="J21" s="47" t="s">
        <v>94</v>
      </c>
      <c r="K21" s="47" t="s">
        <v>75</v>
      </c>
      <c r="L21" s="47" t="s">
        <v>76</v>
      </c>
      <c r="M21" s="200" t="s">
        <v>765</v>
      </c>
      <c r="N21" s="47" t="s">
        <v>767</v>
      </c>
      <c r="O21" s="165" t="s">
        <v>766</v>
      </c>
      <c r="P21" s="165" t="s">
        <v>1077</v>
      </c>
      <c r="Q21" s="47" t="s">
        <v>968</v>
      </c>
      <c r="R21" s="48" t="s">
        <v>82</v>
      </c>
      <c r="S21" s="175" t="s">
        <v>952</v>
      </c>
      <c r="T21" s="176"/>
      <c r="U21" s="188"/>
      <c r="V21" s="188"/>
      <c r="W21" s="188">
        <v>0.25</v>
      </c>
      <c r="X21" s="188">
        <v>0.25</v>
      </c>
      <c r="Y21" s="188">
        <v>0.25</v>
      </c>
      <c r="Z21" s="188">
        <v>0.25</v>
      </c>
      <c r="AA21" s="188"/>
      <c r="AB21" s="188"/>
      <c r="AC21" s="188"/>
      <c r="AD21" s="188"/>
      <c r="AE21" s="188"/>
      <c r="AF21" s="188"/>
      <c r="AG21" s="180"/>
      <c r="AH21" s="180"/>
      <c r="AI21" s="180"/>
      <c r="AJ21" s="180"/>
      <c r="AK21" s="180"/>
      <c r="AL21" s="180"/>
      <c r="AM21" s="180"/>
      <c r="AN21" s="180"/>
      <c r="AO21" s="180"/>
      <c r="AP21" s="180"/>
      <c r="AQ21" s="180"/>
      <c r="AR21" s="180"/>
    </row>
    <row r="22" spans="1:44" ht="78.75">
      <c r="A22" s="53"/>
      <c r="B22" s="169" t="s">
        <v>68</v>
      </c>
      <c r="C22" s="53" t="s">
        <v>760</v>
      </c>
      <c r="D22" s="53"/>
      <c r="E22" s="53" t="s">
        <v>949</v>
      </c>
      <c r="F22" s="53" t="s">
        <v>950</v>
      </c>
      <c r="G22" s="52">
        <v>2</v>
      </c>
      <c r="H22" s="47" t="s">
        <v>771</v>
      </c>
      <c r="I22" s="165" t="s">
        <v>764</v>
      </c>
      <c r="J22" s="47" t="s">
        <v>94</v>
      </c>
      <c r="K22" s="47" t="s">
        <v>75</v>
      </c>
      <c r="L22" s="47" t="s">
        <v>76</v>
      </c>
      <c r="M22" s="200" t="s">
        <v>765</v>
      </c>
      <c r="N22" s="47" t="s">
        <v>767</v>
      </c>
      <c r="O22" s="47" t="s">
        <v>1036</v>
      </c>
      <c r="P22" s="47" t="s">
        <v>1037</v>
      </c>
      <c r="Q22" s="47" t="s">
        <v>951</v>
      </c>
      <c r="R22" s="48" t="s">
        <v>82</v>
      </c>
      <c r="S22" s="47" t="s">
        <v>952</v>
      </c>
      <c r="T22" s="47"/>
      <c r="U22" s="189"/>
      <c r="V22" s="189"/>
      <c r="W22" s="189"/>
      <c r="X22" s="189"/>
      <c r="Y22" s="189"/>
      <c r="Z22" s="189"/>
      <c r="AA22" s="189"/>
      <c r="AB22" s="189"/>
      <c r="AC22" s="190"/>
      <c r="AD22" s="190"/>
      <c r="AE22" s="190">
        <v>1</v>
      </c>
      <c r="AF22" s="190"/>
      <c r="AG22" s="180"/>
      <c r="AH22" s="180"/>
      <c r="AI22" s="180"/>
      <c r="AJ22" s="180"/>
      <c r="AK22" s="180"/>
      <c r="AL22" s="180"/>
      <c r="AM22" s="180"/>
      <c r="AN22" s="180"/>
      <c r="AO22" s="180"/>
      <c r="AP22" s="180"/>
      <c r="AQ22" s="180"/>
      <c r="AR22" s="180"/>
    </row>
    <row r="23" spans="1:44" ht="47.25">
      <c r="A23" s="53" t="s">
        <v>1078</v>
      </c>
      <c r="B23" s="53" t="s">
        <v>68</v>
      </c>
      <c r="C23" s="53" t="s">
        <v>633</v>
      </c>
      <c r="D23" s="53"/>
      <c r="E23" s="53" t="s">
        <v>1079</v>
      </c>
      <c r="F23" s="53" t="s">
        <v>1080</v>
      </c>
      <c r="G23" s="52">
        <v>3</v>
      </c>
      <c r="H23" s="47" t="s">
        <v>771</v>
      </c>
      <c r="I23" s="47" t="s">
        <v>1081</v>
      </c>
      <c r="J23" s="47" t="s">
        <v>74</v>
      </c>
      <c r="K23" s="47" t="s">
        <v>75</v>
      </c>
      <c r="L23" s="47" t="s">
        <v>76</v>
      </c>
      <c r="M23" s="124" t="s">
        <v>765</v>
      </c>
      <c r="N23" s="47" t="s">
        <v>1082</v>
      </c>
      <c r="O23" s="47" t="s">
        <v>1083</v>
      </c>
      <c r="P23" s="47" t="s">
        <v>1084</v>
      </c>
      <c r="Q23" s="47" t="s">
        <v>445</v>
      </c>
      <c r="R23" s="48" t="s">
        <v>82</v>
      </c>
      <c r="S23" s="186"/>
      <c r="T23" s="186"/>
      <c r="U23" s="161"/>
      <c r="V23" s="161"/>
      <c r="W23" s="161">
        <v>10</v>
      </c>
      <c r="X23" s="161">
        <v>10</v>
      </c>
      <c r="Y23" s="161">
        <v>10</v>
      </c>
      <c r="Z23" s="161">
        <v>10</v>
      </c>
      <c r="AA23" s="161">
        <v>10</v>
      </c>
      <c r="AB23" s="161">
        <v>10</v>
      </c>
      <c r="AC23" s="161">
        <v>10</v>
      </c>
      <c r="AD23" s="161">
        <v>10</v>
      </c>
      <c r="AE23" s="161">
        <v>5</v>
      </c>
      <c r="AF23" s="161">
        <v>5</v>
      </c>
      <c r="AG23" s="178"/>
      <c r="AH23" s="178"/>
      <c r="AI23" s="178"/>
      <c r="AJ23" s="178"/>
      <c r="AK23" s="178"/>
      <c r="AL23" s="178"/>
      <c r="AM23" s="178"/>
      <c r="AN23" s="178"/>
      <c r="AO23" s="178"/>
      <c r="AP23" s="178"/>
      <c r="AQ23" s="178"/>
      <c r="AR23" s="178"/>
    </row>
    <row r="24" spans="1:44" ht="47.25">
      <c r="A24" s="53" t="s">
        <v>1085</v>
      </c>
      <c r="B24" s="53" t="s">
        <v>68</v>
      </c>
      <c r="C24" s="53" t="s">
        <v>633</v>
      </c>
      <c r="D24" s="53"/>
      <c r="E24" s="53" t="s">
        <v>1086</v>
      </c>
      <c r="F24" s="53" t="s">
        <v>1087</v>
      </c>
      <c r="G24" s="52">
        <v>3</v>
      </c>
      <c r="H24" s="47" t="s">
        <v>771</v>
      </c>
      <c r="I24" s="47" t="s">
        <v>1088</v>
      </c>
      <c r="J24" s="47" t="s">
        <v>74</v>
      </c>
      <c r="K24" s="47" t="s">
        <v>75</v>
      </c>
      <c r="L24" s="47" t="s">
        <v>76</v>
      </c>
      <c r="M24" s="124" t="s">
        <v>765</v>
      </c>
      <c r="N24" s="47" t="s">
        <v>1082</v>
      </c>
      <c r="O24" s="47" t="s">
        <v>1083</v>
      </c>
      <c r="P24" s="47" t="s">
        <v>1084</v>
      </c>
      <c r="Q24" s="191" t="s">
        <v>1089</v>
      </c>
      <c r="R24" s="48" t="s">
        <v>82</v>
      </c>
      <c r="S24" s="186"/>
      <c r="T24" s="186"/>
      <c r="U24" s="161"/>
      <c r="V24" s="161"/>
      <c r="W24" s="161"/>
      <c r="X24" s="161">
        <v>7</v>
      </c>
      <c r="Y24" s="161">
        <v>7</v>
      </c>
      <c r="Z24" s="161">
        <v>7</v>
      </c>
      <c r="AA24" s="161">
        <v>7</v>
      </c>
      <c r="AB24" s="161">
        <v>7</v>
      </c>
      <c r="AC24" s="161">
        <v>7</v>
      </c>
      <c r="AD24" s="161">
        <v>5</v>
      </c>
      <c r="AE24" s="161">
        <v>5</v>
      </c>
      <c r="AF24" s="161">
        <v>5</v>
      </c>
      <c r="AG24" s="178"/>
      <c r="AH24" s="178"/>
      <c r="AI24" s="178"/>
      <c r="AJ24" s="178"/>
      <c r="AK24" s="178"/>
      <c r="AL24" s="178"/>
      <c r="AM24" s="178"/>
      <c r="AN24" s="178"/>
      <c r="AO24" s="178"/>
      <c r="AP24" s="178"/>
      <c r="AQ24" s="178"/>
      <c r="AR24" s="178"/>
    </row>
    <row r="25" spans="1:44" ht="47.25">
      <c r="A25" s="53" t="s">
        <v>1090</v>
      </c>
      <c r="B25" s="53" t="s">
        <v>68</v>
      </c>
      <c r="C25" s="53" t="s">
        <v>633</v>
      </c>
      <c r="D25" s="53"/>
      <c r="E25" s="53" t="s">
        <v>1091</v>
      </c>
      <c r="F25" s="53" t="s">
        <v>1092</v>
      </c>
      <c r="G25" s="52">
        <v>1</v>
      </c>
      <c r="H25" s="47" t="s">
        <v>771</v>
      </c>
      <c r="I25" s="47" t="s">
        <v>864</v>
      </c>
      <c r="J25" s="47" t="s">
        <v>74</v>
      </c>
      <c r="K25" s="47" t="s">
        <v>75</v>
      </c>
      <c r="L25" s="47" t="s">
        <v>95</v>
      </c>
      <c r="M25" s="124" t="s">
        <v>1093</v>
      </c>
      <c r="N25" s="47" t="s">
        <v>1082</v>
      </c>
      <c r="O25" s="47" t="s">
        <v>1083</v>
      </c>
      <c r="P25" s="47" t="s">
        <v>1094</v>
      </c>
      <c r="Q25" s="47" t="s">
        <v>445</v>
      </c>
      <c r="R25" s="48" t="s">
        <v>82</v>
      </c>
      <c r="S25" s="186"/>
      <c r="T25" s="186"/>
      <c r="U25" s="161">
        <v>1</v>
      </c>
      <c r="V25" s="161">
        <v>1</v>
      </c>
      <c r="W25" s="161">
        <v>1</v>
      </c>
      <c r="X25" s="161">
        <v>1</v>
      </c>
      <c r="Y25" s="161">
        <v>1</v>
      </c>
      <c r="Z25" s="161">
        <v>1</v>
      </c>
      <c r="AA25" s="161">
        <v>1</v>
      </c>
      <c r="AB25" s="161">
        <v>1</v>
      </c>
      <c r="AC25" s="161">
        <v>1</v>
      </c>
      <c r="AD25" s="161">
        <v>1</v>
      </c>
      <c r="AE25" s="161">
        <v>1</v>
      </c>
      <c r="AF25" s="161">
        <v>1</v>
      </c>
      <c r="AG25" s="180"/>
      <c r="AH25" s="180"/>
      <c r="AI25" s="180"/>
      <c r="AJ25" s="180"/>
      <c r="AK25" s="180"/>
      <c r="AL25" s="180"/>
      <c r="AM25" s="180"/>
      <c r="AN25" s="180"/>
      <c r="AO25" s="180"/>
      <c r="AP25" s="180"/>
      <c r="AQ25" s="180"/>
      <c r="AR25" s="180"/>
    </row>
    <row r="26" spans="1:44" ht="47.25">
      <c r="A26" s="53" t="s">
        <v>1095</v>
      </c>
      <c r="B26" s="53" t="s">
        <v>385</v>
      </c>
      <c r="C26" s="53" t="s">
        <v>430</v>
      </c>
      <c r="D26" s="53"/>
      <c r="E26" s="53" t="s">
        <v>1096</v>
      </c>
      <c r="F26" s="53" t="s">
        <v>1097</v>
      </c>
      <c r="G26" s="52">
        <v>1</v>
      </c>
      <c r="H26" s="47" t="s">
        <v>771</v>
      </c>
      <c r="I26" s="47" t="s">
        <v>864</v>
      </c>
      <c r="J26" s="47" t="s">
        <v>74</v>
      </c>
      <c r="K26" s="47" t="s">
        <v>75</v>
      </c>
      <c r="L26" s="47" t="s">
        <v>95</v>
      </c>
      <c r="M26" s="124" t="s">
        <v>1093</v>
      </c>
      <c r="N26" s="47" t="s">
        <v>1082</v>
      </c>
      <c r="O26" s="47" t="s">
        <v>1083</v>
      </c>
      <c r="P26" s="47" t="s">
        <v>1094</v>
      </c>
      <c r="Q26" s="47" t="s">
        <v>445</v>
      </c>
      <c r="R26" s="48" t="s">
        <v>82</v>
      </c>
      <c r="S26" s="186"/>
      <c r="T26" s="186"/>
      <c r="U26" s="161">
        <v>1</v>
      </c>
      <c r="V26" s="161">
        <v>1</v>
      </c>
      <c r="W26" s="161">
        <v>1</v>
      </c>
      <c r="X26" s="161">
        <v>1</v>
      </c>
      <c r="Y26" s="161">
        <v>1</v>
      </c>
      <c r="Z26" s="161">
        <v>1</v>
      </c>
      <c r="AA26" s="161">
        <v>1</v>
      </c>
      <c r="AB26" s="161">
        <v>1</v>
      </c>
      <c r="AC26" s="161">
        <v>1</v>
      </c>
      <c r="AD26" s="161">
        <v>1</v>
      </c>
      <c r="AE26" s="161">
        <v>1</v>
      </c>
      <c r="AF26" s="161">
        <v>1</v>
      </c>
      <c r="AG26" s="178"/>
      <c r="AH26" s="178"/>
      <c r="AI26" s="178"/>
      <c r="AJ26" s="178"/>
      <c r="AK26" s="178"/>
      <c r="AL26" s="178"/>
      <c r="AM26" s="178"/>
      <c r="AN26" s="178"/>
      <c r="AO26" s="178"/>
      <c r="AP26" s="178"/>
      <c r="AQ26" s="178"/>
      <c r="AR26" s="178"/>
    </row>
    <row r="27" spans="1:44" ht="47.25">
      <c r="A27" s="53" t="s">
        <v>1098</v>
      </c>
      <c r="B27" s="53" t="s">
        <v>68</v>
      </c>
      <c r="C27" s="53" t="s">
        <v>182</v>
      </c>
      <c r="D27" s="53"/>
      <c r="E27" s="53" t="s">
        <v>1099</v>
      </c>
      <c r="F27" s="53" t="s">
        <v>1100</v>
      </c>
      <c r="G27" s="52">
        <v>1</v>
      </c>
      <c r="H27" s="47" t="s">
        <v>771</v>
      </c>
      <c r="I27" s="47" t="s">
        <v>864</v>
      </c>
      <c r="J27" s="47" t="s">
        <v>74</v>
      </c>
      <c r="K27" s="47" t="s">
        <v>75</v>
      </c>
      <c r="L27" s="47" t="s">
        <v>95</v>
      </c>
      <c r="M27" s="124" t="s">
        <v>1093</v>
      </c>
      <c r="N27" s="47" t="s">
        <v>1082</v>
      </c>
      <c r="O27" s="47" t="s">
        <v>1083</v>
      </c>
      <c r="P27" s="47" t="s">
        <v>1094</v>
      </c>
      <c r="Q27" s="47" t="s">
        <v>445</v>
      </c>
      <c r="R27" s="48" t="s">
        <v>82</v>
      </c>
      <c r="S27" s="186"/>
      <c r="T27" s="186"/>
      <c r="U27" s="161">
        <v>1</v>
      </c>
      <c r="V27" s="161">
        <v>1</v>
      </c>
      <c r="W27" s="161">
        <v>1</v>
      </c>
      <c r="X27" s="161">
        <v>1</v>
      </c>
      <c r="Y27" s="161">
        <v>1</v>
      </c>
      <c r="Z27" s="161">
        <v>1</v>
      </c>
      <c r="AA27" s="161">
        <v>1</v>
      </c>
      <c r="AB27" s="161">
        <v>1</v>
      </c>
      <c r="AC27" s="161">
        <v>1</v>
      </c>
      <c r="AD27" s="161">
        <v>1</v>
      </c>
      <c r="AE27" s="161">
        <v>1</v>
      </c>
      <c r="AF27" s="161">
        <v>1</v>
      </c>
      <c r="AG27" s="178"/>
      <c r="AH27" s="178"/>
      <c r="AI27" s="178"/>
      <c r="AJ27" s="178"/>
      <c r="AK27" s="178"/>
      <c r="AL27" s="178"/>
      <c r="AM27" s="178"/>
      <c r="AN27" s="178"/>
      <c r="AO27" s="178"/>
      <c r="AP27" s="178"/>
      <c r="AQ27" s="178"/>
      <c r="AR27" s="178"/>
    </row>
    <row r="28" spans="1:44" ht="47.25">
      <c r="A28" s="53" t="s">
        <v>1101</v>
      </c>
      <c r="B28" s="53" t="s">
        <v>954</v>
      </c>
      <c r="C28" s="53" t="s">
        <v>1102</v>
      </c>
      <c r="D28" s="53"/>
      <c r="E28" s="53" t="s">
        <v>1103</v>
      </c>
      <c r="F28" s="53" t="s">
        <v>1104</v>
      </c>
      <c r="G28" s="52">
        <v>1</v>
      </c>
      <c r="H28" s="47" t="s">
        <v>771</v>
      </c>
      <c r="I28" s="47" t="s">
        <v>864</v>
      </c>
      <c r="J28" s="47" t="s">
        <v>74</v>
      </c>
      <c r="K28" s="47" t="s">
        <v>75</v>
      </c>
      <c r="L28" s="47" t="s">
        <v>95</v>
      </c>
      <c r="M28" s="124" t="s">
        <v>1093</v>
      </c>
      <c r="N28" s="47" t="s">
        <v>1082</v>
      </c>
      <c r="O28" s="47" t="s">
        <v>1083</v>
      </c>
      <c r="P28" s="47" t="s">
        <v>1105</v>
      </c>
      <c r="Q28" s="47" t="s">
        <v>445</v>
      </c>
      <c r="R28" s="48" t="s">
        <v>82</v>
      </c>
      <c r="S28" s="186"/>
      <c r="T28" s="186"/>
      <c r="U28" s="161">
        <v>1</v>
      </c>
      <c r="V28" s="161">
        <v>1</v>
      </c>
      <c r="W28" s="161">
        <v>1</v>
      </c>
      <c r="X28" s="161">
        <v>1</v>
      </c>
      <c r="Y28" s="161">
        <v>1</v>
      </c>
      <c r="Z28" s="161">
        <v>1</v>
      </c>
      <c r="AA28" s="161">
        <v>1</v>
      </c>
      <c r="AB28" s="161">
        <v>1</v>
      </c>
      <c r="AC28" s="161">
        <v>1</v>
      </c>
      <c r="AD28" s="161">
        <v>1</v>
      </c>
      <c r="AE28" s="161">
        <v>1</v>
      </c>
      <c r="AF28" s="161">
        <v>1</v>
      </c>
      <c r="AG28" s="178"/>
      <c r="AH28" s="178"/>
      <c r="AI28" s="178"/>
      <c r="AJ28" s="178"/>
      <c r="AK28" s="178"/>
      <c r="AL28" s="178"/>
      <c r="AM28" s="178"/>
      <c r="AN28" s="178"/>
      <c r="AO28" s="178"/>
      <c r="AP28" s="178"/>
      <c r="AQ28" s="178"/>
      <c r="AR28" s="178"/>
    </row>
    <row r="29" spans="1:44" ht="47.25">
      <c r="A29" s="53" t="s">
        <v>1106</v>
      </c>
      <c r="B29" s="53" t="s">
        <v>209</v>
      </c>
      <c r="C29" s="53" t="s">
        <v>1107</v>
      </c>
      <c r="D29" s="53"/>
      <c r="E29" s="53" t="s">
        <v>1108</v>
      </c>
      <c r="F29" s="53" t="s">
        <v>1109</v>
      </c>
      <c r="G29" s="52">
        <v>2</v>
      </c>
      <c r="H29" s="47" t="s">
        <v>771</v>
      </c>
      <c r="I29" s="47" t="s">
        <v>1110</v>
      </c>
      <c r="J29" s="47" t="s">
        <v>74</v>
      </c>
      <c r="K29" s="47" t="s">
        <v>75</v>
      </c>
      <c r="L29" s="47" t="s">
        <v>76</v>
      </c>
      <c r="M29" s="124" t="s">
        <v>1111</v>
      </c>
      <c r="N29" s="47" t="s">
        <v>1082</v>
      </c>
      <c r="O29" s="47" t="s">
        <v>1083</v>
      </c>
      <c r="P29" s="47" t="s">
        <v>1084</v>
      </c>
      <c r="Q29" s="47" t="s">
        <v>445</v>
      </c>
      <c r="R29" s="48" t="s">
        <v>82</v>
      </c>
      <c r="S29" s="186"/>
      <c r="T29" s="186"/>
      <c r="U29" s="161"/>
      <c r="V29" s="161">
        <v>5</v>
      </c>
      <c r="W29" s="161">
        <v>5</v>
      </c>
      <c r="X29" s="161">
        <v>5</v>
      </c>
      <c r="Y29" s="161">
        <v>5</v>
      </c>
      <c r="Z29" s="161">
        <v>5</v>
      </c>
      <c r="AA29" s="161">
        <v>5</v>
      </c>
      <c r="AB29" s="161">
        <v>5</v>
      </c>
      <c r="AC29" s="161">
        <v>5</v>
      </c>
      <c r="AD29" s="161">
        <v>5</v>
      </c>
      <c r="AE29" s="161">
        <v>5</v>
      </c>
      <c r="AF29" s="161">
        <v>5</v>
      </c>
      <c r="AG29" s="178"/>
      <c r="AH29" s="178"/>
      <c r="AI29" s="178"/>
      <c r="AJ29" s="178"/>
      <c r="AK29" s="178"/>
      <c r="AL29" s="178"/>
      <c r="AM29" s="178"/>
      <c r="AN29" s="178"/>
      <c r="AO29" s="178"/>
      <c r="AP29" s="178"/>
      <c r="AQ29" s="178"/>
      <c r="AR29" s="178"/>
    </row>
    <row r="30" spans="1:44" ht="31.5">
      <c r="A30" s="53" t="s">
        <v>1112</v>
      </c>
      <c r="B30" s="53" t="s">
        <v>68</v>
      </c>
      <c r="C30" s="53" t="s">
        <v>955</v>
      </c>
      <c r="D30" s="53"/>
      <c r="E30" s="53" t="s">
        <v>1113</v>
      </c>
      <c r="F30" s="53" t="s">
        <v>1114</v>
      </c>
      <c r="G30" s="52">
        <v>3</v>
      </c>
      <c r="H30" s="47" t="s">
        <v>771</v>
      </c>
      <c r="I30" s="192" t="s">
        <v>1115</v>
      </c>
      <c r="J30" s="192" t="s">
        <v>74</v>
      </c>
      <c r="K30" s="192" t="s">
        <v>75</v>
      </c>
      <c r="L30" s="192" t="s">
        <v>76</v>
      </c>
      <c r="M30" s="201" t="s">
        <v>765</v>
      </c>
      <c r="N30" s="47" t="s">
        <v>765</v>
      </c>
      <c r="O30" s="47" t="s">
        <v>1083</v>
      </c>
      <c r="P30" s="47" t="s">
        <v>1084</v>
      </c>
      <c r="Q30" s="191" t="s">
        <v>1116</v>
      </c>
      <c r="R30" s="48" t="s">
        <v>1117</v>
      </c>
      <c r="S30" s="186"/>
      <c r="T30" s="47"/>
      <c r="U30" s="189"/>
      <c r="V30" s="193"/>
      <c r="W30" s="193"/>
      <c r="X30" s="189">
        <v>5</v>
      </c>
      <c r="Y30" s="189">
        <v>10</v>
      </c>
      <c r="Z30" s="189">
        <v>10</v>
      </c>
      <c r="AA30" s="189">
        <v>10</v>
      </c>
      <c r="AB30" s="189">
        <v>10</v>
      </c>
      <c r="AC30" s="189">
        <v>10</v>
      </c>
      <c r="AD30" s="189">
        <v>5</v>
      </c>
      <c r="AE30" s="189">
        <v>5</v>
      </c>
      <c r="AF30" s="189">
        <v>5</v>
      </c>
      <c r="AG30" s="178"/>
      <c r="AH30" s="178"/>
      <c r="AI30" s="178"/>
      <c r="AJ30" s="178"/>
      <c r="AK30" s="178"/>
      <c r="AL30" s="178"/>
      <c r="AM30" s="178"/>
      <c r="AN30" s="178"/>
      <c r="AO30" s="178"/>
      <c r="AP30" s="178"/>
      <c r="AQ30" s="178"/>
      <c r="AR30" s="178"/>
    </row>
    <row r="31" spans="1:44" ht="31.5">
      <c r="A31" s="53" t="s">
        <v>1118</v>
      </c>
      <c r="B31" s="53" t="s">
        <v>68</v>
      </c>
      <c r="C31" s="53" t="s">
        <v>955</v>
      </c>
      <c r="D31" s="53"/>
      <c r="E31" s="53" t="s">
        <v>1119</v>
      </c>
      <c r="F31" s="53" t="s">
        <v>1120</v>
      </c>
      <c r="G31" s="52">
        <v>3</v>
      </c>
      <c r="H31" s="47" t="s">
        <v>771</v>
      </c>
      <c r="I31" s="192" t="s">
        <v>1121</v>
      </c>
      <c r="J31" s="192" t="s">
        <v>74</v>
      </c>
      <c r="K31" s="192" t="s">
        <v>75</v>
      </c>
      <c r="L31" s="192" t="s">
        <v>76</v>
      </c>
      <c r="M31" s="201" t="s">
        <v>765</v>
      </c>
      <c r="N31" s="47" t="s">
        <v>765</v>
      </c>
      <c r="O31" s="47" t="s">
        <v>1083</v>
      </c>
      <c r="P31" s="47" t="s">
        <v>1084</v>
      </c>
      <c r="Q31" s="191" t="s">
        <v>1116</v>
      </c>
      <c r="R31" s="48" t="s">
        <v>1117</v>
      </c>
      <c r="S31" s="186"/>
      <c r="T31" s="47"/>
      <c r="U31" s="189"/>
      <c r="V31" s="193"/>
      <c r="W31" s="193"/>
      <c r="X31" s="189"/>
      <c r="Y31" s="189"/>
      <c r="Z31" s="189"/>
      <c r="AA31" s="189"/>
      <c r="AB31" s="189"/>
      <c r="AC31" s="189">
        <v>5</v>
      </c>
      <c r="AD31" s="189">
        <v>5</v>
      </c>
      <c r="AE31" s="189">
        <v>5</v>
      </c>
      <c r="AF31" s="189">
        <v>5</v>
      </c>
      <c r="AG31" s="178"/>
      <c r="AH31" s="178"/>
      <c r="AI31" s="178"/>
      <c r="AJ31" s="178"/>
      <c r="AK31" s="178"/>
      <c r="AL31" s="178"/>
      <c r="AM31" s="178"/>
      <c r="AN31" s="178"/>
      <c r="AO31" s="178"/>
      <c r="AP31" s="178"/>
      <c r="AQ31" s="178"/>
      <c r="AR31" s="178"/>
    </row>
    <row r="32" spans="1:44" ht="47.25">
      <c r="A32" s="53" t="s">
        <v>1122</v>
      </c>
      <c r="B32" s="53" t="s">
        <v>68</v>
      </c>
      <c r="C32" s="53" t="s">
        <v>182</v>
      </c>
      <c r="D32" s="53"/>
      <c r="E32" s="53" t="s">
        <v>1123</v>
      </c>
      <c r="F32" s="53" t="s">
        <v>1124</v>
      </c>
      <c r="G32" s="52">
        <v>2</v>
      </c>
      <c r="H32" s="47" t="s">
        <v>771</v>
      </c>
      <c r="I32" s="47" t="s">
        <v>1125</v>
      </c>
      <c r="J32" s="47" t="s">
        <v>94</v>
      </c>
      <c r="K32" s="47" t="s">
        <v>75</v>
      </c>
      <c r="L32" s="47" t="s">
        <v>76</v>
      </c>
      <c r="M32" s="124" t="s">
        <v>1126</v>
      </c>
      <c r="N32" s="47" t="s">
        <v>1127</v>
      </c>
      <c r="O32" s="47" t="s">
        <v>1128</v>
      </c>
      <c r="P32" s="47" t="s">
        <v>1129</v>
      </c>
      <c r="Q32" s="47" t="s">
        <v>445</v>
      </c>
      <c r="R32" s="48" t="s">
        <v>82</v>
      </c>
      <c r="S32" s="186"/>
      <c r="T32" s="186"/>
      <c r="U32" s="187"/>
      <c r="V32" s="187"/>
      <c r="W32" s="187"/>
      <c r="X32" s="187"/>
      <c r="Y32" s="187"/>
      <c r="Z32" s="187">
        <v>0.5</v>
      </c>
      <c r="AA32" s="187"/>
      <c r="AB32" s="187"/>
      <c r="AC32" s="187"/>
      <c r="AD32" s="187"/>
      <c r="AE32" s="187"/>
      <c r="AF32" s="187">
        <v>0.5</v>
      </c>
      <c r="AG32" s="178"/>
      <c r="AH32" s="178"/>
      <c r="AI32" s="178"/>
      <c r="AJ32" s="194"/>
      <c r="AK32" s="178"/>
      <c r="AL32" s="178"/>
      <c r="AM32" s="178"/>
      <c r="AN32" s="178"/>
      <c r="AO32" s="178"/>
      <c r="AP32" s="178"/>
      <c r="AQ32" s="178"/>
      <c r="AR32" s="178"/>
    </row>
    <row r="33" spans="1:44" ht="31.5">
      <c r="A33" s="53" t="s">
        <v>1130</v>
      </c>
      <c r="B33" s="53" t="s">
        <v>68</v>
      </c>
      <c r="C33" s="53" t="s">
        <v>224</v>
      </c>
      <c r="D33" s="53"/>
      <c r="E33" s="53" t="s">
        <v>1131</v>
      </c>
      <c r="F33" s="53" t="s">
        <v>1132</v>
      </c>
      <c r="G33" s="52">
        <v>1</v>
      </c>
      <c r="H33" s="47" t="s">
        <v>771</v>
      </c>
      <c r="I33" s="47" t="s">
        <v>1133</v>
      </c>
      <c r="J33" s="47" t="s">
        <v>94</v>
      </c>
      <c r="K33" s="47" t="s">
        <v>75</v>
      </c>
      <c r="L33" s="47" t="s">
        <v>95</v>
      </c>
      <c r="M33" s="124" t="s">
        <v>1134</v>
      </c>
      <c r="N33" s="47" t="s">
        <v>1127</v>
      </c>
      <c r="O33" s="47" t="s">
        <v>1128</v>
      </c>
      <c r="P33" s="47" t="s">
        <v>1129</v>
      </c>
      <c r="Q33" s="47" t="s">
        <v>445</v>
      </c>
      <c r="R33" s="48" t="s">
        <v>82</v>
      </c>
      <c r="S33" s="186"/>
      <c r="T33" s="186"/>
      <c r="U33" s="187">
        <v>0.85</v>
      </c>
      <c r="V33" s="187">
        <v>0.85</v>
      </c>
      <c r="W33" s="187">
        <v>0.87</v>
      </c>
      <c r="X33" s="187">
        <v>0.87</v>
      </c>
      <c r="Y33" s="187">
        <v>0.89</v>
      </c>
      <c r="Z33" s="187">
        <v>0.89</v>
      </c>
      <c r="AA33" s="187">
        <v>0.9</v>
      </c>
      <c r="AB33" s="187">
        <v>0.91</v>
      </c>
      <c r="AC33" s="187">
        <v>0.92</v>
      </c>
      <c r="AD33" s="187">
        <v>0.93</v>
      </c>
      <c r="AE33" s="187">
        <v>0.94</v>
      </c>
      <c r="AF33" s="187">
        <v>0.95</v>
      </c>
      <c r="AG33" s="178"/>
      <c r="AH33" s="178"/>
      <c r="AI33" s="178"/>
      <c r="AJ33" s="194"/>
      <c r="AK33" s="178"/>
      <c r="AL33" s="178"/>
      <c r="AM33" s="178"/>
      <c r="AN33" s="178"/>
      <c r="AO33" s="178"/>
      <c r="AP33" s="178"/>
      <c r="AQ33" s="178"/>
      <c r="AR33" s="178"/>
    </row>
    <row r="34" spans="1:44" ht="31.5">
      <c r="A34" s="53" t="s">
        <v>1135</v>
      </c>
      <c r="B34" s="53" t="s">
        <v>68</v>
      </c>
      <c r="C34" s="53" t="s">
        <v>224</v>
      </c>
      <c r="D34" s="53"/>
      <c r="E34" s="53" t="s">
        <v>1136</v>
      </c>
      <c r="F34" s="53" t="s">
        <v>1137</v>
      </c>
      <c r="G34" s="52">
        <v>2</v>
      </c>
      <c r="H34" s="47" t="s">
        <v>771</v>
      </c>
      <c r="I34" s="47" t="s">
        <v>1138</v>
      </c>
      <c r="J34" s="47" t="s">
        <v>94</v>
      </c>
      <c r="K34" s="47" t="s">
        <v>228</v>
      </c>
      <c r="L34" s="47" t="s">
        <v>95</v>
      </c>
      <c r="M34" s="124" t="s">
        <v>1139</v>
      </c>
      <c r="N34" s="47" t="s">
        <v>1127</v>
      </c>
      <c r="O34" s="47" t="s">
        <v>1128</v>
      </c>
      <c r="P34" s="47" t="s">
        <v>1129</v>
      </c>
      <c r="Q34" s="47" t="s">
        <v>445</v>
      </c>
      <c r="R34" s="48" t="s">
        <v>82</v>
      </c>
      <c r="S34" s="186"/>
      <c r="T34" s="186"/>
      <c r="U34" s="187">
        <v>0.16</v>
      </c>
      <c r="V34" s="187">
        <v>0.16</v>
      </c>
      <c r="W34" s="187">
        <v>0.15</v>
      </c>
      <c r="X34" s="187">
        <v>0.15</v>
      </c>
      <c r="Y34" s="187">
        <v>0.14000000000000001</v>
      </c>
      <c r="Z34" s="187">
        <v>0.14000000000000001</v>
      </c>
      <c r="AA34" s="187">
        <v>0.13</v>
      </c>
      <c r="AB34" s="187">
        <v>0.13</v>
      </c>
      <c r="AC34" s="187">
        <v>0.12</v>
      </c>
      <c r="AD34" s="187">
        <v>0.11</v>
      </c>
      <c r="AE34" s="187">
        <v>0.11</v>
      </c>
      <c r="AF34" s="187">
        <v>0.1</v>
      </c>
      <c r="AG34" s="178"/>
      <c r="AH34" s="178"/>
      <c r="AI34" s="178"/>
      <c r="AJ34" s="194"/>
      <c r="AK34" s="178"/>
      <c r="AL34" s="178"/>
      <c r="AM34" s="178"/>
      <c r="AN34" s="178"/>
      <c r="AO34" s="178"/>
      <c r="AP34" s="178"/>
      <c r="AQ34" s="178"/>
      <c r="AR34" s="178"/>
    </row>
    <row r="35" spans="1:44" ht="31.5">
      <c r="A35" s="53" t="s">
        <v>1140</v>
      </c>
      <c r="B35" s="53" t="s">
        <v>68</v>
      </c>
      <c r="C35" s="53" t="s">
        <v>224</v>
      </c>
      <c r="D35" s="53"/>
      <c r="E35" s="53" t="s">
        <v>1141</v>
      </c>
      <c r="F35" s="53" t="s">
        <v>1142</v>
      </c>
      <c r="G35" s="52">
        <v>2</v>
      </c>
      <c r="H35" s="47" t="s">
        <v>771</v>
      </c>
      <c r="I35" s="47" t="s">
        <v>1138</v>
      </c>
      <c r="J35" s="47" t="s">
        <v>94</v>
      </c>
      <c r="K35" s="47" t="s">
        <v>228</v>
      </c>
      <c r="L35" s="47" t="s">
        <v>95</v>
      </c>
      <c r="M35" s="124" t="s">
        <v>1143</v>
      </c>
      <c r="N35" s="47" t="s">
        <v>1127</v>
      </c>
      <c r="O35" s="47" t="s">
        <v>1128</v>
      </c>
      <c r="P35" s="47" t="s">
        <v>1129</v>
      </c>
      <c r="Q35" s="47" t="s">
        <v>445</v>
      </c>
      <c r="R35" s="48" t="s">
        <v>82</v>
      </c>
      <c r="S35" s="186"/>
      <c r="T35" s="186"/>
      <c r="U35" s="187">
        <v>0.1</v>
      </c>
      <c r="V35" s="187">
        <v>0.1</v>
      </c>
      <c r="W35" s="187">
        <v>0.1</v>
      </c>
      <c r="X35" s="187">
        <v>0.1</v>
      </c>
      <c r="Y35" s="187">
        <v>0.1</v>
      </c>
      <c r="Z35" s="187">
        <v>0.1</v>
      </c>
      <c r="AA35" s="187">
        <v>0.1</v>
      </c>
      <c r="AB35" s="187">
        <v>0.1</v>
      </c>
      <c r="AC35" s="187">
        <v>0.1</v>
      </c>
      <c r="AD35" s="187">
        <v>0.1</v>
      </c>
      <c r="AE35" s="187">
        <v>0.1</v>
      </c>
      <c r="AF35" s="187">
        <v>0.1</v>
      </c>
      <c r="AG35" s="178"/>
      <c r="AH35" s="178"/>
      <c r="AI35" s="178"/>
      <c r="AJ35" s="194"/>
      <c r="AK35" s="178"/>
      <c r="AL35" s="178"/>
      <c r="AM35" s="178"/>
      <c r="AN35" s="178"/>
      <c r="AO35" s="178"/>
      <c r="AP35" s="178"/>
      <c r="AQ35" s="178"/>
      <c r="AR35" s="178"/>
    </row>
    <row r="36" spans="1:44" ht="31.5">
      <c r="A36" s="53" t="s">
        <v>1144</v>
      </c>
      <c r="B36" s="53" t="s">
        <v>68</v>
      </c>
      <c r="C36" s="53" t="s">
        <v>224</v>
      </c>
      <c r="D36" s="53"/>
      <c r="E36" s="53" t="s">
        <v>1145</v>
      </c>
      <c r="F36" s="53" t="s">
        <v>1146</v>
      </c>
      <c r="G36" s="52">
        <v>1</v>
      </c>
      <c r="H36" s="47" t="s">
        <v>771</v>
      </c>
      <c r="I36" s="47" t="s">
        <v>1147</v>
      </c>
      <c r="J36" s="47" t="s">
        <v>74</v>
      </c>
      <c r="K36" s="47" t="s">
        <v>75</v>
      </c>
      <c r="L36" s="47" t="s">
        <v>95</v>
      </c>
      <c r="M36" s="124" t="s">
        <v>1148</v>
      </c>
      <c r="N36" s="47" t="s">
        <v>1127</v>
      </c>
      <c r="O36" s="47" t="s">
        <v>1128</v>
      </c>
      <c r="P36" s="47" t="s">
        <v>1129</v>
      </c>
      <c r="Q36" s="47" t="s">
        <v>1149</v>
      </c>
      <c r="R36" s="48" t="s">
        <v>82</v>
      </c>
      <c r="S36" s="186"/>
      <c r="T36" s="186"/>
      <c r="U36" s="161">
        <v>1</v>
      </c>
      <c r="V36" s="161"/>
      <c r="W36" s="161">
        <v>1</v>
      </c>
      <c r="X36" s="161"/>
      <c r="Y36" s="161">
        <v>1</v>
      </c>
      <c r="Z36" s="161"/>
      <c r="AA36" s="161">
        <v>1</v>
      </c>
      <c r="AB36" s="161"/>
      <c r="AC36" s="161">
        <v>1</v>
      </c>
      <c r="AD36" s="161"/>
      <c r="AE36" s="161">
        <v>1</v>
      </c>
      <c r="AF36" s="161"/>
      <c r="AG36" s="180"/>
      <c r="AH36" s="180"/>
      <c r="AI36" s="180"/>
      <c r="AJ36" s="195"/>
      <c r="AK36" s="180"/>
      <c r="AL36" s="180"/>
      <c r="AM36" s="180"/>
      <c r="AN36" s="180"/>
      <c r="AO36" s="180"/>
      <c r="AP36" s="180"/>
      <c r="AQ36" s="180"/>
      <c r="AR36" s="180"/>
    </row>
    <row r="37" spans="1:44" ht="47.25">
      <c r="A37" s="53" t="s">
        <v>1150</v>
      </c>
      <c r="B37" s="53" t="s">
        <v>68</v>
      </c>
      <c r="C37" s="53" t="s">
        <v>224</v>
      </c>
      <c r="D37" s="53"/>
      <c r="E37" s="53" t="s">
        <v>1151</v>
      </c>
      <c r="F37" s="53" t="s">
        <v>1152</v>
      </c>
      <c r="G37" s="52">
        <v>1</v>
      </c>
      <c r="H37" s="47" t="s">
        <v>771</v>
      </c>
      <c r="I37" s="47" t="s">
        <v>1153</v>
      </c>
      <c r="J37" s="47" t="s">
        <v>74</v>
      </c>
      <c r="K37" s="47" t="s">
        <v>75</v>
      </c>
      <c r="L37" s="47" t="s">
        <v>95</v>
      </c>
      <c r="M37" s="124" t="s">
        <v>765</v>
      </c>
      <c r="N37" s="47" t="s">
        <v>1127</v>
      </c>
      <c r="O37" s="47" t="s">
        <v>1128</v>
      </c>
      <c r="P37" s="47" t="s">
        <v>1129</v>
      </c>
      <c r="Q37" s="47" t="s">
        <v>445</v>
      </c>
      <c r="R37" s="48" t="s">
        <v>82</v>
      </c>
      <c r="S37" s="186"/>
      <c r="T37" s="186"/>
      <c r="U37" s="161">
        <v>4</v>
      </c>
      <c r="V37" s="161">
        <v>4</v>
      </c>
      <c r="W37" s="161">
        <v>4</v>
      </c>
      <c r="X37" s="161">
        <v>4</v>
      </c>
      <c r="Y37" s="161">
        <v>4</v>
      </c>
      <c r="Z37" s="161">
        <v>4</v>
      </c>
      <c r="AA37" s="161">
        <v>4</v>
      </c>
      <c r="AB37" s="161">
        <v>4</v>
      </c>
      <c r="AC37" s="161">
        <v>4</v>
      </c>
      <c r="AD37" s="161">
        <v>4</v>
      </c>
      <c r="AE37" s="161">
        <v>4</v>
      </c>
      <c r="AF37" s="161">
        <v>4</v>
      </c>
      <c r="AG37" s="180"/>
      <c r="AH37" s="180"/>
      <c r="AI37" s="180"/>
      <c r="AJ37" s="195"/>
      <c r="AK37" s="180"/>
      <c r="AL37" s="180"/>
      <c r="AM37" s="180"/>
      <c r="AN37" s="180"/>
      <c r="AO37" s="180"/>
      <c r="AP37" s="180"/>
      <c r="AQ37" s="180"/>
      <c r="AR37" s="180"/>
    </row>
    <row r="38" spans="1:44" ht="47.25">
      <c r="A38" s="53" t="s">
        <v>1154</v>
      </c>
      <c r="B38" s="53" t="s">
        <v>68</v>
      </c>
      <c r="C38" s="53" t="s">
        <v>224</v>
      </c>
      <c r="D38" s="53"/>
      <c r="E38" s="53" t="s">
        <v>1155</v>
      </c>
      <c r="F38" s="53" t="s">
        <v>1152</v>
      </c>
      <c r="G38" s="52">
        <v>1</v>
      </c>
      <c r="H38" s="47" t="s">
        <v>771</v>
      </c>
      <c r="I38" s="47" t="s">
        <v>1153</v>
      </c>
      <c r="J38" s="47" t="s">
        <v>74</v>
      </c>
      <c r="K38" s="47" t="s">
        <v>75</v>
      </c>
      <c r="L38" s="47" t="s">
        <v>95</v>
      </c>
      <c r="M38" s="124" t="s">
        <v>765</v>
      </c>
      <c r="N38" s="47" t="s">
        <v>1127</v>
      </c>
      <c r="O38" s="47" t="s">
        <v>1128</v>
      </c>
      <c r="P38" s="47" t="s">
        <v>1129</v>
      </c>
      <c r="Q38" s="47" t="s">
        <v>445</v>
      </c>
      <c r="R38" s="48" t="s">
        <v>82</v>
      </c>
      <c r="S38" s="186"/>
      <c r="T38" s="186"/>
      <c r="U38" s="161">
        <v>4</v>
      </c>
      <c r="V38" s="161">
        <v>4</v>
      </c>
      <c r="W38" s="161">
        <v>4</v>
      </c>
      <c r="X38" s="161">
        <v>4</v>
      </c>
      <c r="Y38" s="161">
        <v>4</v>
      </c>
      <c r="Z38" s="161">
        <v>4</v>
      </c>
      <c r="AA38" s="161">
        <v>4</v>
      </c>
      <c r="AB38" s="161">
        <v>4</v>
      </c>
      <c r="AC38" s="161">
        <v>4</v>
      </c>
      <c r="AD38" s="161">
        <v>4</v>
      </c>
      <c r="AE38" s="161">
        <v>4</v>
      </c>
      <c r="AF38" s="161">
        <v>4</v>
      </c>
      <c r="AG38" s="180"/>
      <c r="AH38" s="180"/>
      <c r="AI38" s="180"/>
      <c r="AJ38" s="195"/>
      <c r="AK38" s="180"/>
      <c r="AL38" s="180"/>
      <c r="AM38" s="180"/>
      <c r="AN38" s="180"/>
      <c r="AO38" s="180"/>
      <c r="AP38" s="180"/>
      <c r="AQ38" s="180"/>
      <c r="AR38" s="180"/>
    </row>
    <row r="39" spans="1:44" ht="47.25">
      <c r="A39" s="53" t="s">
        <v>1156</v>
      </c>
      <c r="B39" s="53" t="s">
        <v>68</v>
      </c>
      <c r="C39" s="53" t="s">
        <v>224</v>
      </c>
      <c r="D39" s="53"/>
      <c r="E39" s="53" t="s">
        <v>1157</v>
      </c>
      <c r="F39" s="53" t="s">
        <v>1158</v>
      </c>
      <c r="G39" s="52">
        <v>1</v>
      </c>
      <c r="H39" s="47" t="s">
        <v>771</v>
      </c>
      <c r="I39" s="47" t="s">
        <v>1153</v>
      </c>
      <c r="J39" s="47" t="s">
        <v>74</v>
      </c>
      <c r="K39" s="47" t="s">
        <v>75</v>
      </c>
      <c r="L39" s="47" t="s">
        <v>95</v>
      </c>
      <c r="M39" s="124" t="s">
        <v>765</v>
      </c>
      <c r="N39" s="47" t="s">
        <v>1127</v>
      </c>
      <c r="O39" s="47" t="s">
        <v>1128</v>
      </c>
      <c r="P39" s="47" t="s">
        <v>1129</v>
      </c>
      <c r="Q39" s="47" t="s">
        <v>445</v>
      </c>
      <c r="R39" s="48" t="s">
        <v>82</v>
      </c>
      <c r="S39" s="186"/>
      <c r="T39" s="186"/>
      <c r="U39" s="161">
        <v>4</v>
      </c>
      <c r="V39" s="161">
        <v>4</v>
      </c>
      <c r="W39" s="161">
        <v>4</v>
      </c>
      <c r="X39" s="161">
        <v>4</v>
      </c>
      <c r="Y39" s="161">
        <v>4</v>
      </c>
      <c r="Z39" s="161">
        <v>4</v>
      </c>
      <c r="AA39" s="161">
        <v>4</v>
      </c>
      <c r="AB39" s="161">
        <v>4</v>
      </c>
      <c r="AC39" s="161">
        <v>4</v>
      </c>
      <c r="AD39" s="161">
        <v>4</v>
      </c>
      <c r="AE39" s="161">
        <v>4</v>
      </c>
      <c r="AF39" s="161">
        <v>4</v>
      </c>
      <c r="AG39" s="180"/>
      <c r="AH39" s="180"/>
      <c r="AI39" s="180"/>
      <c r="AJ39" s="195"/>
      <c r="AK39" s="180"/>
      <c r="AL39" s="180"/>
      <c r="AM39" s="180"/>
      <c r="AN39" s="180"/>
      <c r="AO39" s="180"/>
      <c r="AP39" s="180"/>
      <c r="AQ39" s="180"/>
      <c r="AR39" s="180"/>
    </row>
    <row r="40" spans="1:44" ht="47.25">
      <c r="A40" s="53" t="s">
        <v>1159</v>
      </c>
      <c r="B40" s="53" t="s">
        <v>68</v>
      </c>
      <c r="C40" s="53" t="s">
        <v>224</v>
      </c>
      <c r="D40" s="53"/>
      <c r="E40" s="53" t="s">
        <v>1160</v>
      </c>
      <c r="F40" s="53" t="s">
        <v>1158</v>
      </c>
      <c r="G40" s="52">
        <v>1</v>
      </c>
      <c r="H40" s="47" t="s">
        <v>771</v>
      </c>
      <c r="I40" s="47" t="s">
        <v>1153</v>
      </c>
      <c r="J40" s="47" t="s">
        <v>74</v>
      </c>
      <c r="K40" s="47" t="s">
        <v>75</v>
      </c>
      <c r="L40" s="47" t="s">
        <v>95</v>
      </c>
      <c r="M40" s="124" t="s">
        <v>765</v>
      </c>
      <c r="N40" s="47" t="s">
        <v>1127</v>
      </c>
      <c r="O40" s="47" t="s">
        <v>1128</v>
      </c>
      <c r="P40" s="47" t="s">
        <v>1129</v>
      </c>
      <c r="Q40" s="47" t="s">
        <v>445</v>
      </c>
      <c r="R40" s="48" t="s">
        <v>82</v>
      </c>
      <c r="S40" s="186"/>
      <c r="T40" s="186"/>
      <c r="U40" s="161">
        <v>4</v>
      </c>
      <c r="V40" s="161">
        <v>4</v>
      </c>
      <c r="W40" s="161">
        <v>4</v>
      </c>
      <c r="X40" s="161">
        <v>4</v>
      </c>
      <c r="Y40" s="161">
        <v>4</v>
      </c>
      <c r="Z40" s="161">
        <v>4</v>
      </c>
      <c r="AA40" s="161">
        <v>4</v>
      </c>
      <c r="AB40" s="161">
        <v>4</v>
      </c>
      <c r="AC40" s="161">
        <v>4</v>
      </c>
      <c r="AD40" s="161">
        <v>4</v>
      </c>
      <c r="AE40" s="161">
        <v>4</v>
      </c>
      <c r="AF40" s="161">
        <v>4</v>
      </c>
      <c r="AG40" s="180"/>
      <c r="AH40" s="180"/>
      <c r="AI40" s="180"/>
      <c r="AJ40" s="195"/>
      <c r="AK40" s="180"/>
      <c r="AL40" s="180"/>
      <c r="AM40" s="180"/>
      <c r="AN40" s="180"/>
      <c r="AO40" s="180"/>
      <c r="AP40" s="180"/>
      <c r="AQ40" s="180"/>
      <c r="AR40" s="180"/>
    </row>
    <row r="41" spans="1:44" ht="47.25">
      <c r="A41" s="53" t="s">
        <v>1161</v>
      </c>
      <c r="B41" s="53" t="s">
        <v>68</v>
      </c>
      <c r="C41" s="53" t="s">
        <v>224</v>
      </c>
      <c r="D41" s="53"/>
      <c r="E41" s="53" t="s">
        <v>1162</v>
      </c>
      <c r="F41" s="53" t="s">
        <v>1163</v>
      </c>
      <c r="G41" s="52">
        <v>1</v>
      </c>
      <c r="H41" s="47" t="s">
        <v>771</v>
      </c>
      <c r="I41" s="47" t="s">
        <v>1153</v>
      </c>
      <c r="J41" s="47" t="s">
        <v>74</v>
      </c>
      <c r="K41" s="47" t="s">
        <v>75</v>
      </c>
      <c r="L41" s="47" t="s">
        <v>95</v>
      </c>
      <c r="M41" s="124" t="s">
        <v>765</v>
      </c>
      <c r="N41" s="47" t="s">
        <v>1127</v>
      </c>
      <c r="O41" s="47" t="s">
        <v>1128</v>
      </c>
      <c r="P41" s="47" t="s">
        <v>1129</v>
      </c>
      <c r="Q41" s="47" t="s">
        <v>445</v>
      </c>
      <c r="R41" s="48" t="s">
        <v>82</v>
      </c>
      <c r="S41" s="186"/>
      <c r="T41" s="186"/>
      <c r="U41" s="161">
        <v>4</v>
      </c>
      <c r="V41" s="161">
        <v>4</v>
      </c>
      <c r="W41" s="161">
        <v>4</v>
      </c>
      <c r="X41" s="161">
        <v>4</v>
      </c>
      <c r="Y41" s="161">
        <v>4</v>
      </c>
      <c r="Z41" s="161">
        <v>4</v>
      </c>
      <c r="AA41" s="161">
        <v>4</v>
      </c>
      <c r="AB41" s="161">
        <v>4</v>
      </c>
      <c r="AC41" s="161">
        <v>4</v>
      </c>
      <c r="AD41" s="161">
        <v>4</v>
      </c>
      <c r="AE41" s="161">
        <v>4</v>
      </c>
      <c r="AF41" s="161">
        <v>4</v>
      </c>
      <c r="AG41" s="180"/>
      <c r="AH41" s="180"/>
      <c r="AI41" s="180"/>
      <c r="AJ41" s="195"/>
      <c r="AK41" s="180"/>
      <c r="AL41" s="180"/>
      <c r="AM41" s="180"/>
      <c r="AN41" s="180"/>
      <c r="AO41" s="180"/>
      <c r="AP41" s="180"/>
      <c r="AQ41" s="180"/>
      <c r="AR41" s="180"/>
    </row>
    <row r="42" spans="1:44" ht="47.25">
      <c r="A42" s="53" t="s">
        <v>1164</v>
      </c>
      <c r="B42" s="53" t="s">
        <v>68</v>
      </c>
      <c r="C42" s="53" t="s">
        <v>224</v>
      </c>
      <c r="D42" s="53"/>
      <c r="E42" s="53" t="s">
        <v>1165</v>
      </c>
      <c r="F42" s="53" t="s">
        <v>1166</v>
      </c>
      <c r="G42" s="52">
        <v>1</v>
      </c>
      <c r="H42" s="47" t="s">
        <v>771</v>
      </c>
      <c r="I42" s="47" t="s">
        <v>1153</v>
      </c>
      <c r="J42" s="47" t="s">
        <v>74</v>
      </c>
      <c r="K42" s="47" t="s">
        <v>75</v>
      </c>
      <c r="L42" s="47" t="s">
        <v>95</v>
      </c>
      <c r="M42" s="124" t="s">
        <v>765</v>
      </c>
      <c r="N42" s="47" t="s">
        <v>1127</v>
      </c>
      <c r="O42" s="47" t="s">
        <v>1128</v>
      </c>
      <c r="P42" s="47" t="s">
        <v>1129</v>
      </c>
      <c r="Q42" s="47" t="s">
        <v>445</v>
      </c>
      <c r="R42" s="48" t="s">
        <v>82</v>
      </c>
      <c r="S42" s="186"/>
      <c r="T42" s="186"/>
      <c r="U42" s="161">
        <v>4</v>
      </c>
      <c r="V42" s="161">
        <v>4</v>
      </c>
      <c r="W42" s="161">
        <v>4</v>
      </c>
      <c r="X42" s="161">
        <v>4</v>
      </c>
      <c r="Y42" s="161">
        <v>4</v>
      </c>
      <c r="Z42" s="161">
        <v>4</v>
      </c>
      <c r="AA42" s="161">
        <v>4</v>
      </c>
      <c r="AB42" s="161">
        <v>4</v>
      </c>
      <c r="AC42" s="161">
        <v>4</v>
      </c>
      <c r="AD42" s="161">
        <v>4</v>
      </c>
      <c r="AE42" s="161">
        <v>4</v>
      </c>
      <c r="AF42" s="161">
        <v>4</v>
      </c>
      <c r="AG42" s="180"/>
      <c r="AH42" s="180"/>
      <c r="AI42" s="180"/>
      <c r="AJ42" s="195"/>
      <c r="AK42" s="180"/>
      <c r="AL42" s="180"/>
      <c r="AM42" s="180"/>
      <c r="AN42" s="180"/>
      <c r="AO42" s="180"/>
      <c r="AP42" s="180"/>
      <c r="AQ42" s="180"/>
      <c r="AR42" s="180"/>
    </row>
    <row r="43" spans="1:44" ht="31.5">
      <c r="A43" s="53" t="s">
        <v>1167</v>
      </c>
      <c r="B43" s="53" t="s">
        <v>68</v>
      </c>
      <c r="C43" s="53" t="s">
        <v>224</v>
      </c>
      <c r="D43" s="53"/>
      <c r="E43" s="53" t="s">
        <v>1168</v>
      </c>
      <c r="F43" s="53" t="s">
        <v>1169</v>
      </c>
      <c r="G43" s="52">
        <v>2</v>
      </c>
      <c r="H43" s="47" t="s">
        <v>771</v>
      </c>
      <c r="I43" s="47" t="s">
        <v>1170</v>
      </c>
      <c r="J43" s="47" t="s">
        <v>74</v>
      </c>
      <c r="K43" s="47" t="s">
        <v>75</v>
      </c>
      <c r="L43" s="47" t="s">
        <v>95</v>
      </c>
      <c r="M43" s="124" t="s">
        <v>765</v>
      </c>
      <c r="N43" s="47" t="s">
        <v>1127</v>
      </c>
      <c r="O43" s="47" t="s">
        <v>1128</v>
      </c>
      <c r="P43" s="47" t="s">
        <v>1129</v>
      </c>
      <c r="Q43" s="47" t="s">
        <v>445</v>
      </c>
      <c r="R43" s="48" t="s">
        <v>82</v>
      </c>
      <c r="S43" s="186"/>
      <c r="T43" s="186"/>
      <c r="U43" s="161">
        <v>1</v>
      </c>
      <c r="V43" s="161">
        <v>1</v>
      </c>
      <c r="W43" s="161">
        <v>1</v>
      </c>
      <c r="X43" s="161">
        <v>1</v>
      </c>
      <c r="Y43" s="161">
        <v>1</v>
      </c>
      <c r="Z43" s="161">
        <v>1</v>
      </c>
      <c r="AA43" s="161">
        <v>1</v>
      </c>
      <c r="AB43" s="161">
        <v>1</v>
      </c>
      <c r="AC43" s="161">
        <v>1</v>
      </c>
      <c r="AD43" s="161">
        <v>1</v>
      </c>
      <c r="AE43" s="161">
        <v>1</v>
      </c>
      <c r="AF43" s="161">
        <v>1</v>
      </c>
      <c r="AG43" s="178"/>
      <c r="AH43" s="178"/>
      <c r="AI43" s="178"/>
      <c r="AJ43" s="194"/>
      <c r="AK43" s="178"/>
      <c r="AL43" s="178"/>
      <c r="AM43" s="178"/>
      <c r="AN43" s="178"/>
      <c r="AO43" s="178"/>
      <c r="AP43" s="178"/>
      <c r="AQ43" s="178"/>
      <c r="AR43" s="178"/>
    </row>
    <row r="44" spans="1:44" ht="31.5">
      <c r="A44" s="53" t="s">
        <v>1171</v>
      </c>
      <c r="B44" s="53" t="s">
        <v>954</v>
      </c>
      <c r="C44" s="53" t="s">
        <v>955</v>
      </c>
      <c r="D44" s="53"/>
      <c r="E44" s="53" t="s">
        <v>1172</v>
      </c>
      <c r="F44" s="53" t="s">
        <v>1173</v>
      </c>
      <c r="G44" s="52">
        <v>2</v>
      </c>
      <c r="H44" s="47" t="s">
        <v>771</v>
      </c>
      <c r="I44" s="47" t="s">
        <v>1174</v>
      </c>
      <c r="J44" s="47" t="s">
        <v>74</v>
      </c>
      <c r="K44" s="47" t="s">
        <v>75</v>
      </c>
      <c r="L44" s="47" t="s">
        <v>95</v>
      </c>
      <c r="M44" s="124" t="s">
        <v>1175</v>
      </c>
      <c r="N44" s="47" t="s">
        <v>1176</v>
      </c>
      <c r="O44" s="47" t="s">
        <v>1177</v>
      </c>
      <c r="P44" s="47" t="s">
        <v>1178</v>
      </c>
      <c r="Q44" s="47"/>
      <c r="R44" s="48"/>
      <c r="S44" s="186"/>
      <c r="T44" s="186"/>
      <c r="U44" s="161">
        <v>1</v>
      </c>
      <c r="V44" s="161">
        <v>1</v>
      </c>
      <c r="W44" s="161">
        <v>1</v>
      </c>
      <c r="X44" s="161">
        <v>1</v>
      </c>
      <c r="Y44" s="161">
        <v>1</v>
      </c>
      <c r="Z44" s="161">
        <v>1</v>
      </c>
      <c r="AA44" s="161">
        <v>1</v>
      </c>
      <c r="AB44" s="161">
        <v>1</v>
      </c>
      <c r="AC44" s="161">
        <v>1</v>
      </c>
      <c r="AD44" s="161">
        <v>1</v>
      </c>
      <c r="AE44" s="161">
        <v>1</v>
      </c>
      <c r="AF44" s="161">
        <v>1</v>
      </c>
      <c r="AG44" s="178"/>
      <c r="AH44" s="178"/>
      <c r="AI44" s="178"/>
      <c r="AJ44" s="178"/>
      <c r="AK44" s="178"/>
      <c r="AL44" s="178"/>
      <c r="AM44" s="178"/>
      <c r="AN44" s="178"/>
      <c r="AO44" s="178"/>
      <c r="AP44" s="178"/>
      <c r="AQ44" s="178"/>
      <c r="AR44" s="178"/>
    </row>
    <row r="45" spans="1:44" ht="31.5">
      <c r="A45" s="53" t="s">
        <v>1179</v>
      </c>
      <c r="B45" s="53" t="s">
        <v>954</v>
      </c>
      <c r="C45" s="53" t="s">
        <v>1102</v>
      </c>
      <c r="D45" s="53"/>
      <c r="E45" s="53" t="s">
        <v>1180</v>
      </c>
      <c r="F45" s="53" t="s">
        <v>1181</v>
      </c>
      <c r="G45" s="52">
        <v>1</v>
      </c>
      <c r="H45" s="47" t="s">
        <v>771</v>
      </c>
      <c r="I45" s="47" t="s">
        <v>1174</v>
      </c>
      <c r="J45" s="47" t="s">
        <v>74</v>
      </c>
      <c r="K45" s="47" t="s">
        <v>75</v>
      </c>
      <c r="L45" s="47" t="s">
        <v>95</v>
      </c>
      <c r="M45" s="124" t="s">
        <v>1182</v>
      </c>
      <c r="N45" s="47" t="s">
        <v>1176</v>
      </c>
      <c r="O45" s="47" t="s">
        <v>1177</v>
      </c>
      <c r="P45" s="47" t="s">
        <v>1178</v>
      </c>
      <c r="Q45" s="47"/>
      <c r="R45" s="48"/>
      <c r="S45" s="186"/>
      <c r="T45" s="186"/>
      <c r="U45" s="161">
        <v>3</v>
      </c>
      <c r="V45" s="161">
        <v>3</v>
      </c>
      <c r="W45" s="161">
        <v>3</v>
      </c>
      <c r="X45" s="161">
        <v>3</v>
      </c>
      <c r="Y45" s="161">
        <v>3</v>
      </c>
      <c r="Z45" s="161">
        <v>3</v>
      </c>
      <c r="AA45" s="161">
        <v>3</v>
      </c>
      <c r="AB45" s="161">
        <v>3</v>
      </c>
      <c r="AC45" s="161">
        <v>3</v>
      </c>
      <c r="AD45" s="161">
        <v>3</v>
      </c>
      <c r="AE45" s="161">
        <v>3</v>
      </c>
      <c r="AF45" s="161">
        <v>3</v>
      </c>
      <c r="AG45" s="178"/>
      <c r="AH45" s="178"/>
      <c r="AI45" s="178"/>
      <c r="AJ45" s="178"/>
      <c r="AK45" s="178"/>
      <c r="AL45" s="178"/>
      <c r="AM45" s="178"/>
      <c r="AN45" s="178"/>
      <c r="AO45" s="178"/>
      <c r="AP45" s="178"/>
      <c r="AQ45" s="178"/>
      <c r="AR45" s="178"/>
    </row>
    <row r="46" spans="1:44" ht="63">
      <c r="A46" s="53" t="s">
        <v>1183</v>
      </c>
      <c r="B46" s="53" t="s">
        <v>954</v>
      </c>
      <c r="C46" s="53" t="s">
        <v>1102</v>
      </c>
      <c r="D46" s="53"/>
      <c r="E46" s="53" t="s">
        <v>1184</v>
      </c>
      <c r="F46" s="53" t="s">
        <v>1185</v>
      </c>
      <c r="G46" s="52">
        <v>2</v>
      </c>
      <c r="H46" s="47" t="s">
        <v>771</v>
      </c>
      <c r="I46" s="47" t="s">
        <v>1186</v>
      </c>
      <c r="J46" s="47" t="s">
        <v>74</v>
      </c>
      <c r="K46" s="47" t="s">
        <v>75</v>
      </c>
      <c r="L46" s="47" t="s">
        <v>76</v>
      </c>
      <c r="M46" s="124" t="s">
        <v>1187</v>
      </c>
      <c r="N46" s="47" t="s">
        <v>1176</v>
      </c>
      <c r="O46" s="47" t="s">
        <v>1177</v>
      </c>
      <c r="P46" s="47" t="s">
        <v>1178</v>
      </c>
      <c r="Q46" s="47"/>
      <c r="R46" s="48"/>
      <c r="S46" s="186"/>
      <c r="T46" s="186"/>
      <c r="U46" s="161"/>
      <c r="V46" s="161">
        <v>2</v>
      </c>
      <c r="W46" s="161">
        <v>2</v>
      </c>
      <c r="X46" s="161">
        <v>2</v>
      </c>
      <c r="Y46" s="161">
        <v>2</v>
      </c>
      <c r="Z46" s="161">
        <v>2</v>
      </c>
      <c r="AA46" s="161">
        <v>2</v>
      </c>
      <c r="AB46" s="161">
        <v>2</v>
      </c>
      <c r="AC46" s="161">
        <v>2</v>
      </c>
      <c r="AD46" s="161">
        <v>2</v>
      </c>
      <c r="AE46" s="161">
        <v>2</v>
      </c>
      <c r="AF46" s="161">
        <v>2</v>
      </c>
      <c r="AG46" s="178"/>
      <c r="AH46" s="178"/>
      <c r="AI46" s="178"/>
      <c r="AJ46" s="178"/>
      <c r="AK46" s="178"/>
      <c r="AL46" s="178"/>
      <c r="AM46" s="178"/>
      <c r="AN46" s="178"/>
      <c r="AO46" s="178"/>
      <c r="AP46" s="178"/>
      <c r="AQ46" s="178"/>
      <c r="AR46" s="178"/>
    </row>
    <row r="47" spans="1:44" ht="31.5">
      <c r="A47" s="53" t="s">
        <v>1188</v>
      </c>
      <c r="B47" s="53" t="s">
        <v>68</v>
      </c>
      <c r="C47" s="53" t="s">
        <v>633</v>
      </c>
      <c r="D47" s="53"/>
      <c r="E47" s="53" t="s">
        <v>1189</v>
      </c>
      <c r="F47" s="53" t="s">
        <v>1190</v>
      </c>
      <c r="G47" s="52">
        <v>2</v>
      </c>
      <c r="H47" s="47" t="s">
        <v>771</v>
      </c>
      <c r="I47" s="47" t="s">
        <v>1174</v>
      </c>
      <c r="J47" s="47" t="s">
        <v>74</v>
      </c>
      <c r="K47" s="47" t="s">
        <v>75</v>
      </c>
      <c r="L47" s="47" t="s">
        <v>95</v>
      </c>
      <c r="M47" s="124" t="s">
        <v>1191</v>
      </c>
      <c r="N47" s="47" t="s">
        <v>1176</v>
      </c>
      <c r="O47" s="47" t="s">
        <v>1177</v>
      </c>
      <c r="P47" s="47" t="s">
        <v>1192</v>
      </c>
      <c r="Q47" s="47"/>
      <c r="R47" s="48"/>
      <c r="S47" s="186"/>
      <c r="T47" s="186"/>
      <c r="U47" s="161">
        <v>1</v>
      </c>
      <c r="V47" s="161">
        <v>1</v>
      </c>
      <c r="W47" s="161">
        <v>1</v>
      </c>
      <c r="X47" s="161">
        <v>1</v>
      </c>
      <c r="Y47" s="161">
        <v>1</v>
      </c>
      <c r="Z47" s="161">
        <v>1</v>
      </c>
      <c r="AA47" s="161">
        <v>1</v>
      </c>
      <c r="AB47" s="161">
        <v>1</v>
      </c>
      <c r="AC47" s="161">
        <v>1</v>
      </c>
      <c r="AD47" s="161">
        <v>1</v>
      </c>
      <c r="AE47" s="161">
        <v>1</v>
      </c>
      <c r="AF47" s="161">
        <v>1</v>
      </c>
      <c r="AG47" s="180"/>
      <c r="AH47" s="180"/>
      <c r="AI47" s="180"/>
      <c r="AJ47" s="180"/>
      <c r="AK47" s="180"/>
      <c r="AL47" s="180"/>
      <c r="AM47" s="180"/>
      <c r="AN47" s="180"/>
      <c r="AO47" s="180"/>
      <c r="AP47" s="180"/>
      <c r="AQ47" s="180"/>
      <c r="AR47" s="180"/>
    </row>
    <row r="48" spans="1:44" ht="47.25">
      <c r="A48" s="53" t="s">
        <v>1193</v>
      </c>
      <c r="B48" s="53" t="s">
        <v>954</v>
      </c>
      <c r="C48" s="53" t="s">
        <v>1102</v>
      </c>
      <c r="D48" s="53"/>
      <c r="E48" s="53" t="s">
        <v>1194</v>
      </c>
      <c r="F48" s="53" t="s">
        <v>1195</v>
      </c>
      <c r="G48" s="52">
        <v>3</v>
      </c>
      <c r="H48" s="47" t="s">
        <v>771</v>
      </c>
      <c r="I48" s="47" t="s">
        <v>1196</v>
      </c>
      <c r="J48" s="47" t="s">
        <v>74</v>
      </c>
      <c r="K48" s="47" t="s">
        <v>75</v>
      </c>
      <c r="L48" s="47" t="s">
        <v>95</v>
      </c>
      <c r="M48" s="124" t="s">
        <v>1197</v>
      </c>
      <c r="N48" s="47" t="s">
        <v>1176</v>
      </c>
      <c r="O48" s="47" t="s">
        <v>1198</v>
      </c>
      <c r="P48" s="47" t="s">
        <v>1199</v>
      </c>
      <c r="Q48" s="47"/>
      <c r="R48" s="48"/>
      <c r="S48" s="186"/>
      <c r="T48" s="186"/>
      <c r="U48" s="161"/>
      <c r="V48" s="161">
        <v>5</v>
      </c>
      <c r="W48" s="161"/>
      <c r="X48" s="161">
        <v>5</v>
      </c>
      <c r="Y48" s="161"/>
      <c r="Z48" s="161">
        <v>5</v>
      </c>
      <c r="AA48" s="161"/>
      <c r="AB48" s="161">
        <v>5</v>
      </c>
      <c r="AC48" s="161"/>
      <c r="AD48" s="161">
        <v>5</v>
      </c>
      <c r="AE48" s="161"/>
      <c r="AF48" s="161">
        <v>5</v>
      </c>
      <c r="AG48" s="178"/>
      <c r="AH48" s="178"/>
      <c r="AI48" s="178"/>
      <c r="AJ48" s="178"/>
      <c r="AK48" s="178"/>
      <c r="AL48" s="178"/>
      <c r="AM48" s="178"/>
      <c r="AN48" s="178"/>
      <c r="AO48" s="178"/>
      <c r="AP48" s="178"/>
      <c r="AQ48" s="178"/>
      <c r="AR48" s="178"/>
    </row>
    <row r="49" spans="1:44" ht="31.5">
      <c r="A49" s="53" t="s">
        <v>1200</v>
      </c>
      <c r="B49" s="53" t="s">
        <v>68</v>
      </c>
      <c r="C49" s="53" t="s">
        <v>633</v>
      </c>
      <c r="D49" s="53"/>
      <c r="E49" s="53" t="s">
        <v>1201</v>
      </c>
      <c r="F49" s="53" t="s">
        <v>1202</v>
      </c>
      <c r="G49" s="52">
        <v>3</v>
      </c>
      <c r="H49" s="47" t="s">
        <v>771</v>
      </c>
      <c r="I49" s="47" t="s">
        <v>1203</v>
      </c>
      <c r="J49" s="47" t="s">
        <v>94</v>
      </c>
      <c r="K49" s="47" t="s">
        <v>75</v>
      </c>
      <c r="L49" s="47" t="s">
        <v>95</v>
      </c>
      <c r="M49" s="124" t="s">
        <v>1204</v>
      </c>
      <c r="N49" s="47" t="s">
        <v>1176</v>
      </c>
      <c r="O49" s="47" t="s">
        <v>1198</v>
      </c>
      <c r="P49" s="47" t="s">
        <v>1199</v>
      </c>
      <c r="Q49" s="47"/>
      <c r="R49" s="48"/>
      <c r="S49" s="186"/>
      <c r="T49" s="186"/>
      <c r="U49" s="187">
        <v>0.98</v>
      </c>
      <c r="V49" s="187">
        <v>0.99</v>
      </c>
      <c r="W49" s="187">
        <v>0.99</v>
      </c>
      <c r="X49" s="187">
        <v>0.99</v>
      </c>
      <c r="Y49" s="187">
        <v>0.99</v>
      </c>
      <c r="Z49" s="187">
        <v>0.99</v>
      </c>
      <c r="AA49" s="187">
        <v>0.95</v>
      </c>
      <c r="AB49" s="187">
        <v>0.95</v>
      </c>
      <c r="AC49" s="187">
        <v>0.95</v>
      </c>
      <c r="AD49" s="187">
        <v>0.95</v>
      </c>
      <c r="AE49" s="187">
        <v>0.95</v>
      </c>
      <c r="AF49" s="187">
        <v>0.95</v>
      </c>
      <c r="AG49" s="178"/>
      <c r="AH49" s="178"/>
      <c r="AI49" s="178"/>
      <c r="AJ49" s="178"/>
      <c r="AK49" s="178"/>
      <c r="AL49" s="178"/>
      <c r="AM49" s="178"/>
      <c r="AN49" s="178"/>
      <c r="AO49" s="178"/>
      <c r="AP49" s="178"/>
      <c r="AQ49" s="178"/>
      <c r="AR49" s="178"/>
    </row>
    <row r="50" spans="1:44" ht="31.5">
      <c r="A50" s="53" t="s">
        <v>1205</v>
      </c>
      <c r="B50" s="53" t="s">
        <v>954</v>
      </c>
      <c r="C50" s="53" t="s">
        <v>955</v>
      </c>
      <c r="D50" s="53"/>
      <c r="E50" s="53" t="s">
        <v>1206</v>
      </c>
      <c r="F50" s="53" t="s">
        <v>1207</v>
      </c>
      <c r="G50" s="52">
        <v>2</v>
      </c>
      <c r="H50" s="47" t="s">
        <v>771</v>
      </c>
      <c r="I50" s="47" t="s">
        <v>1208</v>
      </c>
      <c r="J50" s="47" t="s">
        <v>74</v>
      </c>
      <c r="K50" s="47" t="s">
        <v>75</v>
      </c>
      <c r="L50" s="47" t="s">
        <v>76</v>
      </c>
      <c r="M50" s="124" t="s">
        <v>1209</v>
      </c>
      <c r="N50" s="47" t="s">
        <v>1176</v>
      </c>
      <c r="O50" s="47" t="s">
        <v>1198</v>
      </c>
      <c r="P50" s="47" t="s">
        <v>1199</v>
      </c>
      <c r="Q50" s="47" t="s">
        <v>1210</v>
      </c>
      <c r="R50" s="48"/>
      <c r="S50" s="186"/>
      <c r="T50" s="186"/>
      <c r="U50" s="161"/>
      <c r="V50" s="161"/>
      <c r="W50" s="161"/>
      <c r="X50" s="161">
        <v>2</v>
      </c>
      <c r="Y50" s="161">
        <v>2</v>
      </c>
      <c r="Z50" s="161">
        <v>2</v>
      </c>
      <c r="AA50" s="161">
        <v>2</v>
      </c>
      <c r="AB50" s="161">
        <v>2</v>
      </c>
      <c r="AC50" s="161">
        <v>2</v>
      </c>
      <c r="AD50" s="161">
        <v>2</v>
      </c>
      <c r="AE50" s="161">
        <v>2</v>
      </c>
      <c r="AF50" s="161">
        <v>2</v>
      </c>
      <c r="AG50" s="180"/>
      <c r="AH50" s="180"/>
      <c r="AI50" s="180"/>
      <c r="AJ50" s="180"/>
      <c r="AK50" s="180"/>
      <c r="AL50" s="180"/>
      <c r="AM50" s="180"/>
      <c r="AN50" s="180"/>
      <c r="AO50" s="180"/>
      <c r="AP50" s="180"/>
      <c r="AQ50" s="180"/>
      <c r="AR50" s="180"/>
    </row>
    <row r="51" spans="1:44" ht="31.5">
      <c r="A51" s="53" t="s">
        <v>1211</v>
      </c>
      <c r="B51" s="53" t="s">
        <v>954</v>
      </c>
      <c r="C51" s="53" t="s">
        <v>955</v>
      </c>
      <c r="D51" s="53"/>
      <c r="E51" s="53" t="s">
        <v>1212</v>
      </c>
      <c r="F51" s="53" t="s">
        <v>1213</v>
      </c>
      <c r="G51" s="52">
        <v>3</v>
      </c>
      <c r="H51" s="47" t="s">
        <v>771</v>
      </c>
      <c r="I51" s="47" t="s">
        <v>1214</v>
      </c>
      <c r="J51" s="47" t="s">
        <v>74</v>
      </c>
      <c r="K51" s="47" t="s">
        <v>75</v>
      </c>
      <c r="L51" s="47" t="s">
        <v>76</v>
      </c>
      <c r="M51" s="124" t="s">
        <v>1215</v>
      </c>
      <c r="N51" s="47" t="s">
        <v>1176</v>
      </c>
      <c r="O51" s="47" t="s">
        <v>1177</v>
      </c>
      <c r="P51" s="47" t="s">
        <v>1192</v>
      </c>
      <c r="Q51" s="47"/>
      <c r="R51" s="48"/>
      <c r="S51" s="186"/>
      <c r="T51" s="186"/>
      <c r="U51" s="161"/>
      <c r="V51" s="161"/>
      <c r="W51" s="161">
        <v>1</v>
      </c>
      <c r="X51" s="161"/>
      <c r="Y51" s="161"/>
      <c r="Z51" s="161">
        <v>1</v>
      </c>
      <c r="AA51" s="161"/>
      <c r="AB51" s="161"/>
      <c r="AC51" s="161">
        <v>1</v>
      </c>
      <c r="AD51" s="161"/>
      <c r="AE51" s="161"/>
      <c r="AF51" s="161">
        <v>1</v>
      </c>
      <c r="AG51" s="180"/>
      <c r="AH51" s="180"/>
      <c r="AI51" s="180"/>
      <c r="AJ51" s="180"/>
      <c r="AK51" s="180"/>
      <c r="AL51" s="180"/>
      <c r="AM51" s="180"/>
      <c r="AN51" s="180"/>
      <c r="AO51" s="180"/>
      <c r="AP51" s="180"/>
      <c r="AQ51" s="180"/>
      <c r="AR51" s="180"/>
    </row>
    <row r="52" spans="1:44" ht="31.5">
      <c r="A52" s="53" t="s">
        <v>1216</v>
      </c>
      <c r="B52" s="53" t="s">
        <v>954</v>
      </c>
      <c r="C52" s="53" t="s">
        <v>955</v>
      </c>
      <c r="D52" s="53"/>
      <c r="E52" s="53" t="s">
        <v>1217</v>
      </c>
      <c r="F52" s="53" t="s">
        <v>1218</v>
      </c>
      <c r="G52" s="52">
        <v>3</v>
      </c>
      <c r="H52" s="47" t="s">
        <v>771</v>
      </c>
      <c r="I52" s="47" t="s">
        <v>1219</v>
      </c>
      <c r="J52" s="47" t="s">
        <v>94</v>
      </c>
      <c r="K52" s="47" t="s">
        <v>75</v>
      </c>
      <c r="L52" s="47" t="s">
        <v>95</v>
      </c>
      <c r="M52" s="124" t="s">
        <v>1220</v>
      </c>
      <c r="N52" s="47" t="s">
        <v>1176</v>
      </c>
      <c r="O52" s="47" t="s">
        <v>1221</v>
      </c>
      <c r="P52" s="47" t="s">
        <v>1222</v>
      </c>
      <c r="Q52" s="47"/>
      <c r="R52" s="48"/>
      <c r="S52" s="186"/>
      <c r="T52" s="186"/>
      <c r="U52" s="187">
        <v>1</v>
      </c>
      <c r="V52" s="187">
        <v>1</v>
      </c>
      <c r="W52" s="187">
        <v>1</v>
      </c>
      <c r="X52" s="187">
        <v>1</v>
      </c>
      <c r="Y52" s="187">
        <v>1</v>
      </c>
      <c r="Z52" s="187">
        <v>1</v>
      </c>
      <c r="AA52" s="187">
        <v>1</v>
      </c>
      <c r="AB52" s="187">
        <v>1</v>
      </c>
      <c r="AC52" s="187">
        <v>1</v>
      </c>
      <c r="AD52" s="187">
        <v>1</v>
      </c>
      <c r="AE52" s="187">
        <v>1</v>
      </c>
      <c r="AF52" s="187">
        <v>1</v>
      </c>
      <c r="AG52" s="180"/>
      <c r="AH52" s="180"/>
      <c r="AI52" s="180"/>
      <c r="AJ52" s="180"/>
      <c r="AK52" s="180"/>
      <c r="AL52" s="180"/>
      <c r="AM52" s="180"/>
      <c r="AN52" s="180"/>
      <c r="AO52" s="180"/>
      <c r="AP52" s="180"/>
      <c r="AQ52" s="180"/>
      <c r="AR52" s="180"/>
    </row>
    <row r="53" spans="1:44" ht="31.5">
      <c r="A53" s="53" t="s">
        <v>1223</v>
      </c>
      <c r="B53" s="53" t="s">
        <v>954</v>
      </c>
      <c r="C53" s="53" t="s">
        <v>955</v>
      </c>
      <c r="D53" s="53"/>
      <c r="E53" s="53" t="s">
        <v>1224</v>
      </c>
      <c r="F53" s="53" t="s">
        <v>1225</v>
      </c>
      <c r="G53" s="52">
        <v>2</v>
      </c>
      <c r="H53" s="47" t="s">
        <v>771</v>
      </c>
      <c r="I53" s="47" t="s">
        <v>1226</v>
      </c>
      <c r="J53" s="47" t="s">
        <v>74</v>
      </c>
      <c r="K53" s="47" t="s">
        <v>75</v>
      </c>
      <c r="L53" s="47" t="s">
        <v>76</v>
      </c>
      <c r="M53" s="124" t="s">
        <v>1197</v>
      </c>
      <c r="N53" s="47" t="s">
        <v>1176</v>
      </c>
      <c r="O53" s="47" t="s">
        <v>1221</v>
      </c>
      <c r="P53" s="47" t="s">
        <v>1222</v>
      </c>
      <c r="Q53" s="47" t="s">
        <v>1210</v>
      </c>
      <c r="R53" s="48"/>
      <c r="S53" s="186"/>
      <c r="T53" s="186"/>
      <c r="U53" s="161">
        <v>1</v>
      </c>
      <c r="V53" s="161">
        <v>1</v>
      </c>
      <c r="W53" s="161">
        <v>1</v>
      </c>
      <c r="X53" s="161">
        <v>1</v>
      </c>
      <c r="Y53" s="161">
        <v>1</v>
      </c>
      <c r="Z53" s="161">
        <v>1</v>
      </c>
      <c r="AA53" s="161">
        <v>1</v>
      </c>
      <c r="AB53" s="161">
        <v>1</v>
      </c>
      <c r="AC53" s="161">
        <v>1</v>
      </c>
      <c r="AD53" s="161">
        <v>1</v>
      </c>
      <c r="AE53" s="161">
        <v>1</v>
      </c>
      <c r="AF53" s="161">
        <v>1</v>
      </c>
      <c r="AG53" s="180"/>
      <c r="AH53" s="180"/>
      <c r="AI53" s="180"/>
      <c r="AJ53" s="180"/>
      <c r="AK53" s="180"/>
      <c r="AL53" s="180"/>
      <c r="AM53" s="180"/>
      <c r="AN53" s="180"/>
      <c r="AO53" s="180"/>
      <c r="AP53" s="180"/>
      <c r="AQ53" s="180"/>
      <c r="AR53" s="180"/>
    </row>
    <row r="54" spans="1:44" ht="31.5">
      <c r="A54" s="53" t="s">
        <v>1227</v>
      </c>
      <c r="B54" s="53" t="s">
        <v>68</v>
      </c>
      <c r="C54" s="53" t="s">
        <v>84</v>
      </c>
      <c r="D54" s="53"/>
      <c r="E54" s="53" t="s">
        <v>1228</v>
      </c>
      <c r="F54" s="53" t="s">
        <v>1229</v>
      </c>
      <c r="G54" s="52">
        <v>3</v>
      </c>
      <c r="H54" s="47" t="s">
        <v>771</v>
      </c>
      <c r="I54" s="47" t="s">
        <v>1230</v>
      </c>
      <c r="J54" s="47" t="s">
        <v>74</v>
      </c>
      <c r="K54" s="47" t="s">
        <v>75</v>
      </c>
      <c r="L54" s="47" t="s">
        <v>95</v>
      </c>
      <c r="M54" s="124" t="s">
        <v>1231</v>
      </c>
      <c r="N54" s="47" t="s">
        <v>1176</v>
      </c>
      <c r="O54" s="47" t="s">
        <v>1221</v>
      </c>
      <c r="P54" s="47" t="s">
        <v>1222</v>
      </c>
      <c r="Q54" s="47"/>
      <c r="R54" s="48"/>
      <c r="S54" s="186"/>
      <c r="T54" s="186"/>
      <c r="U54" s="161">
        <v>1</v>
      </c>
      <c r="V54" s="161">
        <v>1</v>
      </c>
      <c r="W54" s="161">
        <v>1</v>
      </c>
      <c r="X54" s="161">
        <v>1</v>
      </c>
      <c r="Y54" s="161">
        <v>1</v>
      </c>
      <c r="Z54" s="161">
        <v>1</v>
      </c>
      <c r="AA54" s="161">
        <v>1</v>
      </c>
      <c r="AB54" s="161">
        <v>1</v>
      </c>
      <c r="AC54" s="161">
        <v>1</v>
      </c>
      <c r="AD54" s="161">
        <v>1</v>
      </c>
      <c r="AE54" s="161">
        <v>1</v>
      </c>
      <c r="AF54" s="161">
        <v>1</v>
      </c>
      <c r="AG54" s="180"/>
      <c r="AH54" s="180"/>
      <c r="AI54" s="180"/>
      <c r="AJ54" s="180"/>
      <c r="AK54" s="180"/>
      <c r="AL54" s="180"/>
      <c r="AM54" s="180"/>
      <c r="AN54" s="180"/>
      <c r="AO54" s="180"/>
      <c r="AP54" s="180"/>
      <c r="AQ54" s="180"/>
      <c r="AR54" s="180"/>
    </row>
    <row r="55" spans="1:44" ht="31.5">
      <c r="A55" s="53" t="s">
        <v>1232</v>
      </c>
      <c r="B55" s="53" t="s">
        <v>68</v>
      </c>
      <c r="C55" s="53" t="s">
        <v>182</v>
      </c>
      <c r="D55" s="53"/>
      <c r="E55" s="53" t="s">
        <v>1233</v>
      </c>
      <c r="F55" s="53" t="s">
        <v>1234</v>
      </c>
      <c r="G55" s="52">
        <v>2</v>
      </c>
      <c r="H55" s="47" t="s">
        <v>771</v>
      </c>
      <c r="I55" s="47" t="s">
        <v>1235</v>
      </c>
      <c r="J55" s="47" t="s">
        <v>74</v>
      </c>
      <c r="K55" s="47" t="s">
        <v>75</v>
      </c>
      <c r="L55" s="47" t="s">
        <v>76</v>
      </c>
      <c r="M55" s="124" t="s">
        <v>164</v>
      </c>
      <c r="N55" s="47" t="s">
        <v>1176</v>
      </c>
      <c r="O55" s="47" t="s">
        <v>1236</v>
      </c>
      <c r="P55" s="47" t="s">
        <v>1237</v>
      </c>
      <c r="Q55" s="47"/>
      <c r="R55" s="48"/>
      <c r="S55" s="186"/>
      <c r="T55" s="186"/>
      <c r="U55" s="161">
        <v>1</v>
      </c>
      <c r="V55" s="161">
        <v>1</v>
      </c>
      <c r="W55" s="161">
        <v>1</v>
      </c>
      <c r="X55" s="161">
        <v>1</v>
      </c>
      <c r="Y55" s="161">
        <v>1</v>
      </c>
      <c r="Z55" s="161">
        <v>1</v>
      </c>
      <c r="AA55" s="161">
        <v>1</v>
      </c>
      <c r="AB55" s="161">
        <v>1</v>
      </c>
      <c r="AC55" s="161">
        <v>1</v>
      </c>
      <c r="AD55" s="161">
        <v>1</v>
      </c>
      <c r="AE55" s="161">
        <v>1</v>
      </c>
      <c r="AF55" s="161">
        <v>1</v>
      </c>
      <c r="AG55" s="180"/>
      <c r="AH55" s="180"/>
      <c r="AI55" s="180"/>
      <c r="AJ55" s="180"/>
      <c r="AK55" s="180"/>
      <c r="AL55" s="180"/>
      <c r="AM55" s="180"/>
      <c r="AN55" s="180"/>
      <c r="AO55" s="180"/>
      <c r="AP55" s="180"/>
      <c r="AQ55" s="180"/>
      <c r="AR55" s="180"/>
    </row>
    <row r="56" spans="1:44" ht="31.5">
      <c r="A56" s="53" t="s">
        <v>1238</v>
      </c>
      <c r="B56" s="53" t="s">
        <v>68</v>
      </c>
      <c r="C56" s="53" t="s">
        <v>633</v>
      </c>
      <c r="D56" s="53"/>
      <c r="E56" s="53" t="s">
        <v>1239</v>
      </c>
      <c r="F56" s="53" t="s">
        <v>1240</v>
      </c>
      <c r="G56" s="52">
        <v>1</v>
      </c>
      <c r="H56" s="47" t="s">
        <v>771</v>
      </c>
      <c r="I56" s="47" t="s">
        <v>1241</v>
      </c>
      <c r="J56" s="47" t="s">
        <v>74</v>
      </c>
      <c r="K56" s="47" t="s">
        <v>75</v>
      </c>
      <c r="L56" s="47" t="s">
        <v>95</v>
      </c>
      <c r="M56" s="124" t="s">
        <v>1242</v>
      </c>
      <c r="N56" s="47" t="s">
        <v>1176</v>
      </c>
      <c r="O56" s="47" t="s">
        <v>1198</v>
      </c>
      <c r="P56" s="47" t="s">
        <v>1243</v>
      </c>
      <c r="Q56" s="47"/>
      <c r="R56" s="48"/>
      <c r="S56" s="186"/>
      <c r="T56" s="186"/>
      <c r="U56" s="161"/>
      <c r="V56" s="161"/>
      <c r="W56" s="161"/>
      <c r="X56" s="161">
        <v>1</v>
      </c>
      <c r="Y56" s="161"/>
      <c r="Z56" s="161"/>
      <c r="AA56" s="161"/>
      <c r="AB56" s="161"/>
      <c r="AC56" s="161"/>
      <c r="AD56" s="161">
        <v>1</v>
      </c>
      <c r="AE56" s="161"/>
      <c r="AF56" s="161"/>
      <c r="AG56" s="178"/>
      <c r="AH56" s="178"/>
      <c r="AI56" s="178"/>
      <c r="AJ56" s="178"/>
      <c r="AK56" s="178"/>
      <c r="AL56" s="178"/>
      <c r="AM56" s="178"/>
      <c r="AN56" s="178"/>
      <c r="AO56" s="178"/>
      <c r="AP56" s="178"/>
      <c r="AQ56" s="178"/>
      <c r="AR56" s="178"/>
    </row>
    <row r="57" spans="1:44" ht="31.5">
      <c r="A57" s="53" t="s">
        <v>1244</v>
      </c>
      <c r="B57" s="53" t="s">
        <v>954</v>
      </c>
      <c r="C57" s="53" t="s">
        <v>955</v>
      </c>
      <c r="D57" s="53"/>
      <c r="E57" s="196" t="s">
        <v>1245</v>
      </c>
      <c r="F57" s="196" t="s">
        <v>198</v>
      </c>
      <c r="G57" s="52">
        <v>2</v>
      </c>
      <c r="H57" s="47" t="s">
        <v>1046</v>
      </c>
      <c r="I57" s="47" t="s">
        <v>199</v>
      </c>
      <c r="J57" s="47" t="s">
        <v>94</v>
      </c>
      <c r="K57" s="47" t="s">
        <v>75</v>
      </c>
      <c r="L57" s="47" t="s">
        <v>76</v>
      </c>
      <c r="M57" s="202" t="s">
        <v>171</v>
      </c>
      <c r="N57" s="47" t="s">
        <v>1176</v>
      </c>
      <c r="O57" s="47" t="s">
        <v>1177</v>
      </c>
      <c r="P57" s="47" t="s">
        <v>1246</v>
      </c>
      <c r="Q57" s="196" t="s">
        <v>1247</v>
      </c>
      <c r="R57" s="48"/>
      <c r="S57" s="197">
        <v>30000000</v>
      </c>
      <c r="T57" s="186"/>
      <c r="U57" s="161"/>
      <c r="V57" s="161"/>
      <c r="W57" s="161"/>
      <c r="X57" s="161"/>
      <c r="Y57" s="187"/>
      <c r="Z57" s="161"/>
      <c r="AA57" s="187"/>
      <c r="AB57" s="187">
        <v>0.25</v>
      </c>
      <c r="AC57" s="187">
        <v>0.25</v>
      </c>
      <c r="AD57" s="187">
        <v>0.25</v>
      </c>
      <c r="AE57" s="187">
        <v>0.25</v>
      </c>
      <c r="AF57" s="161"/>
      <c r="AG57" s="178"/>
      <c r="AH57" s="178"/>
      <c r="AI57" s="178"/>
      <c r="AJ57" s="178"/>
      <c r="AK57" s="178"/>
      <c r="AL57" s="178"/>
      <c r="AM57" s="178"/>
      <c r="AN57" s="178"/>
      <c r="AO57" s="178"/>
      <c r="AP57" s="178"/>
      <c r="AQ57" s="178"/>
      <c r="AR57" s="178"/>
    </row>
    <row r="58" spans="1:44" ht="31.5">
      <c r="A58" s="53" t="s">
        <v>1248</v>
      </c>
      <c r="B58" s="53" t="s">
        <v>954</v>
      </c>
      <c r="C58" s="53" t="s">
        <v>955</v>
      </c>
      <c r="D58" s="53"/>
      <c r="E58" s="196" t="s">
        <v>956</v>
      </c>
      <c r="F58" s="196" t="s">
        <v>957</v>
      </c>
      <c r="G58" s="52">
        <v>2</v>
      </c>
      <c r="H58" s="47" t="s">
        <v>1046</v>
      </c>
      <c r="I58" s="47" t="s">
        <v>199</v>
      </c>
      <c r="J58" s="47" t="s">
        <v>94</v>
      </c>
      <c r="K58" s="47" t="s">
        <v>75</v>
      </c>
      <c r="L58" s="47" t="s">
        <v>76</v>
      </c>
      <c r="M58" s="124" t="s">
        <v>960</v>
      </c>
      <c r="N58" s="47" t="s">
        <v>1176</v>
      </c>
      <c r="O58" s="47" t="s">
        <v>1177</v>
      </c>
      <c r="P58" s="47" t="s">
        <v>1246</v>
      </c>
      <c r="Q58" s="47" t="s">
        <v>951</v>
      </c>
      <c r="R58" s="48"/>
      <c r="S58" s="186"/>
      <c r="T58" s="186"/>
      <c r="U58" s="161"/>
      <c r="V58" s="161"/>
      <c r="W58" s="161"/>
      <c r="X58" s="161"/>
      <c r="Y58" s="161"/>
      <c r="Z58" s="161"/>
      <c r="AA58" s="187">
        <v>0.25</v>
      </c>
      <c r="AB58" s="187">
        <v>0.25</v>
      </c>
      <c r="AC58" s="187">
        <v>0.25</v>
      </c>
      <c r="AD58" s="187">
        <v>0.25</v>
      </c>
      <c r="AE58" s="161"/>
      <c r="AF58" s="161"/>
      <c r="AG58" s="178"/>
      <c r="AH58" s="178"/>
      <c r="AI58" s="178"/>
      <c r="AJ58" s="178"/>
      <c r="AK58" s="178"/>
      <c r="AL58" s="178"/>
      <c r="AM58" s="178"/>
      <c r="AN58" s="178"/>
      <c r="AO58" s="178"/>
      <c r="AP58" s="178"/>
      <c r="AQ58" s="178"/>
      <c r="AR58" s="178"/>
    </row>
    <row r="59" spans="1:44" ht="126">
      <c r="A59" s="53" t="s">
        <v>1249</v>
      </c>
      <c r="B59" s="53" t="s">
        <v>954</v>
      </c>
      <c r="C59" s="53" t="s">
        <v>955</v>
      </c>
      <c r="D59" s="53" t="s">
        <v>1250</v>
      </c>
      <c r="E59" s="53" t="s">
        <v>1251</v>
      </c>
      <c r="F59" s="53" t="s">
        <v>1252</v>
      </c>
      <c r="G59" s="52">
        <v>3</v>
      </c>
      <c r="H59" s="47" t="s">
        <v>771</v>
      </c>
      <c r="I59" s="47" t="s">
        <v>1253</v>
      </c>
      <c r="J59" s="47" t="s">
        <v>94</v>
      </c>
      <c r="K59" s="47" t="s">
        <v>75</v>
      </c>
      <c r="L59" s="47" t="s">
        <v>76</v>
      </c>
      <c r="M59" s="124" t="s">
        <v>765</v>
      </c>
      <c r="N59" s="47" t="s">
        <v>1254</v>
      </c>
      <c r="O59" s="47" t="s">
        <v>1255</v>
      </c>
      <c r="P59" s="47" t="s">
        <v>1256</v>
      </c>
      <c r="Q59" s="47" t="s">
        <v>445</v>
      </c>
      <c r="R59" s="48"/>
      <c r="S59" s="197">
        <v>17832089</v>
      </c>
      <c r="T59" s="186"/>
      <c r="U59" s="187"/>
      <c r="V59" s="187">
        <v>0.2</v>
      </c>
      <c r="W59" s="187">
        <v>0.2</v>
      </c>
      <c r="X59" s="187"/>
      <c r="Y59" s="187"/>
      <c r="Z59" s="187"/>
      <c r="AA59" s="187"/>
      <c r="AB59" s="187">
        <v>0.3</v>
      </c>
      <c r="AC59" s="187"/>
      <c r="AD59" s="187">
        <v>0.3</v>
      </c>
      <c r="AE59" s="187"/>
      <c r="AF59" s="187"/>
      <c r="AG59" s="180"/>
      <c r="AH59" s="180"/>
      <c r="AI59" s="180"/>
      <c r="AJ59" s="180"/>
      <c r="AK59" s="180"/>
      <c r="AL59" s="180"/>
      <c r="AM59" s="180"/>
      <c r="AN59" s="180"/>
      <c r="AO59" s="180"/>
      <c r="AP59" s="180"/>
      <c r="AQ59" s="180"/>
      <c r="AR59" s="180"/>
    </row>
    <row r="60" spans="1:44" ht="126">
      <c r="A60" s="53" t="s">
        <v>1257</v>
      </c>
      <c r="B60" s="53" t="s">
        <v>954</v>
      </c>
      <c r="C60" s="53" t="s">
        <v>955</v>
      </c>
      <c r="D60" s="53" t="s">
        <v>1258</v>
      </c>
      <c r="E60" s="53" t="s">
        <v>1259</v>
      </c>
      <c r="F60" s="53" t="s">
        <v>1260</v>
      </c>
      <c r="G60" s="52">
        <v>2</v>
      </c>
      <c r="H60" s="47" t="s">
        <v>771</v>
      </c>
      <c r="I60" s="47" t="s">
        <v>1261</v>
      </c>
      <c r="J60" s="47" t="s">
        <v>94</v>
      </c>
      <c r="K60" s="47" t="s">
        <v>75</v>
      </c>
      <c r="L60" s="47" t="s">
        <v>76</v>
      </c>
      <c r="M60" s="124" t="s">
        <v>1262</v>
      </c>
      <c r="N60" s="47" t="s">
        <v>1254</v>
      </c>
      <c r="O60" s="47" t="s">
        <v>1255</v>
      </c>
      <c r="P60" s="47" t="s">
        <v>1256</v>
      </c>
      <c r="Q60" s="47" t="s">
        <v>445</v>
      </c>
      <c r="R60" s="48"/>
      <c r="S60" s="197">
        <v>17832089</v>
      </c>
      <c r="T60" s="186"/>
      <c r="U60" s="187"/>
      <c r="V60" s="187">
        <v>0.2</v>
      </c>
      <c r="W60" s="187">
        <v>0.2</v>
      </c>
      <c r="X60" s="187"/>
      <c r="Y60" s="187"/>
      <c r="Z60" s="187"/>
      <c r="AA60" s="187"/>
      <c r="AB60" s="187">
        <v>0.2</v>
      </c>
      <c r="AC60" s="187">
        <v>0.2</v>
      </c>
      <c r="AD60" s="187">
        <v>0.2</v>
      </c>
      <c r="AE60" s="187"/>
      <c r="AF60" s="187"/>
      <c r="AG60" s="180"/>
      <c r="AH60" s="180"/>
      <c r="AI60" s="180"/>
      <c r="AJ60" s="180"/>
      <c r="AK60" s="180"/>
      <c r="AL60" s="180"/>
      <c r="AM60" s="180"/>
      <c r="AN60" s="180"/>
      <c r="AO60" s="180"/>
      <c r="AP60" s="180"/>
      <c r="AQ60" s="180"/>
      <c r="AR60" s="180"/>
    </row>
    <row r="61" spans="1:44" ht="157.5">
      <c r="A61" s="53" t="s">
        <v>1263</v>
      </c>
      <c r="B61" s="53" t="s">
        <v>954</v>
      </c>
      <c r="C61" s="53" t="s">
        <v>955</v>
      </c>
      <c r="D61" s="53" t="s">
        <v>1264</v>
      </c>
      <c r="E61" s="53" t="s">
        <v>1265</v>
      </c>
      <c r="F61" s="53" t="s">
        <v>1266</v>
      </c>
      <c r="G61" s="52">
        <v>2</v>
      </c>
      <c r="H61" s="47" t="s">
        <v>771</v>
      </c>
      <c r="I61" s="47" t="s">
        <v>1267</v>
      </c>
      <c r="J61" s="47" t="s">
        <v>94</v>
      </c>
      <c r="K61" s="47" t="s">
        <v>75</v>
      </c>
      <c r="L61" s="47" t="s">
        <v>76</v>
      </c>
      <c r="M61" s="124" t="s">
        <v>1268</v>
      </c>
      <c r="N61" s="47" t="s">
        <v>1254</v>
      </c>
      <c r="O61" s="47" t="s">
        <v>1255</v>
      </c>
      <c r="P61" s="47" t="s">
        <v>1256</v>
      </c>
      <c r="Q61" s="47" t="s">
        <v>445</v>
      </c>
      <c r="R61" s="48"/>
      <c r="S61" s="197">
        <v>41915925</v>
      </c>
      <c r="T61" s="186"/>
      <c r="U61" s="187"/>
      <c r="V61" s="187">
        <v>0.2</v>
      </c>
      <c r="W61" s="187">
        <v>0.2</v>
      </c>
      <c r="X61" s="187"/>
      <c r="Y61" s="187"/>
      <c r="Z61" s="187"/>
      <c r="AA61" s="187"/>
      <c r="AB61" s="187"/>
      <c r="AC61" s="187">
        <v>0.2</v>
      </c>
      <c r="AD61" s="187">
        <v>0.2</v>
      </c>
      <c r="AE61" s="187">
        <v>0.2</v>
      </c>
      <c r="AF61" s="187"/>
      <c r="AG61" s="178"/>
      <c r="AH61" s="178"/>
      <c r="AI61" s="178"/>
      <c r="AJ61" s="178"/>
      <c r="AK61" s="178"/>
      <c r="AL61" s="178"/>
      <c r="AM61" s="178"/>
      <c r="AN61" s="178"/>
      <c r="AO61" s="178"/>
      <c r="AP61" s="178"/>
      <c r="AQ61" s="178"/>
      <c r="AR61" s="178"/>
    </row>
    <row r="62" spans="1:44" ht="78.75">
      <c r="A62" s="53" t="s">
        <v>1269</v>
      </c>
      <c r="B62" s="53" t="s">
        <v>954</v>
      </c>
      <c r="C62" s="53" t="s">
        <v>955</v>
      </c>
      <c r="D62" s="53"/>
      <c r="E62" s="53" t="s">
        <v>1270</v>
      </c>
      <c r="F62" s="53" t="s">
        <v>1271</v>
      </c>
      <c r="G62" s="52">
        <v>2</v>
      </c>
      <c r="H62" s="47" t="s">
        <v>771</v>
      </c>
      <c r="I62" s="47" t="s">
        <v>1272</v>
      </c>
      <c r="J62" s="47" t="s">
        <v>74</v>
      </c>
      <c r="K62" s="47" t="s">
        <v>75</v>
      </c>
      <c r="L62" s="47" t="s">
        <v>76</v>
      </c>
      <c r="M62" s="124" t="s">
        <v>1268</v>
      </c>
      <c r="N62" s="47" t="s">
        <v>1254</v>
      </c>
      <c r="O62" s="47" t="s">
        <v>1255</v>
      </c>
      <c r="P62" s="47" t="s">
        <v>1273</v>
      </c>
      <c r="Q62" s="47" t="s">
        <v>445</v>
      </c>
      <c r="R62" s="48"/>
      <c r="S62" s="186"/>
      <c r="T62" s="186"/>
      <c r="U62" s="161"/>
      <c r="V62" s="161"/>
      <c r="W62" s="161">
        <v>1</v>
      </c>
      <c r="X62" s="161"/>
      <c r="Y62" s="161">
        <v>1</v>
      </c>
      <c r="Z62" s="161"/>
      <c r="AA62" s="161">
        <v>1</v>
      </c>
      <c r="AB62" s="161"/>
      <c r="AC62" s="161">
        <v>1</v>
      </c>
      <c r="AD62" s="161"/>
      <c r="AE62" s="161">
        <v>1</v>
      </c>
      <c r="AF62" s="161"/>
      <c r="AG62" s="180"/>
      <c r="AH62" s="180"/>
      <c r="AI62" s="180"/>
      <c r="AJ62" s="180"/>
      <c r="AK62" s="180"/>
      <c r="AL62" s="180"/>
      <c r="AM62" s="180"/>
      <c r="AN62" s="180"/>
      <c r="AO62" s="180"/>
      <c r="AP62" s="180"/>
      <c r="AQ62" s="180"/>
      <c r="AR62" s="180"/>
    </row>
    <row r="63" spans="1:44" ht="126">
      <c r="A63" s="53" t="s">
        <v>1274</v>
      </c>
      <c r="B63" s="53" t="s">
        <v>954</v>
      </c>
      <c r="C63" s="53" t="s">
        <v>955</v>
      </c>
      <c r="D63" s="53"/>
      <c r="E63" s="53" t="s">
        <v>1275</v>
      </c>
      <c r="F63" s="53" t="s">
        <v>1276</v>
      </c>
      <c r="G63" s="52">
        <v>2</v>
      </c>
      <c r="H63" s="47" t="s">
        <v>771</v>
      </c>
      <c r="I63" s="47" t="s">
        <v>1277</v>
      </c>
      <c r="J63" s="47" t="s">
        <v>94</v>
      </c>
      <c r="K63" s="47" t="s">
        <v>75</v>
      </c>
      <c r="L63" s="47" t="s">
        <v>76</v>
      </c>
      <c r="M63" s="124" t="s">
        <v>1278</v>
      </c>
      <c r="N63" s="47" t="s">
        <v>1254</v>
      </c>
      <c r="O63" s="47" t="s">
        <v>1255</v>
      </c>
      <c r="P63" s="47" t="s">
        <v>1273</v>
      </c>
      <c r="Q63" s="47" t="s">
        <v>445</v>
      </c>
      <c r="R63" s="48"/>
      <c r="S63" s="186"/>
      <c r="T63" s="186"/>
      <c r="U63" s="187"/>
      <c r="V63" s="187"/>
      <c r="W63" s="187"/>
      <c r="X63" s="187">
        <v>0.25</v>
      </c>
      <c r="Y63" s="187"/>
      <c r="Z63" s="187"/>
      <c r="AA63" s="187">
        <v>0.25</v>
      </c>
      <c r="AB63" s="187"/>
      <c r="AC63" s="187"/>
      <c r="AD63" s="187">
        <v>0.25</v>
      </c>
      <c r="AE63" s="187"/>
      <c r="AF63" s="187">
        <v>0.25</v>
      </c>
      <c r="AG63" s="180"/>
      <c r="AH63" s="180"/>
      <c r="AI63" s="180"/>
      <c r="AJ63" s="180"/>
      <c r="AK63" s="180"/>
      <c r="AL63" s="180"/>
      <c r="AM63" s="180"/>
      <c r="AN63" s="180"/>
      <c r="AO63" s="180"/>
      <c r="AP63" s="180"/>
      <c r="AQ63" s="180"/>
      <c r="AR63" s="180"/>
    </row>
    <row r="64" spans="1:44" ht="63">
      <c r="A64" s="53" t="s">
        <v>1279</v>
      </c>
      <c r="B64" s="169" t="s">
        <v>954</v>
      </c>
      <c r="C64" s="53" t="s">
        <v>955</v>
      </c>
      <c r="D64" s="53"/>
      <c r="E64" s="53" t="s">
        <v>1280</v>
      </c>
      <c r="F64" s="53" t="s">
        <v>1281</v>
      </c>
      <c r="G64" s="52">
        <v>2</v>
      </c>
      <c r="H64" s="47" t="s">
        <v>771</v>
      </c>
      <c r="I64" s="196" t="s">
        <v>1282</v>
      </c>
      <c r="J64" s="196" t="s">
        <v>94</v>
      </c>
      <c r="K64" s="196" t="s">
        <v>75</v>
      </c>
      <c r="L64" s="196" t="s">
        <v>76</v>
      </c>
      <c r="M64" s="202" t="s">
        <v>1283</v>
      </c>
      <c r="N64" s="196" t="s">
        <v>1254</v>
      </c>
      <c r="O64" s="47" t="s">
        <v>1255</v>
      </c>
      <c r="P64" s="196" t="s">
        <v>1273</v>
      </c>
      <c r="Q64" s="196" t="s">
        <v>445</v>
      </c>
      <c r="R64" s="198"/>
      <c r="S64" s="186"/>
      <c r="T64" s="196"/>
      <c r="U64" s="187"/>
      <c r="V64" s="187"/>
      <c r="W64" s="187"/>
      <c r="X64" s="187">
        <v>0.3</v>
      </c>
      <c r="Y64" s="187"/>
      <c r="Z64" s="187"/>
      <c r="AA64" s="187"/>
      <c r="AB64" s="187">
        <v>0.4</v>
      </c>
      <c r="AC64" s="187"/>
      <c r="AD64" s="187"/>
      <c r="AE64" s="187"/>
      <c r="AF64" s="187">
        <v>0.3</v>
      </c>
      <c r="AG64" s="180"/>
      <c r="AH64" s="180"/>
      <c r="AI64" s="180"/>
      <c r="AJ64" s="180"/>
      <c r="AK64" s="199"/>
      <c r="AL64" s="180"/>
      <c r="AM64" s="180"/>
      <c r="AN64" s="180"/>
      <c r="AO64" s="180"/>
      <c r="AP64" s="180"/>
      <c r="AQ64" s="180"/>
      <c r="AR64" s="180"/>
    </row>
    <row r="65" spans="1:44" ht="78.75">
      <c r="A65" s="53" t="s">
        <v>1284</v>
      </c>
      <c r="B65" s="53" t="s">
        <v>131</v>
      </c>
      <c r="C65" s="53" t="s">
        <v>741</v>
      </c>
      <c r="D65" s="53"/>
      <c r="E65" s="53" t="s">
        <v>1285</v>
      </c>
      <c r="F65" s="53" t="s">
        <v>1286</v>
      </c>
      <c r="G65" s="52">
        <v>2</v>
      </c>
      <c r="H65" s="47" t="s">
        <v>771</v>
      </c>
      <c r="I65" s="47" t="s">
        <v>764</v>
      </c>
      <c r="J65" s="47" t="s">
        <v>94</v>
      </c>
      <c r="K65" s="47" t="s">
        <v>75</v>
      </c>
      <c r="L65" s="47" t="s">
        <v>76</v>
      </c>
      <c r="M65" s="124" t="s">
        <v>765</v>
      </c>
      <c r="N65" s="47" t="s">
        <v>767</v>
      </c>
      <c r="O65" s="47" t="s">
        <v>766</v>
      </c>
      <c r="P65" s="47" t="s">
        <v>1287</v>
      </c>
      <c r="Q65" s="47" t="s">
        <v>658</v>
      </c>
      <c r="R65" s="48" t="s">
        <v>82</v>
      </c>
      <c r="S65" s="47"/>
      <c r="T65" s="47"/>
      <c r="U65" s="189"/>
      <c r="V65" s="189"/>
      <c r="W65" s="187"/>
      <c r="X65" s="187">
        <v>0.1</v>
      </c>
      <c r="Y65" s="187">
        <v>0.2</v>
      </c>
      <c r="Z65" s="187">
        <v>0.2</v>
      </c>
      <c r="AA65" s="187">
        <v>0.25</v>
      </c>
      <c r="AB65" s="187">
        <v>0.25</v>
      </c>
      <c r="AC65" s="187"/>
      <c r="AD65" s="187"/>
      <c r="AE65" s="187"/>
      <c r="AF65" s="187"/>
      <c r="AG65" s="180"/>
      <c r="AH65" s="180"/>
      <c r="AI65" s="180"/>
      <c r="AJ65" s="180"/>
      <c r="AK65" s="180"/>
      <c r="AL65" s="180"/>
      <c r="AM65" s="180"/>
      <c r="AN65" s="180"/>
      <c r="AO65" s="180"/>
      <c r="AP65" s="180"/>
      <c r="AQ65" s="180"/>
      <c r="AR65" s="180"/>
    </row>
    <row r="66" spans="1:44" ht="78.75">
      <c r="A66" s="53" t="s">
        <v>1288</v>
      </c>
      <c r="B66" s="53" t="s">
        <v>131</v>
      </c>
      <c r="C66" s="53" t="s">
        <v>741</v>
      </c>
      <c r="D66" s="53"/>
      <c r="E66" s="53" t="s">
        <v>1289</v>
      </c>
      <c r="F66" s="53" t="s">
        <v>1290</v>
      </c>
      <c r="G66" s="52">
        <v>2</v>
      </c>
      <c r="H66" s="47" t="s">
        <v>771</v>
      </c>
      <c r="I66" s="47" t="s">
        <v>764</v>
      </c>
      <c r="J66" s="47" t="s">
        <v>94</v>
      </c>
      <c r="K66" s="47" t="s">
        <v>75</v>
      </c>
      <c r="L66" s="47" t="s">
        <v>76</v>
      </c>
      <c r="M66" s="124" t="s">
        <v>765</v>
      </c>
      <c r="N66" s="47" t="s">
        <v>767</v>
      </c>
      <c r="O66" s="47" t="s">
        <v>766</v>
      </c>
      <c r="P66" s="47" t="s">
        <v>1291</v>
      </c>
      <c r="Q66" s="47" t="s">
        <v>1292</v>
      </c>
      <c r="R66" s="48" t="s">
        <v>82</v>
      </c>
      <c r="S66" s="47"/>
      <c r="T66" s="47"/>
      <c r="U66" s="189"/>
      <c r="V66" s="189"/>
      <c r="W66" s="187">
        <v>0.25</v>
      </c>
      <c r="X66" s="187">
        <v>0.25</v>
      </c>
      <c r="Y66" s="187">
        <v>0.5</v>
      </c>
      <c r="Z66" s="187"/>
      <c r="AA66" s="187"/>
      <c r="AB66" s="187"/>
      <c r="AC66" s="187"/>
      <c r="AD66" s="187"/>
      <c r="AE66" s="187"/>
      <c r="AF66" s="187"/>
      <c r="AG66" s="180"/>
      <c r="AH66" s="180"/>
      <c r="AI66" s="180"/>
      <c r="AJ66" s="180"/>
      <c r="AK66" s="180"/>
      <c r="AL66" s="180"/>
      <c r="AM66" s="180"/>
      <c r="AN66" s="180"/>
      <c r="AO66" s="180"/>
      <c r="AP66" s="180"/>
      <c r="AQ66" s="180"/>
      <c r="AR66" s="180"/>
    </row>
    <row r="67" spans="1:44" ht="78.75">
      <c r="A67" s="53" t="s">
        <v>1293</v>
      </c>
      <c r="B67" s="53" t="s">
        <v>131</v>
      </c>
      <c r="C67" s="53" t="s">
        <v>741</v>
      </c>
      <c r="D67" s="53"/>
      <c r="E67" s="53" t="s">
        <v>1294</v>
      </c>
      <c r="F67" s="53" t="s">
        <v>1295</v>
      </c>
      <c r="G67" s="52">
        <v>2</v>
      </c>
      <c r="H67" s="47" t="s">
        <v>771</v>
      </c>
      <c r="I67" s="47" t="s">
        <v>764</v>
      </c>
      <c r="J67" s="47" t="s">
        <v>94</v>
      </c>
      <c r="K67" s="47" t="s">
        <v>75</v>
      </c>
      <c r="L67" s="47" t="s">
        <v>76</v>
      </c>
      <c r="M67" s="124" t="s">
        <v>765</v>
      </c>
      <c r="N67" s="47" t="s">
        <v>767</v>
      </c>
      <c r="O67" s="47" t="s">
        <v>766</v>
      </c>
      <c r="P67" s="47" t="s">
        <v>1067</v>
      </c>
      <c r="Q67" s="47" t="s">
        <v>221</v>
      </c>
      <c r="R67" s="48" t="s">
        <v>82</v>
      </c>
      <c r="S67" s="47"/>
      <c r="T67" s="47"/>
      <c r="U67" s="189"/>
      <c r="V67" s="189"/>
      <c r="W67" s="187">
        <v>0.2</v>
      </c>
      <c r="X67" s="187">
        <v>0.2</v>
      </c>
      <c r="Y67" s="187">
        <v>0.2</v>
      </c>
      <c r="Z67" s="187">
        <v>0.2</v>
      </c>
      <c r="AA67" s="187">
        <v>0.2</v>
      </c>
      <c r="AB67" s="187"/>
      <c r="AC67" s="187"/>
      <c r="AD67" s="187"/>
      <c r="AE67" s="187"/>
      <c r="AF67" s="187"/>
      <c r="AG67" s="180"/>
      <c r="AH67" s="180"/>
      <c r="AI67" s="180"/>
      <c r="AJ67" s="180"/>
      <c r="AK67" s="180"/>
      <c r="AL67" s="180"/>
      <c r="AM67" s="180"/>
      <c r="AN67" s="180"/>
      <c r="AO67" s="180"/>
      <c r="AP67" s="180"/>
      <c r="AQ67" s="180"/>
      <c r="AR67" s="180"/>
    </row>
    <row r="68" spans="1:44" ht="78.75">
      <c r="A68" s="53" t="s">
        <v>1296</v>
      </c>
      <c r="B68" s="53" t="s">
        <v>131</v>
      </c>
      <c r="C68" s="53" t="s">
        <v>741</v>
      </c>
      <c r="D68" s="53"/>
      <c r="E68" s="53" t="s">
        <v>1297</v>
      </c>
      <c r="F68" s="53" t="s">
        <v>1298</v>
      </c>
      <c r="G68" s="52">
        <v>2</v>
      </c>
      <c r="H68" s="47" t="s">
        <v>771</v>
      </c>
      <c r="I68" s="47" t="s">
        <v>764</v>
      </c>
      <c r="J68" s="47" t="s">
        <v>94</v>
      </c>
      <c r="K68" s="47" t="s">
        <v>75</v>
      </c>
      <c r="L68" s="47" t="s">
        <v>76</v>
      </c>
      <c r="M68" s="124" t="s">
        <v>765</v>
      </c>
      <c r="N68" s="47" t="s">
        <v>767</v>
      </c>
      <c r="O68" s="47" t="s">
        <v>766</v>
      </c>
      <c r="P68" s="47" t="s">
        <v>1287</v>
      </c>
      <c r="Q68" s="47" t="s">
        <v>968</v>
      </c>
      <c r="R68" s="48" t="s">
        <v>82</v>
      </c>
      <c r="S68" s="47"/>
      <c r="T68" s="47"/>
      <c r="U68" s="189"/>
      <c r="V68" s="189"/>
      <c r="W68" s="187"/>
      <c r="X68" s="187">
        <v>0.5</v>
      </c>
      <c r="Y68" s="187">
        <v>0.5</v>
      </c>
      <c r="Z68" s="187"/>
      <c r="AA68" s="187"/>
      <c r="AB68" s="187"/>
      <c r="AC68" s="187"/>
      <c r="AD68" s="187"/>
      <c r="AE68" s="187"/>
      <c r="AF68" s="187"/>
      <c r="AG68" s="180"/>
      <c r="AH68" s="180"/>
      <c r="AI68" s="180"/>
      <c r="AJ68" s="180"/>
      <c r="AK68" s="180"/>
      <c r="AL68" s="180"/>
      <c r="AM68" s="180"/>
      <c r="AN68" s="180"/>
      <c r="AO68" s="180"/>
      <c r="AP68" s="180"/>
      <c r="AQ68" s="180"/>
      <c r="AR68" s="180"/>
    </row>
    <row r="69" spans="1:44" ht="78.75">
      <c r="A69" s="53" t="s">
        <v>1299</v>
      </c>
      <c r="B69" s="53" t="s">
        <v>131</v>
      </c>
      <c r="C69" s="53" t="s">
        <v>741</v>
      </c>
      <c r="D69" s="53"/>
      <c r="E69" s="53" t="s">
        <v>1300</v>
      </c>
      <c r="F69" s="53" t="s">
        <v>1301</v>
      </c>
      <c r="G69" s="52">
        <v>2</v>
      </c>
      <c r="H69" s="47" t="s">
        <v>771</v>
      </c>
      <c r="I69" s="47" t="s">
        <v>764</v>
      </c>
      <c r="J69" s="47" t="s">
        <v>94</v>
      </c>
      <c r="K69" s="47" t="s">
        <v>75</v>
      </c>
      <c r="L69" s="47" t="s">
        <v>76</v>
      </c>
      <c r="M69" s="124" t="s">
        <v>765</v>
      </c>
      <c r="N69" s="47" t="s">
        <v>767</v>
      </c>
      <c r="O69" s="47" t="s">
        <v>766</v>
      </c>
      <c r="P69" s="47" t="s">
        <v>1287</v>
      </c>
      <c r="Q69" s="47" t="s">
        <v>968</v>
      </c>
      <c r="R69" s="48" t="s">
        <v>82</v>
      </c>
      <c r="S69" s="47"/>
      <c r="T69" s="47"/>
      <c r="U69" s="189"/>
      <c r="V69" s="189"/>
      <c r="W69" s="187"/>
      <c r="X69" s="187"/>
      <c r="Y69" s="187"/>
      <c r="Z69" s="187"/>
      <c r="AA69" s="187"/>
      <c r="AB69" s="188">
        <v>0.25</v>
      </c>
      <c r="AC69" s="188">
        <v>0.25</v>
      </c>
      <c r="AD69" s="188">
        <v>0.25</v>
      </c>
      <c r="AE69" s="188">
        <v>0.25</v>
      </c>
      <c r="AF69" s="187">
        <v>0.2</v>
      </c>
      <c r="AG69" s="180"/>
      <c r="AH69" s="180"/>
      <c r="AI69" s="180"/>
      <c r="AJ69" s="180"/>
      <c r="AK69" s="180"/>
      <c r="AL69" s="180"/>
      <c r="AM69" s="180"/>
      <c r="AN69" s="180"/>
      <c r="AO69" s="180"/>
      <c r="AP69" s="180"/>
      <c r="AQ69" s="180"/>
      <c r="AR69" s="180"/>
    </row>
    <row r="70" spans="1:44" ht="78.75">
      <c r="A70" s="53" t="s">
        <v>1302</v>
      </c>
      <c r="B70" s="53" t="s">
        <v>131</v>
      </c>
      <c r="C70" s="53" t="s">
        <v>741</v>
      </c>
      <c r="D70" s="53"/>
      <c r="E70" s="53" t="s">
        <v>1303</v>
      </c>
      <c r="F70" s="53" t="s">
        <v>1304</v>
      </c>
      <c r="G70" s="52">
        <v>2</v>
      </c>
      <c r="H70" s="47" t="s">
        <v>771</v>
      </c>
      <c r="I70" s="47" t="s">
        <v>764</v>
      </c>
      <c r="J70" s="47" t="s">
        <v>94</v>
      </c>
      <c r="K70" s="47" t="s">
        <v>75</v>
      </c>
      <c r="L70" s="47" t="s">
        <v>76</v>
      </c>
      <c r="M70" s="124" t="s">
        <v>765</v>
      </c>
      <c r="N70" s="47" t="s">
        <v>767</v>
      </c>
      <c r="O70" s="47" t="s">
        <v>766</v>
      </c>
      <c r="P70" s="47" t="s">
        <v>1077</v>
      </c>
      <c r="Q70" s="47" t="s">
        <v>1305</v>
      </c>
      <c r="R70" s="48" t="s">
        <v>82</v>
      </c>
      <c r="S70" s="47"/>
      <c r="T70" s="47"/>
      <c r="U70" s="189"/>
      <c r="V70" s="189"/>
      <c r="W70" s="187"/>
      <c r="X70" s="187"/>
      <c r="Y70" s="187"/>
      <c r="Z70" s="187"/>
      <c r="AA70" s="187"/>
      <c r="AB70" s="187">
        <v>0.2</v>
      </c>
      <c r="AC70" s="187">
        <v>0.2</v>
      </c>
      <c r="AD70" s="187">
        <v>0.2</v>
      </c>
      <c r="AE70" s="187">
        <v>0.2</v>
      </c>
      <c r="AF70" s="187">
        <v>0.2</v>
      </c>
      <c r="AG70" s="180"/>
      <c r="AH70" s="180"/>
      <c r="AI70" s="180"/>
      <c r="AJ70" s="180"/>
      <c r="AK70" s="180"/>
      <c r="AL70" s="180"/>
      <c r="AM70" s="180"/>
      <c r="AN70" s="180"/>
      <c r="AO70" s="180"/>
      <c r="AP70" s="180"/>
      <c r="AQ70" s="180"/>
      <c r="AR70" s="180"/>
    </row>
    <row r="71" spans="1:44" ht="78.75">
      <c r="A71" s="53" t="s">
        <v>1306</v>
      </c>
      <c r="B71" s="53" t="s">
        <v>131</v>
      </c>
      <c r="C71" s="53" t="s">
        <v>741</v>
      </c>
      <c r="D71" s="53"/>
      <c r="E71" s="53" t="s">
        <v>1307</v>
      </c>
      <c r="F71" s="53" t="s">
        <v>1308</v>
      </c>
      <c r="G71" s="52">
        <v>2</v>
      </c>
      <c r="H71" s="47" t="s">
        <v>771</v>
      </c>
      <c r="I71" s="47" t="s">
        <v>764</v>
      </c>
      <c r="J71" s="47" t="s">
        <v>94</v>
      </c>
      <c r="K71" s="47" t="s">
        <v>75</v>
      </c>
      <c r="L71" s="47" t="s">
        <v>76</v>
      </c>
      <c r="M71" s="124" t="s">
        <v>765</v>
      </c>
      <c r="N71" s="47" t="s">
        <v>767</v>
      </c>
      <c r="O71" s="47" t="s">
        <v>766</v>
      </c>
      <c r="P71" s="47" t="s">
        <v>1291</v>
      </c>
      <c r="Q71" s="47" t="s">
        <v>1309</v>
      </c>
      <c r="R71" s="48" t="s">
        <v>82</v>
      </c>
      <c r="S71" s="47"/>
      <c r="T71" s="47"/>
      <c r="U71" s="189"/>
      <c r="V71" s="189"/>
      <c r="W71" s="187"/>
      <c r="X71" s="187"/>
      <c r="Y71" s="187"/>
      <c r="Z71" s="187"/>
      <c r="AA71" s="187"/>
      <c r="AB71" s="187">
        <v>0.2</v>
      </c>
      <c r="AC71" s="187">
        <v>0.2</v>
      </c>
      <c r="AD71" s="187">
        <v>0.2</v>
      </c>
      <c r="AE71" s="187">
        <v>0.2</v>
      </c>
      <c r="AF71" s="187">
        <v>0.2</v>
      </c>
      <c r="AG71" s="180"/>
      <c r="AH71" s="180"/>
      <c r="AI71" s="180"/>
      <c r="AJ71" s="180"/>
      <c r="AK71" s="180"/>
      <c r="AL71" s="180"/>
      <c r="AM71" s="180"/>
      <c r="AN71" s="180"/>
      <c r="AO71" s="180"/>
      <c r="AP71" s="180"/>
      <c r="AQ71" s="180"/>
      <c r="AR71" s="180"/>
    </row>
  </sheetData>
  <dataValidations count="7">
    <dataValidation type="list" allowBlank="1" showInputMessage="1" showErrorMessage="1" sqref="R18" xr:uid="{B170CB6A-96B1-4467-9287-BE5DF12608D9}">
      <formula1>"Sí,No"</formula1>
    </dataValidation>
    <dataValidation type="list" allowBlank="1" showInputMessage="1" showErrorMessage="1" sqref="T18" xr:uid="{0A8B46A5-C7D7-4187-B50C-8B49ECB4C1E0}">
      <formula1>"DOP, USD"</formula1>
    </dataValidation>
    <dataValidation type="list" allowBlank="1" showInputMessage="1" showErrorMessage="1" sqref="G30:G31 G19:G22" xr:uid="{D734E5D9-CDAF-40E3-9275-6B250E8A49D5}">
      <formula1>"1,2,3"</formula1>
    </dataValidation>
    <dataValidation type="list" allowBlank="1" showInputMessage="1" showErrorMessage="1" sqref="K30:K31 K18:K22" xr:uid="{8829E842-E897-41D4-B197-D9B3DC0DA594}">
      <formula1>"Más es más,Menos es más"</formula1>
    </dataValidation>
    <dataValidation type="list" allowBlank="1" showInputMessage="1" showErrorMessage="1" sqref="L30:L31 L18:L22" xr:uid="{5C547793-C682-4B0F-9281-81E805116DE7}">
      <formula1>"Puntual,Acumulada"</formula1>
    </dataValidation>
    <dataValidation type="list" allowBlank="1" showInputMessage="1" showErrorMessage="1" sqref="J30:J31 J18:J22" xr:uid="{64E0FEE1-7628-4FF4-934B-26AF4E3E2A68}">
      <formula1>"Cantidad,Porcentaje,Minuto,Día,Hora,MMRD$"</formula1>
    </dataValidation>
    <dataValidation type="custom" allowBlank="1" showInputMessage="1" showErrorMessage="1" errorTitle="Sólo se permiten números" sqref="AJ44:AJ64 AB70:AE71 AB23:AE68 U23:AA71 U7:AE17 AF23:AF71 AJ7:AJ31 AG7:AI71 AK7:AR71 AF7:AF19" xr:uid="{73D14081-4BBC-49A1-9A6E-18AD1041470F}">
      <formula1>ISNUMBER(U7)</formula1>
    </dataValidation>
  </dataValidations>
  <hyperlinks>
    <hyperlink ref="A2" location="INDICE!A1" display="◄INICIO" xr:uid="{1E39C7EA-6EBC-4E7F-914F-CE344881EB9D}"/>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1FC8-BFBA-4B17-B5DC-379F6CABF680}">
  <sheetPr codeName="Hoja13"/>
  <dimension ref="A2:AR53"/>
  <sheetViews>
    <sheetView showGridLines="0" zoomScaleNormal="100" workbookViewId="0">
      <selection activeCell="A2" sqref="A2"/>
    </sheetView>
  </sheetViews>
  <sheetFormatPr baseColWidth="10" defaultColWidth="9" defaultRowHeight="15.75"/>
  <cols>
    <col min="1" max="1" width="17.75" bestFit="1" customWidth="1"/>
    <col min="2" max="2" width="60.875" customWidth="1"/>
    <col min="3" max="3" width="21.625" customWidth="1"/>
    <col min="4" max="4" width="12.375" customWidth="1"/>
    <col min="5" max="5" width="49.25" customWidth="1"/>
    <col min="6" max="6" width="43.625" customWidth="1"/>
    <col min="7" max="7" width="13.375" customWidth="1"/>
    <col min="8" max="8" width="27.875" customWidth="1"/>
    <col min="9" max="9" width="19" customWidth="1"/>
    <col min="10" max="10" width="20.5" customWidth="1"/>
    <col min="11" max="11" width="13.75" customWidth="1"/>
    <col min="12" max="12" width="20" customWidth="1"/>
    <col min="13" max="13" width="35.25" customWidth="1"/>
    <col min="14" max="14" width="29.125" customWidth="1"/>
    <col min="15" max="15" width="22.125" customWidth="1"/>
    <col min="16" max="16" width="17.5" customWidth="1"/>
    <col min="17" max="17" width="28.25" customWidth="1"/>
    <col min="18" max="18" width="12.125" customWidth="1"/>
    <col min="19" max="19" width="21.5" customWidth="1"/>
    <col min="20" max="20" width="10.75" bestFit="1" customWidth="1"/>
    <col min="21" max="21" width="15.375" customWidth="1"/>
    <col min="22" max="24" width="15" customWidth="1"/>
    <col min="25" max="25" width="14.75" customWidth="1"/>
    <col min="26" max="32" width="15" customWidth="1"/>
    <col min="33" max="33" width="18" customWidth="1"/>
    <col min="34" max="44" width="21.5" customWidth="1"/>
  </cols>
  <sheetData>
    <row r="2" spans="1:44" ht="22.5">
      <c r="A2" s="86" t="s">
        <v>20</v>
      </c>
    </row>
    <row r="3" spans="1:44" ht="23.25">
      <c r="B3" s="60"/>
      <c r="E3" s="60" t="str">
        <f>[14]Control!$A$1&amp;" "&amp;[14]Control!$B$5</f>
        <v>PLAN OPERATIVO ANUAL  2024</v>
      </c>
    </row>
    <row r="4" spans="1:44" ht="24" thickBot="1">
      <c r="B4" s="213"/>
      <c r="E4" s="61" t="str">
        <f>[14]Control!$B$3</f>
        <v>DIRECCIÓN DE SERVICIOS GENERALES</v>
      </c>
    </row>
    <row r="5" spans="1:44" ht="17.25" thickTop="1" thickBot="1">
      <c r="U5" s="62" t="s">
        <v>21</v>
      </c>
      <c r="V5" s="62"/>
      <c r="W5" s="62"/>
      <c r="X5" s="62"/>
      <c r="Y5" s="62"/>
      <c r="Z5" s="62"/>
      <c r="AA5" s="62"/>
      <c r="AB5" s="62"/>
      <c r="AC5" s="62"/>
      <c r="AD5" s="62"/>
      <c r="AE5" s="62"/>
      <c r="AF5" s="62"/>
      <c r="AG5" s="62" t="s">
        <v>22</v>
      </c>
      <c r="AH5" s="62"/>
      <c r="AI5" s="62"/>
      <c r="AJ5" s="62"/>
      <c r="AK5" s="62"/>
      <c r="AL5" s="62"/>
      <c r="AM5" s="62"/>
      <c r="AN5" s="62"/>
      <c r="AO5" s="62"/>
      <c r="AP5" s="62"/>
      <c r="AQ5" s="62"/>
      <c r="AR5" s="62"/>
    </row>
    <row r="6" spans="1:44" ht="57.75" customHeight="1" thickBot="1">
      <c r="A6" s="63" t="s">
        <v>23</v>
      </c>
      <c r="B6" s="63" t="s">
        <v>24</v>
      </c>
      <c r="C6" s="63" t="s">
        <v>25</v>
      </c>
      <c r="D6" s="63" t="s">
        <v>26</v>
      </c>
      <c r="E6" s="63" t="s">
        <v>27</v>
      </c>
      <c r="F6" s="63" t="s">
        <v>28</v>
      </c>
      <c r="G6" s="63" t="s">
        <v>29</v>
      </c>
      <c r="H6" s="63" t="s">
        <v>30</v>
      </c>
      <c r="I6" s="77" t="s">
        <v>31</v>
      </c>
      <c r="J6" s="63" t="s">
        <v>32</v>
      </c>
      <c r="K6" s="63" t="s">
        <v>33</v>
      </c>
      <c r="L6" s="63" t="s">
        <v>34</v>
      </c>
      <c r="M6" s="63" t="s">
        <v>35</v>
      </c>
      <c r="N6" s="63" t="s">
        <v>36</v>
      </c>
      <c r="O6" s="77" t="s">
        <v>37</v>
      </c>
      <c r="P6" s="63" t="s">
        <v>38</v>
      </c>
      <c r="Q6" s="63" t="s">
        <v>39</v>
      </c>
      <c r="R6" s="77" t="s">
        <v>40</v>
      </c>
      <c r="S6" s="63" t="s">
        <v>41</v>
      </c>
      <c r="T6" s="63" t="s">
        <v>42</v>
      </c>
      <c r="U6" s="64" t="s">
        <v>43</v>
      </c>
      <c r="V6" s="64" t="s">
        <v>44</v>
      </c>
      <c r="W6" s="64" t="s">
        <v>45</v>
      </c>
      <c r="X6" s="64" t="s">
        <v>46</v>
      </c>
      <c r="Y6" s="64" t="s">
        <v>47</v>
      </c>
      <c r="Z6" s="64" t="s">
        <v>48</v>
      </c>
      <c r="AA6" s="64" t="s">
        <v>49</v>
      </c>
      <c r="AB6" s="64" t="s">
        <v>50</v>
      </c>
      <c r="AC6" s="64" t="s">
        <v>51</v>
      </c>
      <c r="AD6" s="64" t="s">
        <v>52</v>
      </c>
      <c r="AE6" s="64" t="s">
        <v>53</v>
      </c>
      <c r="AF6" s="64" t="s">
        <v>54</v>
      </c>
      <c r="AG6" s="64" t="s">
        <v>55</v>
      </c>
      <c r="AH6" s="64" t="s">
        <v>56</v>
      </c>
      <c r="AI6" s="64" t="s">
        <v>57</v>
      </c>
      <c r="AJ6" s="64" t="s">
        <v>58</v>
      </c>
      <c r="AK6" s="64" t="s">
        <v>59</v>
      </c>
      <c r="AL6" s="64" t="s">
        <v>60</v>
      </c>
      <c r="AM6" s="64" t="s">
        <v>61</v>
      </c>
      <c r="AN6" s="64" t="s">
        <v>62</v>
      </c>
      <c r="AO6" s="64" t="s">
        <v>63</v>
      </c>
      <c r="AP6" s="64" t="s">
        <v>64</v>
      </c>
      <c r="AQ6" s="64" t="s">
        <v>65</v>
      </c>
      <c r="AR6" s="64" t="s">
        <v>66</v>
      </c>
    </row>
    <row r="7" spans="1:44" ht="78.75">
      <c r="A7" t="s">
        <v>1696</v>
      </c>
      <c r="B7" t="s">
        <v>68</v>
      </c>
      <c r="C7" s="65" t="s">
        <v>84</v>
      </c>
      <c r="E7" t="s">
        <v>1697</v>
      </c>
      <c r="F7" s="65" t="s">
        <v>1698</v>
      </c>
      <c r="G7" s="66">
        <v>3</v>
      </c>
      <c r="H7" s="65" t="s">
        <v>72</v>
      </c>
      <c r="I7" s="65" t="s">
        <v>1699</v>
      </c>
      <c r="J7" t="s">
        <v>74</v>
      </c>
      <c r="K7" t="s">
        <v>75</v>
      </c>
      <c r="L7" t="s">
        <v>76</v>
      </c>
      <c r="M7" s="65" t="s">
        <v>1700</v>
      </c>
      <c r="N7" t="s">
        <v>1701</v>
      </c>
      <c r="O7" s="65" t="s">
        <v>1702</v>
      </c>
      <c r="P7" s="65" t="s">
        <v>1703</v>
      </c>
      <c r="Q7" s="65" t="s">
        <v>1704</v>
      </c>
      <c r="R7" t="s">
        <v>200</v>
      </c>
      <c r="S7" s="67">
        <v>0</v>
      </c>
      <c r="T7" s="67"/>
      <c r="U7" s="68">
        <v>10</v>
      </c>
      <c r="V7" s="68">
        <v>10</v>
      </c>
      <c r="W7" s="68">
        <v>10</v>
      </c>
      <c r="X7" s="68">
        <v>10</v>
      </c>
      <c r="Y7" s="69">
        <v>10</v>
      </c>
      <c r="Z7" s="68">
        <v>10</v>
      </c>
      <c r="AA7" s="69">
        <v>10</v>
      </c>
      <c r="AB7" s="69">
        <v>10</v>
      </c>
      <c r="AC7" s="69">
        <v>10</v>
      </c>
      <c r="AD7" s="69">
        <v>10</v>
      </c>
      <c r="AE7" s="69">
        <v>10</v>
      </c>
      <c r="AF7" s="69">
        <v>10</v>
      </c>
      <c r="AG7" s="70"/>
      <c r="AH7" s="70"/>
      <c r="AI7" s="70"/>
      <c r="AJ7" s="70"/>
      <c r="AK7" s="70"/>
      <c r="AL7" s="70"/>
      <c r="AM7" s="70"/>
      <c r="AN7" s="70"/>
      <c r="AO7" s="70"/>
      <c r="AP7" s="70"/>
      <c r="AQ7" s="70"/>
      <c r="AR7" s="70"/>
    </row>
    <row r="8" spans="1:44" ht="47.25">
      <c r="A8" t="s">
        <v>1705</v>
      </c>
      <c r="B8" t="s">
        <v>68</v>
      </c>
      <c r="C8" s="65" t="s">
        <v>84</v>
      </c>
      <c r="E8" t="s">
        <v>1706</v>
      </c>
      <c r="F8" s="65" t="s">
        <v>1707</v>
      </c>
      <c r="G8" s="66">
        <v>3</v>
      </c>
      <c r="H8" s="65" t="s">
        <v>72</v>
      </c>
      <c r="I8" s="65" t="s">
        <v>1235</v>
      </c>
      <c r="J8" t="s">
        <v>74</v>
      </c>
      <c r="K8" t="s">
        <v>75</v>
      </c>
      <c r="L8" t="s">
        <v>76</v>
      </c>
      <c r="M8" s="65" t="s">
        <v>967</v>
      </c>
      <c r="N8" t="s">
        <v>1701</v>
      </c>
      <c r="O8" s="65" t="s">
        <v>1702</v>
      </c>
      <c r="P8" s="65" t="s">
        <v>1703</v>
      </c>
      <c r="Q8" s="65" t="s">
        <v>1708</v>
      </c>
      <c r="R8" t="s">
        <v>200</v>
      </c>
      <c r="S8" s="67">
        <v>0</v>
      </c>
      <c r="T8" s="67"/>
      <c r="U8" s="68"/>
      <c r="V8" s="68"/>
      <c r="W8" s="68">
        <v>1</v>
      </c>
      <c r="X8" s="68"/>
      <c r="Y8" s="69"/>
      <c r="Z8" s="68">
        <v>1</v>
      </c>
      <c r="AA8" s="69"/>
      <c r="AB8" s="69"/>
      <c r="AC8" s="69">
        <v>1</v>
      </c>
      <c r="AD8" s="69"/>
      <c r="AE8" s="69"/>
      <c r="AF8" s="69">
        <v>1</v>
      </c>
      <c r="AG8" s="70"/>
      <c r="AH8" s="70"/>
      <c r="AI8" s="70"/>
      <c r="AJ8" s="70"/>
      <c r="AK8" s="70"/>
      <c r="AL8" s="70"/>
      <c r="AM8" s="70"/>
      <c r="AN8" s="70"/>
      <c r="AO8" s="70"/>
      <c r="AP8" s="70"/>
      <c r="AQ8" s="70"/>
      <c r="AR8" s="70"/>
    </row>
    <row r="9" spans="1:44" ht="141.75">
      <c r="A9" t="s">
        <v>1709</v>
      </c>
      <c r="B9" t="s">
        <v>68</v>
      </c>
      <c r="C9" s="65" t="s">
        <v>182</v>
      </c>
      <c r="E9" t="s">
        <v>1710</v>
      </c>
      <c r="F9" s="65" t="s">
        <v>1711</v>
      </c>
      <c r="G9" s="66">
        <v>3</v>
      </c>
      <c r="H9" s="65" t="s">
        <v>72</v>
      </c>
      <c r="I9" s="65" t="s">
        <v>1712</v>
      </c>
      <c r="J9" t="s">
        <v>74</v>
      </c>
      <c r="K9" t="s">
        <v>75</v>
      </c>
      <c r="L9" t="s">
        <v>76</v>
      </c>
      <c r="M9" s="65" t="s">
        <v>1713</v>
      </c>
      <c r="N9" t="s">
        <v>1701</v>
      </c>
      <c r="O9" s="65" t="s">
        <v>1714</v>
      </c>
      <c r="P9" s="65" t="s">
        <v>1715</v>
      </c>
      <c r="Q9" s="65" t="s">
        <v>1539</v>
      </c>
      <c r="R9" t="s">
        <v>439</v>
      </c>
      <c r="S9" s="67">
        <v>0</v>
      </c>
      <c r="T9" s="67"/>
      <c r="U9" s="68"/>
      <c r="V9" s="68"/>
      <c r="W9" s="68"/>
      <c r="X9" s="68">
        <v>40</v>
      </c>
      <c r="Y9" s="69" t="s">
        <v>1539</v>
      </c>
      <c r="Z9" s="68"/>
      <c r="AA9" s="69" t="s">
        <v>1539</v>
      </c>
      <c r="AB9" s="69">
        <v>40</v>
      </c>
      <c r="AC9" s="69" t="s">
        <v>1539</v>
      </c>
      <c r="AD9" s="69" t="s">
        <v>1539</v>
      </c>
      <c r="AE9" s="69" t="s">
        <v>1539</v>
      </c>
      <c r="AF9" s="69">
        <v>40</v>
      </c>
      <c r="AG9" s="70"/>
      <c r="AH9" s="70"/>
      <c r="AI9" s="70"/>
      <c r="AJ9" s="70"/>
      <c r="AK9" s="70"/>
      <c r="AL9" s="70"/>
      <c r="AM9" s="70"/>
      <c r="AN9" s="70"/>
      <c r="AO9" s="70"/>
      <c r="AP9" s="70"/>
      <c r="AQ9" s="70"/>
      <c r="AR9" s="70"/>
    </row>
    <row r="10" spans="1:44" ht="78.75">
      <c r="A10" t="s">
        <v>1716</v>
      </c>
      <c r="B10" t="s">
        <v>68</v>
      </c>
      <c r="C10" s="65" t="s">
        <v>182</v>
      </c>
      <c r="E10" t="s">
        <v>1717</v>
      </c>
      <c r="F10" s="65" t="s">
        <v>1718</v>
      </c>
      <c r="G10" s="66">
        <v>2</v>
      </c>
      <c r="H10" s="65" t="s">
        <v>72</v>
      </c>
      <c r="I10" s="65" t="s">
        <v>1719</v>
      </c>
      <c r="J10" t="s">
        <v>74</v>
      </c>
      <c r="K10" t="s">
        <v>75</v>
      </c>
      <c r="L10" t="s">
        <v>76</v>
      </c>
      <c r="M10" s="65" t="s">
        <v>1713</v>
      </c>
      <c r="N10" t="s">
        <v>1701</v>
      </c>
      <c r="O10" s="65" t="s">
        <v>1714</v>
      </c>
      <c r="P10" s="65" t="s">
        <v>1715</v>
      </c>
      <c r="Q10" s="65" t="s">
        <v>1539</v>
      </c>
      <c r="R10" t="s">
        <v>439</v>
      </c>
      <c r="S10" s="67">
        <v>0</v>
      </c>
      <c r="T10" s="67"/>
      <c r="U10" s="68"/>
      <c r="V10" s="68"/>
      <c r="W10" s="68">
        <v>50</v>
      </c>
      <c r="X10" s="68"/>
      <c r="Y10" s="69" t="s">
        <v>1539</v>
      </c>
      <c r="Z10" s="68">
        <v>50</v>
      </c>
      <c r="AA10" s="69" t="s">
        <v>1539</v>
      </c>
      <c r="AB10" s="69" t="s">
        <v>1539</v>
      </c>
      <c r="AC10" s="69">
        <v>50</v>
      </c>
      <c r="AD10" s="69" t="s">
        <v>1539</v>
      </c>
      <c r="AE10" s="69" t="s">
        <v>1539</v>
      </c>
      <c r="AF10" s="69">
        <v>50</v>
      </c>
      <c r="AG10" s="70"/>
      <c r="AH10" s="70"/>
      <c r="AI10" s="70"/>
      <c r="AJ10" s="70"/>
      <c r="AK10" s="70"/>
      <c r="AL10" s="70"/>
      <c r="AM10" s="70"/>
      <c r="AN10" s="70"/>
      <c r="AO10" s="70"/>
      <c r="AP10" s="70"/>
      <c r="AQ10" s="70"/>
      <c r="AR10" s="70"/>
    </row>
    <row r="11" spans="1:44" ht="204.75">
      <c r="A11" t="s">
        <v>1720</v>
      </c>
      <c r="B11" t="s">
        <v>68</v>
      </c>
      <c r="C11" s="65" t="s">
        <v>182</v>
      </c>
      <c r="E11" t="s">
        <v>1721</v>
      </c>
      <c r="F11" s="65" t="s">
        <v>1722</v>
      </c>
      <c r="G11" s="66">
        <v>3</v>
      </c>
      <c r="H11" s="65" t="s">
        <v>72</v>
      </c>
      <c r="I11" s="65" t="s">
        <v>1723</v>
      </c>
      <c r="J11" t="s">
        <v>74</v>
      </c>
      <c r="K11" t="s">
        <v>75</v>
      </c>
      <c r="L11" t="s">
        <v>76</v>
      </c>
      <c r="M11" s="65" t="s">
        <v>1713</v>
      </c>
      <c r="N11" t="s">
        <v>1701</v>
      </c>
      <c r="O11" s="65" t="s">
        <v>1714</v>
      </c>
      <c r="P11" s="65" t="s">
        <v>1715</v>
      </c>
      <c r="Q11" s="65" t="s">
        <v>1539</v>
      </c>
      <c r="R11" t="s">
        <v>439</v>
      </c>
      <c r="S11" s="67">
        <v>0</v>
      </c>
      <c r="T11" s="67"/>
      <c r="U11" s="68">
        <v>35</v>
      </c>
      <c r="V11" s="68">
        <v>35</v>
      </c>
      <c r="W11" s="68">
        <v>35</v>
      </c>
      <c r="X11" s="68">
        <v>35</v>
      </c>
      <c r="Y11" s="69">
        <v>35</v>
      </c>
      <c r="Z11" s="68">
        <v>35</v>
      </c>
      <c r="AA11" s="69">
        <v>35</v>
      </c>
      <c r="AB11" s="69">
        <v>35</v>
      </c>
      <c r="AC11" s="69">
        <v>35</v>
      </c>
      <c r="AD11" s="69">
        <v>35</v>
      </c>
      <c r="AE11" s="69">
        <v>35</v>
      </c>
      <c r="AF11" s="69">
        <v>35</v>
      </c>
      <c r="AG11" s="70"/>
      <c r="AH11" s="70"/>
      <c r="AI11" s="70"/>
      <c r="AJ11" s="70"/>
      <c r="AK11" s="70"/>
      <c r="AL11" s="70"/>
      <c r="AM11" s="70"/>
      <c r="AN11" s="70"/>
      <c r="AO11" s="70"/>
      <c r="AP11" s="70"/>
      <c r="AQ11" s="70"/>
      <c r="AR11" s="70"/>
    </row>
    <row r="12" spans="1:44" ht="94.5">
      <c r="A12" t="s">
        <v>1724</v>
      </c>
      <c r="B12" t="s">
        <v>68</v>
      </c>
      <c r="C12" s="65" t="s">
        <v>182</v>
      </c>
      <c r="E12" t="s">
        <v>1725</v>
      </c>
      <c r="F12" s="65" t="s">
        <v>1726</v>
      </c>
      <c r="G12" s="66">
        <v>3</v>
      </c>
      <c r="H12" s="65" t="s">
        <v>72</v>
      </c>
      <c r="I12" s="65" t="s">
        <v>1727</v>
      </c>
      <c r="J12" t="s">
        <v>74</v>
      </c>
      <c r="K12" t="s">
        <v>75</v>
      </c>
      <c r="L12" t="s">
        <v>76</v>
      </c>
      <c r="M12" s="65" t="s">
        <v>1713</v>
      </c>
      <c r="N12" t="s">
        <v>1701</v>
      </c>
      <c r="O12" s="65" t="s">
        <v>1714</v>
      </c>
      <c r="P12" s="65" t="s">
        <v>1715</v>
      </c>
      <c r="Q12" s="65" t="s">
        <v>1539</v>
      </c>
      <c r="R12" t="s">
        <v>439</v>
      </c>
      <c r="S12" s="67">
        <v>0</v>
      </c>
      <c r="T12" s="67"/>
      <c r="U12" s="68">
        <v>20</v>
      </c>
      <c r="V12" s="68">
        <v>20</v>
      </c>
      <c r="W12" s="68">
        <v>20</v>
      </c>
      <c r="X12" s="68">
        <v>20</v>
      </c>
      <c r="Y12" s="69">
        <v>20</v>
      </c>
      <c r="Z12" s="68">
        <v>20</v>
      </c>
      <c r="AA12" s="69">
        <v>20</v>
      </c>
      <c r="AB12" s="69">
        <v>20</v>
      </c>
      <c r="AC12" s="69">
        <v>20</v>
      </c>
      <c r="AD12" s="69">
        <v>20</v>
      </c>
      <c r="AE12" s="69">
        <v>20</v>
      </c>
      <c r="AF12" s="69">
        <v>20</v>
      </c>
      <c r="AG12" s="70"/>
      <c r="AH12" s="70"/>
      <c r="AI12" s="70"/>
      <c r="AJ12" s="70"/>
      <c r="AK12" s="70"/>
      <c r="AL12" s="70"/>
      <c r="AM12" s="70"/>
      <c r="AN12" s="70"/>
      <c r="AO12" s="70"/>
      <c r="AP12" s="70"/>
      <c r="AQ12" s="70"/>
      <c r="AR12" s="70"/>
    </row>
    <row r="13" spans="1:44" ht="110.25">
      <c r="A13" t="s">
        <v>1728</v>
      </c>
      <c r="B13" t="s">
        <v>68</v>
      </c>
      <c r="C13" s="65" t="s">
        <v>182</v>
      </c>
      <c r="E13" t="s">
        <v>1729</v>
      </c>
      <c r="F13" s="65" t="s">
        <v>1730</v>
      </c>
      <c r="G13" s="66">
        <v>3</v>
      </c>
      <c r="H13" s="65" t="s">
        <v>72</v>
      </c>
      <c r="I13" s="65" t="s">
        <v>1727</v>
      </c>
      <c r="J13" t="s">
        <v>74</v>
      </c>
      <c r="K13" t="s">
        <v>75</v>
      </c>
      <c r="L13" t="s">
        <v>76</v>
      </c>
      <c r="M13" s="65" t="s">
        <v>1713</v>
      </c>
      <c r="N13" t="s">
        <v>1701</v>
      </c>
      <c r="O13" s="65" t="s">
        <v>1731</v>
      </c>
      <c r="P13" s="65" t="s">
        <v>1732</v>
      </c>
      <c r="Q13" s="65" t="s">
        <v>1539</v>
      </c>
      <c r="R13" t="s">
        <v>439</v>
      </c>
      <c r="S13" s="67">
        <v>0</v>
      </c>
      <c r="T13" s="67"/>
      <c r="U13" s="68">
        <v>200</v>
      </c>
      <c r="V13" s="68"/>
      <c r="W13" s="68"/>
      <c r="X13" s="68">
        <v>200</v>
      </c>
      <c r="Y13" s="69" t="s">
        <v>1539</v>
      </c>
      <c r="Z13" s="68"/>
      <c r="AA13" s="69" t="s">
        <v>1539</v>
      </c>
      <c r="AB13" s="69">
        <v>200</v>
      </c>
      <c r="AC13" s="69" t="s">
        <v>1539</v>
      </c>
      <c r="AD13" s="69" t="s">
        <v>1539</v>
      </c>
      <c r="AE13" s="69" t="s">
        <v>1539</v>
      </c>
      <c r="AF13" s="69">
        <v>200</v>
      </c>
      <c r="AG13" s="70"/>
      <c r="AH13" s="70"/>
      <c r="AI13" s="70"/>
      <c r="AJ13" s="70"/>
      <c r="AK13" s="70"/>
      <c r="AL13" s="70"/>
      <c r="AM13" s="70"/>
      <c r="AN13" s="70"/>
      <c r="AO13" s="70"/>
      <c r="AP13" s="70"/>
      <c r="AQ13" s="70"/>
      <c r="AR13" s="70"/>
    </row>
    <row r="14" spans="1:44" ht="94.5">
      <c r="A14" t="s">
        <v>1733</v>
      </c>
      <c r="B14" t="s">
        <v>68</v>
      </c>
      <c r="C14" s="65" t="s">
        <v>182</v>
      </c>
      <c r="E14" t="s">
        <v>1734</v>
      </c>
      <c r="F14" s="65" t="s">
        <v>1735</v>
      </c>
      <c r="G14" s="66">
        <v>3</v>
      </c>
      <c r="H14" s="65" t="s">
        <v>72</v>
      </c>
      <c r="I14" s="65" t="s">
        <v>1727</v>
      </c>
      <c r="J14" t="s">
        <v>74</v>
      </c>
      <c r="K14" t="s">
        <v>75</v>
      </c>
      <c r="L14" t="s">
        <v>76</v>
      </c>
      <c r="M14" s="65" t="s">
        <v>1713</v>
      </c>
      <c r="N14" t="s">
        <v>1701</v>
      </c>
      <c r="O14" s="65" t="s">
        <v>1736</v>
      </c>
      <c r="P14" s="65" t="s">
        <v>1737</v>
      </c>
      <c r="Q14" s="65" t="s">
        <v>1539</v>
      </c>
      <c r="R14" t="s">
        <v>439</v>
      </c>
      <c r="S14" s="67">
        <v>0</v>
      </c>
      <c r="T14" s="67"/>
      <c r="U14" s="68">
        <v>95</v>
      </c>
      <c r="V14" s="68">
        <v>95</v>
      </c>
      <c r="W14" s="68">
        <v>95</v>
      </c>
      <c r="X14" s="68">
        <v>95</v>
      </c>
      <c r="Y14" s="69">
        <v>95</v>
      </c>
      <c r="Z14" s="68">
        <v>95</v>
      </c>
      <c r="AA14" s="69">
        <v>95</v>
      </c>
      <c r="AB14" s="69">
        <v>95</v>
      </c>
      <c r="AC14" s="69">
        <v>95</v>
      </c>
      <c r="AD14" s="69">
        <v>95</v>
      </c>
      <c r="AE14" s="69">
        <v>95</v>
      </c>
      <c r="AF14" s="69">
        <v>95</v>
      </c>
      <c r="AG14" s="70"/>
      <c r="AH14" s="70"/>
      <c r="AI14" s="70"/>
      <c r="AJ14" s="70"/>
      <c r="AK14" s="70"/>
      <c r="AL14" s="70"/>
      <c r="AM14" s="70"/>
      <c r="AN14" s="70"/>
      <c r="AO14" s="70"/>
      <c r="AP14" s="70"/>
      <c r="AQ14" s="70"/>
      <c r="AR14" s="70"/>
    </row>
    <row r="15" spans="1:44" ht="126">
      <c r="A15" t="s">
        <v>1738</v>
      </c>
      <c r="B15" t="s">
        <v>68</v>
      </c>
      <c r="C15" s="65" t="s">
        <v>182</v>
      </c>
      <c r="E15" t="s">
        <v>1739</v>
      </c>
      <c r="F15" s="65" t="s">
        <v>1740</v>
      </c>
      <c r="G15" s="66">
        <v>3</v>
      </c>
      <c r="H15" s="65" t="s">
        <v>72</v>
      </c>
      <c r="I15" s="65" t="s">
        <v>1727</v>
      </c>
      <c r="J15" t="s">
        <v>74</v>
      </c>
      <c r="K15" t="s">
        <v>75</v>
      </c>
      <c r="L15" t="s">
        <v>76</v>
      </c>
      <c r="M15" s="65" t="s">
        <v>1713</v>
      </c>
      <c r="N15" t="s">
        <v>1701</v>
      </c>
      <c r="O15" s="65" t="s">
        <v>1736</v>
      </c>
      <c r="P15" s="65" t="s">
        <v>1737</v>
      </c>
      <c r="Q15" s="65" t="s">
        <v>1741</v>
      </c>
      <c r="R15" t="s">
        <v>1742</v>
      </c>
      <c r="S15" s="67">
        <v>0</v>
      </c>
      <c r="T15" s="67"/>
      <c r="U15" s="68">
        <v>70</v>
      </c>
      <c r="V15" s="68">
        <v>70</v>
      </c>
      <c r="W15" s="68">
        <v>70</v>
      </c>
      <c r="X15" s="68">
        <v>70</v>
      </c>
      <c r="Y15" s="69">
        <v>70</v>
      </c>
      <c r="Z15" s="68">
        <v>70</v>
      </c>
      <c r="AA15" s="69">
        <v>70</v>
      </c>
      <c r="AB15" s="69">
        <v>70</v>
      </c>
      <c r="AC15" s="69">
        <v>70</v>
      </c>
      <c r="AD15" s="69">
        <v>70</v>
      </c>
      <c r="AE15" s="69">
        <v>70</v>
      </c>
      <c r="AF15" s="69">
        <v>70</v>
      </c>
      <c r="AG15" s="70"/>
      <c r="AH15" s="70"/>
      <c r="AI15" s="70"/>
      <c r="AJ15" s="70"/>
      <c r="AK15" s="70"/>
      <c r="AL15" s="70"/>
      <c r="AM15" s="70"/>
      <c r="AN15" s="70"/>
      <c r="AO15" s="70"/>
      <c r="AP15" s="70"/>
      <c r="AQ15" s="70"/>
      <c r="AR15" s="70"/>
    </row>
    <row r="16" spans="1:44" ht="173.25">
      <c r="A16" t="s">
        <v>1743</v>
      </c>
      <c r="B16" t="s">
        <v>68</v>
      </c>
      <c r="C16" s="65" t="s">
        <v>182</v>
      </c>
      <c r="E16" t="s">
        <v>1744</v>
      </c>
      <c r="F16" s="65" t="s">
        <v>1745</v>
      </c>
      <c r="G16" s="66">
        <v>3</v>
      </c>
      <c r="H16" s="65" t="s">
        <v>72</v>
      </c>
      <c r="I16" s="65" t="s">
        <v>1727</v>
      </c>
      <c r="J16" t="s">
        <v>74</v>
      </c>
      <c r="K16" t="s">
        <v>75</v>
      </c>
      <c r="L16" t="s">
        <v>76</v>
      </c>
      <c r="M16" s="65" t="s">
        <v>1713</v>
      </c>
      <c r="N16" t="s">
        <v>1701</v>
      </c>
      <c r="O16" s="65" t="s">
        <v>1736</v>
      </c>
      <c r="P16" s="65" t="s">
        <v>1737</v>
      </c>
      <c r="Q16" s="65" t="s">
        <v>1539</v>
      </c>
      <c r="R16" t="s">
        <v>439</v>
      </c>
      <c r="S16" s="67">
        <v>0</v>
      </c>
      <c r="T16" s="67"/>
      <c r="U16" s="68">
        <v>105</v>
      </c>
      <c r="V16" s="68">
        <v>105</v>
      </c>
      <c r="W16" s="68">
        <v>105</v>
      </c>
      <c r="X16" s="68">
        <v>105</v>
      </c>
      <c r="Y16" s="69">
        <v>105</v>
      </c>
      <c r="Z16" s="68">
        <v>105</v>
      </c>
      <c r="AA16" s="69">
        <v>105</v>
      </c>
      <c r="AB16" s="69">
        <v>105</v>
      </c>
      <c r="AC16" s="69">
        <v>105</v>
      </c>
      <c r="AD16" s="69">
        <v>105</v>
      </c>
      <c r="AE16" s="69">
        <v>105</v>
      </c>
      <c r="AF16" s="69">
        <v>105</v>
      </c>
      <c r="AG16" s="70"/>
      <c r="AH16" s="70"/>
      <c r="AI16" s="70"/>
      <c r="AJ16" s="70"/>
      <c r="AK16" s="70"/>
      <c r="AL16" s="70"/>
      <c r="AM16" s="70"/>
      <c r="AN16" s="70"/>
      <c r="AO16" s="70"/>
      <c r="AP16" s="70"/>
      <c r="AQ16" s="70"/>
      <c r="AR16" s="70"/>
    </row>
    <row r="17" spans="1:44" ht="110.25">
      <c r="A17" t="s">
        <v>1746</v>
      </c>
      <c r="B17" t="s">
        <v>68</v>
      </c>
      <c r="C17" s="65" t="s">
        <v>182</v>
      </c>
      <c r="E17" t="s">
        <v>1747</v>
      </c>
      <c r="F17" s="65" t="s">
        <v>1748</v>
      </c>
      <c r="G17" s="66">
        <v>3</v>
      </c>
      <c r="H17" s="65" t="s">
        <v>72</v>
      </c>
      <c r="I17" s="65" t="s">
        <v>1727</v>
      </c>
      <c r="J17" t="s">
        <v>74</v>
      </c>
      <c r="K17" t="s">
        <v>75</v>
      </c>
      <c r="L17" t="s">
        <v>76</v>
      </c>
      <c r="M17" s="65" t="s">
        <v>1713</v>
      </c>
      <c r="N17" t="s">
        <v>1701</v>
      </c>
      <c r="O17" s="65" t="s">
        <v>1736</v>
      </c>
      <c r="P17" s="65" t="s">
        <v>1737</v>
      </c>
      <c r="Q17" s="65" t="s">
        <v>1539</v>
      </c>
      <c r="R17" t="s">
        <v>439</v>
      </c>
      <c r="S17" s="67">
        <v>0</v>
      </c>
      <c r="T17" s="67"/>
      <c r="U17" s="68">
        <v>564</v>
      </c>
      <c r="V17" s="68">
        <v>564</v>
      </c>
      <c r="W17" s="68">
        <v>564</v>
      </c>
      <c r="X17" s="68">
        <v>564</v>
      </c>
      <c r="Y17" s="69">
        <v>564</v>
      </c>
      <c r="Z17" s="68">
        <v>564</v>
      </c>
      <c r="AA17" s="69">
        <v>564</v>
      </c>
      <c r="AB17" s="69">
        <v>564</v>
      </c>
      <c r="AC17" s="69">
        <v>564</v>
      </c>
      <c r="AD17" s="69">
        <v>564</v>
      </c>
      <c r="AE17" s="69">
        <v>564</v>
      </c>
      <c r="AF17" s="69">
        <v>564</v>
      </c>
      <c r="AG17" s="70"/>
      <c r="AH17" s="70"/>
      <c r="AI17" s="70"/>
      <c r="AJ17" s="70"/>
      <c r="AK17" s="70"/>
      <c r="AL17" s="70"/>
      <c r="AM17" s="70"/>
      <c r="AN17" s="70"/>
      <c r="AO17" s="70"/>
      <c r="AP17" s="70"/>
      <c r="AQ17" s="70"/>
      <c r="AR17" s="70"/>
    </row>
    <row r="18" spans="1:44" ht="141.75">
      <c r="A18" t="s">
        <v>1749</v>
      </c>
      <c r="B18" t="s">
        <v>68</v>
      </c>
      <c r="C18" s="65" t="s">
        <v>182</v>
      </c>
      <c r="E18" t="s">
        <v>1750</v>
      </c>
      <c r="F18" s="65" t="s">
        <v>1751</v>
      </c>
      <c r="G18" s="66">
        <v>3</v>
      </c>
      <c r="H18" s="65" t="s">
        <v>72</v>
      </c>
      <c r="I18" s="65" t="s">
        <v>1727</v>
      </c>
      <c r="J18" t="s">
        <v>74</v>
      </c>
      <c r="K18" t="s">
        <v>75</v>
      </c>
      <c r="L18" t="s">
        <v>76</v>
      </c>
      <c r="M18" s="65" t="s">
        <v>1713</v>
      </c>
      <c r="N18" t="s">
        <v>1701</v>
      </c>
      <c r="O18" s="65" t="s">
        <v>1736</v>
      </c>
      <c r="P18" s="65" t="s">
        <v>1737</v>
      </c>
      <c r="Q18" s="65" t="s">
        <v>1741</v>
      </c>
      <c r="R18" t="s">
        <v>1742</v>
      </c>
      <c r="S18" s="67">
        <v>0</v>
      </c>
      <c r="T18" s="67"/>
      <c r="U18" s="68"/>
      <c r="V18" s="68"/>
      <c r="W18" s="68"/>
      <c r="X18" s="68"/>
      <c r="Y18" s="69" t="s">
        <v>1539</v>
      </c>
      <c r="Z18" s="68">
        <v>30</v>
      </c>
      <c r="AA18" s="69" t="s">
        <v>1539</v>
      </c>
      <c r="AB18" s="69" t="s">
        <v>1539</v>
      </c>
      <c r="AC18" s="69" t="s">
        <v>1539</v>
      </c>
      <c r="AD18" s="69" t="s">
        <v>1539</v>
      </c>
      <c r="AE18" s="69" t="s">
        <v>1539</v>
      </c>
      <c r="AF18" s="69">
        <v>30</v>
      </c>
      <c r="AG18" s="70"/>
      <c r="AH18" s="70"/>
      <c r="AI18" s="70"/>
      <c r="AJ18" s="70"/>
      <c r="AK18" s="70"/>
      <c r="AL18" s="70"/>
      <c r="AM18" s="70"/>
      <c r="AN18" s="70"/>
      <c r="AO18" s="70"/>
      <c r="AP18" s="70"/>
      <c r="AQ18" s="70"/>
      <c r="AR18" s="70"/>
    </row>
    <row r="19" spans="1:44" ht="78.75">
      <c r="A19" t="s">
        <v>1752</v>
      </c>
      <c r="B19" t="s">
        <v>68</v>
      </c>
      <c r="C19" s="65" t="s">
        <v>182</v>
      </c>
      <c r="E19" t="s">
        <v>1753</v>
      </c>
      <c r="F19" s="65" t="s">
        <v>1754</v>
      </c>
      <c r="G19" s="66">
        <v>2</v>
      </c>
      <c r="H19" s="65" t="s">
        <v>72</v>
      </c>
      <c r="I19" s="65" t="s">
        <v>1755</v>
      </c>
      <c r="J19" t="s">
        <v>74</v>
      </c>
      <c r="K19" t="s">
        <v>75</v>
      </c>
      <c r="L19" t="s">
        <v>76</v>
      </c>
      <c r="M19" s="65" t="s">
        <v>1713</v>
      </c>
      <c r="N19" t="s">
        <v>1701</v>
      </c>
      <c r="O19" s="65" t="s">
        <v>1736</v>
      </c>
      <c r="P19" s="65" t="s">
        <v>1737</v>
      </c>
      <c r="Q19" s="65" t="s">
        <v>1741</v>
      </c>
      <c r="R19" t="s">
        <v>1742</v>
      </c>
      <c r="S19" s="67">
        <v>0</v>
      </c>
      <c r="T19" s="67"/>
      <c r="U19" s="68"/>
      <c r="V19" s="68"/>
      <c r="W19" s="68"/>
      <c r="X19" s="68"/>
      <c r="Y19" s="69" t="s">
        <v>1539</v>
      </c>
      <c r="Z19" s="68"/>
      <c r="AA19" s="69" t="s">
        <v>1539</v>
      </c>
      <c r="AB19" s="69">
        <v>100</v>
      </c>
      <c r="AC19" s="69">
        <v>100</v>
      </c>
      <c r="AD19" s="69">
        <v>100</v>
      </c>
      <c r="AE19" s="69" t="s">
        <v>1539</v>
      </c>
      <c r="AF19" s="69" t="s">
        <v>1539</v>
      </c>
      <c r="AG19" s="70"/>
      <c r="AH19" s="70"/>
      <c r="AI19" s="70"/>
      <c r="AJ19" s="70"/>
      <c r="AK19" s="70"/>
      <c r="AL19" s="70"/>
      <c r="AM19" s="70"/>
      <c r="AN19" s="70"/>
      <c r="AO19" s="70"/>
      <c r="AP19" s="70"/>
      <c r="AQ19" s="70"/>
      <c r="AR19" s="70"/>
    </row>
    <row r="20" spans="1:44" ht="63">
      <c r="A20" t="s">
        <v>1756</v>
      </c>
      <c r="B20" t="s">
        <v>68</v>
      </c>
      <c r="C20" s="65" t="s">
        <v>182</v>
      </c>
      <c r="E20" t="s">
        <v>1757</v>
      </c>
      <c r="F20" s="65" t="s">
        <v>1758</v>
      </c>
      <c r="G20" s="66">
        <v>3</v>
      </c>
      <c r="H20" s="65" t="s">
        <v>72</v>
      </c>
      <c r="I20" s="65" t="s">
        <v>1755</v>
      </c>
      <c r="J20" t="s">
        <v>74</v>
      </c>
      <c r="K20" t="s">
        <v>75</v>
      </c>
      <c r="L20" t="s">
        <v>76</v>
      </c>
      <c r="M20" s="65" t="s">
        <v>1713</v>
      </c>
      <c r="N20" t="s">
        <v>1701</v>
      </c>
      <c r="O20" s="65" t="s">
        <v>1736</v>
      </c>
      <c r="P20" s="65" t="s">
        <v>1737</v>
      </c>
      <c r="Q20" s="65" t="s">
        <v>1741</v>
      </c>
      <c r="R20" t="s">
        <v>1742</v>
      </c>
      <c r="S20" s="67">
        <v>0</v>
      </c>
      <c r="T20" s="67"/>
      <c r="U20" s="68"/>
      <c r="V20" s="68"/>
      <c r="W20" s="68"/>
      <c r="X20" s="68"/>
      <c r="Y20" s="69">
        <v>50</v>
      </c>
      <c r="Z20" s="68"/>
      <c r="AA20" s="69" t="s">
        <v>1539</v>
      </c>
      <c r="AB20" s="69">
        <v>50</v>
      </c>
      <c r="AC20" s="69" t="s">
        <v>1539</v>
      </c>
      <c r="AD20" s="69" t="s">
        <v>1539</v>
      </c>
      <c r="AE20" s="69">
        <v>50</v>
      </c>
      <c r="AF20" s="69" t="s">
        <v>1539</v>
      </c>
      <c r="AG20" s="70"/>
      <c r="AH20" s="70"/>
      <c r="AI20" s="70"/>
      <c r="AJ20" s="70"/>
      <c r="AK20" s="70"/>
      <c r="AL20" s="70"/>
      <c r="AM20" s="70"/>
      <c r="AN20" s="70"/>
      <c r="AO20" s="70"/>
      <c r="AP20" s="70"/>
      <c r="AQ20" s="70"/>
      <c r="AR20" s="70"/>
    </row>
    <row r="21" spans="1:44" ht="157.5">
      <c r="A21" t="s">
        <v>1759</v>
      </c>
      <c r="B21" t="s">
        <v>68</v>
      </c>
      <c r="C21" s="65" t="s">
        <v>182</v>
      </c>
      <c r="E21" t="s">
        <v>1760</v>
      </c>
      <c r="F21" s="65" t="s">
        <v>1761</v>
      </c>
      <c r="G21" s="66">
        <v>3</v>
      </c>
      <c r="H21" s="65" t="s">
        <v>72</v>
      </c>
      <c r="I21" s="65" t="s">
        <v>1762</v>
      </c>
      <c r="J21" t="s">
        <v>74</v>
      </c>
      <c r="K21" t="s">
        <v>75</v>
      </c>
      <c r="L21" t="s">
        <v>76</v>
      </c>
      <c r="M21" s="65" t="s">
        <v>1713</v>
      </c>
      <c r="N21" t="s">
        <v>1701</v>
      </c>
      <c r="O21" s="65" t="s">
        <v>1731</v>
      </c>
      <c r="P21" s="65" t="s">
        <v>1732</v>
      </c>
      <c r="Q21" s="65" t="s">
        <v>1539</v>
      </c>
      <c r="R21" t="s">
        <v>439</v>
      </c>
      <c r="S21" s="67">
        <v>0</v>
      </c>
      <c r="T21" s="67"/>
      <c r="U21" s="68">
        <v>500</v>
      </c>
      <c r="V21" s="68">
        <v>500</v>
      </c>
      <c r="W21" s="68">
        <v>500</v>
      </c>
      <c r="X21" s="68">
        <v>500</v>
      </c>
      <c r="Y21" s="69">
        <v>500</v>
      </c>
      <c r="Z21" s="68">
        <v>500</v>
      </c>
      <c r="AA21" s="69">
        <v>500</v>
      </c>
      <c r="AB21" s="69">
        <v>500</v>
      </c>
      <c r="AC21" s="69">
        <v>500</v>
      </c>
      <c r="AD21" s="69">
        <v>500</v>
      </c>
      <c r="AE21" s="69">
        <v>500</v>
      </c>
      <c r="AF21" s="69">
        <v>500</v>
      </c>
      <c r="AG21" s="70"/>
      <c r="AH21" s="70"/>
      <c r="AI21" s="70"/>
      <c r="AJ21" s="70"/>
      <c r="AK21" s="70"/>
      <c r="AL21" s="70"/>
      <c r="AM21" s="70"/>
      <c r="AN21" s="70"/>
      <c r="AO21" s="70"/>
      <c r="AP21" s="70"/>
      <c r="AQ21" s="70"/>
      <c r="AR21" s="70"/>
    </row>
    <row r="22" spans="1:44" ht="63">
      <c r="A22" t="s">
        <v>1763</v>
      </c>
      <c r="B22" t="s">
        <v>68</v>
      </c>
      <c r="C22" s="65" t="s">
        <v>182</v>
      </c>
      <c r="E22" t="s">
        <v>1764</v>
      </c>
      <c r="F22" s="65" t="s">
        <v>1765</v>
      </c>
      <c r="G22" s="66">
        <v>2</v>
      </c>
      <c r="H22" s="65" t="s">
        <v>72</v>
      </c>
      <c r="I22" s="65" t="s">
        <v>72</v>
      </c>
      <c r="J22" t="s">
        <v>74</v>
      </c>
      <c r="K22" t="s">
        <v>75</v>
      </c>
      <c r="L22" t="s">
        <v>76</v>
      </c>
      <c r="M22" s="65" t="s">
        <v>1713</v>
      </c>
      <c r="N22" t="s">
        <v>1701</v>
      </c>
      <c r="O22" s="65" t="s">
        <v>1714</v>
      </c>
      <c r="P22" s="65" t="s">
        <v>1715</v>
      </c>
      <c r="Q22" s="65"/>
      <c r="S22" s="67">
        <v>0</v>
      </c>
      <c r="T22" s="67"/>
      <c r="U22" s="68">
        <v>130</v>
      </c>
      <c r="V22" s="68">
        <v>130</v>
      </c>
      <c r="W22" s="68">
        <v>130</v>
      </c>
      <c r="X22" s="68">
        <v>130</v>
      </c>
      <c r="Y22" s="71">
        <v>130</v>
      </c>
      <c r="Z22" s="68">
        <v>130</v>
      </c>
      <c r="AA22" s="71">
        <v>130</v>
      </c>
      <c r="AB22" s="71">
        <v>130</v>
      </c>
      <c r="AC22" s="71">
        <v>130</v>
      </c>
      <c r="AD22" s="71">
        <v>130</v>
      </c>
      <c r="AE22" s="71">
        <v>130</v>
      </c>
      <c r="AF22" s="71">
        <v>130</v>
      </c>
      <c r="AG22" s="72"/>
      <c r="AH22" s="73"/>
      <c r="AI22" s="73"/>
      <c r="AJ22" s="73"/>
      <c r="AK22" s="73"/>
      <c r="AL22" s="73"/>
      <c r="AM22" s="73"/>
      <c r="AN22" s="73"/>
      <c r="AO22" s="73"/>
      <c r="AP22" s="73"/>
      <c r="AQ22" s="73"/>
      <c r="AR22" s="73"/>
    </row>
    <row r="23" spans="1:44" ht="47.25">
      <c r="A23" t="s">
        <v>1766</v>
      </c>
      <c r="B23" t="s">
        <v>68</v>
      </c>
      <c r="C23" s="65" t="s">
        <v>182</v>
      </c>
      <c r="E23" t="s">
        <v>1767</v>
      </c>
      <c r="F23" s="65" t="s">
        <v>1768</v>
      </c>
      <c r="G23" s="66">
        <v>2</v>
      </c>
      <c r="H23" s="65" t="s">
        <v>72</v>
      </c>
      <c r="I23" s="65" t="s">
        <v>72</v>
      </c>
      <c r="J23" t="s">
        <v>74</v>
      </c>
      <c r="K23" t="s">
        <v>75</v>
      </c>
      <c r="L23" t="s">
        <v>76</v>
      </c>
      <c r="M23" s="65" t="s">
        <v>1713</v>
      </c>
      <c r="N23" t="s">
        <v>1701</v>
      </c>
      <c r="O23" s="65" t="s">
        <v>1714</v>
      </c>
      <c r="P23" s="65" t="s">
        <v>1715</v>
      </c>
      <c r="Q23" s="65"/>
      <c r="S23" s="67">
        <v>0</v>
      </c>
      <c r="T23" s="67"/>
      <c r="U23" s="68"/>
      <c r="V23" s="68"/>
      <c r="W23" s="68"/>
      <c r="X23" s="68"/>
      <c r="Y23" s="71" t="s">
        <v>1539</v>
      </c>
      <c r="Z23" s="68">
        <v>30</v>
      </c>
      <c r="AA23" s="71" t="s">
        <v>1539</v>
      </c>
      <c r="AB23" s="71" t="s">
        <v>1539</v>
      </c>
      <c r="AC23" s="71" t="s">
        <v>1539</v>
      </c>
      <c r="AD23" s="71" t="s">
        <v>1539</v>
      </c>
      <c r="AE23" s="71" t="s">
        <v>1539</v>
      </c>
      <c r="AF23" s="71">
        <v>30</v>
      </c>
      <c r="AG23" s="72"/>
      <c r="AH23" s="73"/>
      <c r="AI23" s="73"/>
      <c r="AJ23" s="73"/>
      <c r="AK23" s="73"/>
      <c r="AL23" s="73"/>
      <c r="AM23" s="73"/>
      <c r="AN23" s="73"/>
      <c r="AO23" s="73"/>
      <c r="AP23" s="73"/>
      <c r="AQ23" s="73"/>
      <c r="AR23" s="73"/>
    </row>
    <row r="24" spans="1:44" ht="110.25">
      <c r="A24" t="s">
        <v>1769</v>
      </c>
      <c r="B24" t="s">
        <v>68</v>
      </c>
      <c r="C24" s="65" t="s">
        <v>182</v>
      </c>
      <c r="E24" t="s">
        <v>1770</v>
      </c>
      <c r="F24" s="65" t="s">
        <v>1771</v>
      </c>
      <c r="G24" s="66">
        <v>3</v>
      </c>
      <c r="H24" s="65" t="s">
        <v>72</v>
      </c>
      <c r="I24" s="65" t="s">
        <v>72</v>
      </c>
      <c r="J24" t="s">
        <v>74</v>
      </c>
      <c r="K24" t="s">
        <v>75</v>
      </c>
      <c r="L24" t="s">
        <v>76</v>
      </c>
      <c r="M24" s="65" t="s">
        <v>1713</v>
      </c>
      <c r="N24" t="s">
        <v>1701</v>
      </c>
      <c r="O24" s="65" t="s">
        <v>1736</v>
      </c>
      <c r="P24" s="65" t="s">
        <v>1737</v>
      </c>
      <c r="Q24" s="65"/>
      <c r="S24" s="67">
        <v>0</v>
      </c>
      <c r="T24" s="67"/>
      <c r="U24" s="68"/>
      <c r="V24" s="68"/>
      <c r="W24" s="68"/>
      <c r="X24" s="68"/>
      <c r="Y24" s="71" t="s">
        <v>1539</v>
      </c>
      <c r="Z24" s="68"/>
      <c r="AA24" s="71" t="s">
        <v>1539</v>
      </c>
      <c r="AB24" s="71" t="s">
        <v>1539</v>
      </c>
      <c r="AC24" s="71" t="s">
        <v>1539</v>
      </c>
      <c r="AD24" s="71">
        <v>63</v>
      </c>
      <c r="AE24" s="71">
        <v>63</v>
      </c>
      <c r="AF24" s="71" t="s">
        <v>1539</v>
      </c>
      <c r="AG24" s="72"/>
      <c r="AH24" s="73"/>
      <c r="AI24" s="73"/>
      <c r="AJ24" s="73"/>
      <c r="AK24" s="73"/>
      <c r="AL24" s="73"/>
      <c r="AM24" s="73"/>
      <c r="AN24" s="73"/>
      <c r="AO24" s="73"/>
      <c r="AP24" s="73"/>
      <c r="AQ24" s="73"/>
      <c r="AR24" s="73"/>
    </row>
    <row r="25" spans="1:44" ht="78.75">
      <c r="A25" t="s">
        <v>1772</v>
      </c>
      <c r="B25" t="s">
        <v>68</v>
      </c>
      <c r="C25" s="65" t="s">
        <v>254</v>
      </c>
      <c r="E25" t="s">
        <v>1773</v>
      </c>
      <c r="F25" s="65" t="s">
        <v>1774</v>
      </c>
      <c r="G25" s="66">
        <v>3</v>
      </c>
      <c r="H25" s="65" t="s">
        <v>72</v>
      </c>
      <c r="I25" s="65" t="s">
        <v>1775</v>
      </c>
      <c r="J25" t="s">
        <v>94</v>
      </c>
      <c r="K25" t="s">
        <v>75</v>
      </c>
      <c r="L25" t="s">
        <v>76</v>
      </c>
      <c r="M25" s="65" t="s">
        <v>1776</v>
      </c>
      <c r="N25" t="s">
        <v>1777</v>
      </c>
      <c r="O25" s="65" t="s">
        <v>1778</v>
      </c>
      <c r="P25" s="65" t="s">
        <v>1779</v>
      </c>
      <c r="Q25" s="65" t="s">
        <v>275</v>
      </c>
      <c r="R25" t="s">
        <v>82</v>
      </c>
      <c r="S25" s="67"/>
      <c r="T25" s="67"/>
      <c r="U25" s="74">
        <v>0.9</v>
      </c>
      <c r="V25" s="74">
        <v>0.9</v>
      </c>
      <c r="W25" s="74">
        <v>0.9</v>
      </c>
      <c r="X25" s="74">
        <v>0.9</v>
      </c>
      <c r="Y25" s="71">
        <v>0.9</v>
      </c>
      <c r="Z25" s="74">
        <v>0.9</v>
      </c>
      <c r="AA25" s="71">
        <v>0.9</v>
      </c>
      <c r="AB25" s="71">
        <v>0.9</v>
      </c>
      <c r="AC25" s="71">
        <v>0.9</v>
      </c>
      <c r="AD25" s="71">
        <v>0.9</v>
      </c>
      <c r="AE25" s="71">
        <v>0.9</v>
      </c>
      <c r="AF25" s="71">
        <v>0.9</v>
      </c>
      <c r="AG25" s="72"/>
      <c r="AH25" s="73"/>
      <c r="AI25" s="73"/>
      <c r="AJ25" s="73"/>
      <c r="AK25" s="73"/>
      <c r="AL25" s="73"/>
      <c r="AM25" s="73"/>
      <c r="AN25" s="73"/>
      <c r="AO25" s="73"/>
      <c r="AP25" s="73"/>
      <c r="AQ25" s="73"/>
      <c r="AR25" s="73"/>
    </row>
    <row r="26" spans="1:44" ht="47.25">
      <c r="A26" t="s">
        <v>1780</v>
      </c>
      <c r="B26" t="s">
        <v>68</v>
      </c>
      <c r="C26" s="65" t="s">
        <v>254</v>
      </c>
      <c r="E26" t="s">
        <v>1781</v>
      </c>
      <c r="F26" s="65" t="s">
        <v>1782</v>
      </c>
      <c r="G26" s="66">
        <v>3</v>
      </c>
      <c r="H26" s="65" t="s">
        <v>72</v>
      </c>
      <c r="I26" s="65" t="s">
        <v>1783</v>
      </c>
      <c r="J26" t="s">
        <v>74</v>
      </c>
      <c r="K26" t="s">
        <v>228</v>
      </c>
      <c r="L26" t="s">
        <v>95</v>
      </c>
      <c r="M26" s="65" t="s">
        <v>1784</v>
      </c>
      <c r="N26" t="s">
        <v>1777</v>
      </c>
      <c r="O26" s="65" t="s">
        <v>1778</v>
      </c>
      <c r="P26" s="65" t="s">
        <v>1779</v>
      </c>
      <c r="Q26" s="65"/>
      <c r="R26" t="s">
        <v>82</v>
      </c>
      <c r="S26" s="67"/>
      <c r="T26" s="67"/>
      <c r="U26" s="68">
        <v>5</v>
      </c>
      <c r="V26" s="68">
        <v>5</v>
      </c>
      <c r="W26" s="68">
        <v>5</v>
      </c>
      <c r="X26" s="68">
        <v>5</v>
      </c>
      <c r="Y26" s="71">
        <v>5</v>
      </c>
      <c r="Z26" s="68">
        <v>5</v>
      </c>
      <c r="AA26" s="71">
        <v>5</v>
      </c>
      <c r="AB26" s="71">
        <v>5</v>
      </c>
      <c r="AC26" s="71">
        <v>5</v>
      </c>
      <c r="AD26" s="71">
        <v>5</v>
      </c>
      <c r="AE26" s="71">
        <v>5</v>
      </c>
      <c r="AF26" s="71">
        <v>5</v>
      </c>
      <c r="AG26" s="72"/>
      <c r="AH26" s="73"/>
      <c r="AI26" s="73"/>
      <c r="AJ26" s="73"/>
      <c r="AK26" s="73"/>
      <c r="AL26" s="73"/>
      <c r="AM26" s="73"/>
      <c r="AN26" s="73"/>
      <c r="AO26" s="73"/>
      <c r="AP26" s="73"/>
      <c r="AQ26" s="73"/>
      <c r="AR26" s="73"/>
    </row>
    <row r="27" spans="1:44" ht="47.25">
      <c r="A27" t="s">
        <v>1785</v>
      </c>
      <c r="B27" t="s">
        <v>68</v>
      </c>
      <c r="C27" s="65" t="s">
        <v>182</v>
      </c>
      <c r="E27" t="s">
        <v>1786</v>
      </c>
      <c r="F27" s="65" t="s">
        <v>1787</v>
      </c>
      <c r="G27" s="66">
        <v>1</v>
      </c>
      <c r="H27" s="65" t="s">
        <v>72</v>
      </c>
      <c r="I27" s="65" t="s">
        <v>1788</v>
      </c>
      <c r="J27" t="s">
        <v>94</v>
      </c>
      <c r="K27" t="s">
        <v>75</v>
      </c>
      <c r="L27" t="s">
        <v>95</v>
      </c>
      <c r="M27" s="65" t="s">
        <v>1789</v>
      </c>
      <c r="N27" t="s">
        <v>1777</v>
      </c>
      <c r="O27" s="65" t="s">
        <v>1778</v>
      </c>
      <c r="P27" s="65" t="s">
        <v>1779</v>
      </c>
      <c r="Q27" s="65"/>
      <c r="R27" t="s">
        <v>82</v>
      </c>
      <c r="S27" s="67"/>
      <c r="T27" s="67"/>
      <c r="U27" s="74">
        <v>1</v>
      </c>
      <c r="V27" s="74">
        <v>1</v>
      </c>
      <c r="W27" s="74">
        <v>1</v>
      </c>
      <c r="X27" s="74">
        <v>1</v>
      </c>
      <c r="Y27" s="71">
        <v>1</v>
      </c>
      <c r="Z27" s="74">
        <v>1</v>
      </c>
      <c r="AA27" s="71">
        <v>1</v>
      </c>
      <c r="AB27" s="71">
        <v>1</v>
      </c>
      <c r="AC27" s="71">
        <v>1</v>
      </c>
      <c r="AD27" s="71">
        <v>1</v>
      </c>
      <c r="AE27" s="71">
        <v>1</v>
      </c>
      <c r="AF27" s="71">
        <v>1</v>
      </c>
      <c r="AG27" s="72"/>
      <c r="AH27" s="73"/>
      <c r="AI27" s="73"/>
      <c r="AJ27" s="73"/>
      <c r="AK27" s="73"/>
      <c r="AL27" s="73"/>
      <c r="AM27" s="73"/>
      <c r="AN27" s="73"/>
      <c r="AO27" s="73"/>
      <c r="AP27" s="73"/>
      <c r="AQ27" s="73"/>
      <c r="AR27" s="73"/>
    </row>
    <row r="28" spans="1:44" ht="47.25">
      <c r="A28" t="s">
        <v>1790</v>
      </c>
      <c r="B28" t="s">
        <v>68</v>
      </c>
      <c r="C28" s="65" t="s">
        <v>254</v>
      </c>
      <c r="E28" t="s">
        <v>1791</v>
      </c>
      <c r="F28" s="65" t="s">
        <v>1792</v>
      </c>
      <c r="G28" s="66">
        <v>1</v>
      </c>
      <c r="H28" s="65" t="s">
        <v>72</v>
      </c>
      <c r="I28" s="65" t="s">
        <v>1793</v>
      </c>
      <c r="J28" t="s">
        <v>94</v>
      </c>
      <c r="K28" t="s">
        <v>75</v>
      </c>
      <c r="L28" t="s">
        <v>76</v>
      </c>
      <c r="M28" s="65" t="s">
        <v>1794</v>
      </c>
      <c r="N28" t="s">
        <v>1777</v>
      </c>
      <c r="O28" s="65" t="s">
        <v>1778</v>
      </c>
      <c r="P28" s="65" t="s">
        <v>1779</v>
      </c>
      <c r="Q28" s="65" t="s">
        <v>1795</v>
      </c>
      <c r="R28" t="s">
        <v>82</v>
      </c>
      <c r="S28" s="67"/>
      <c r="T28" s="67"/>
      <c r="U28" s="74"/>
      <c r="V28" s="74"/>
      <c r="W28" s="74"/>
      <c r="X28" s="74"/>
      <c r="Y28" s="71"/>
      <c r="Z28" s="74"/>
      <c r="AA28" s="71">
        <v>0.9</v>
      </c>
      <c r="AB28" s="71"/>
      <c r="AC28" s="71"/>
      <c r="AD28" s="71"/>
      <c r="AE28" s="71"/>
      <c r="AF28" s="71">
        <v>0.9</v>
      </c>
      <c r="AG28" s="72"/>
      <c r="AH28" s="73"/>
      <c r="AI28" s="73"/>
      <c r="AJ28" s="73"/>
      <c r="AK28" s="73"/>
      <c r="AL28" s="73"/>
      <c r="AM28" s="73"/>
      <c r="AN28" s="73"/>
      <c r="AO28" s="73"/>
      <c r="AP28" s="73"/>
      <c r="AQ28" s="73"/>
      <c r="AR28" s="73"/>
    </row>
    <row r="29" spans="1:44" ht="63">
      <c r="A29" t="s">
        <v>1796</v>
      </c>
      <c r="B29" t="s">
        <v>68</v>
      </c>
      <c r="C29" s="65" t="s">
        <v>254</v>
      </c>
      <c r="E29" t="s">
        <v>1797</v>
      </c>
      <c r="F29" s="65" t="s">
        <v>1798</v>
      </c>
      <c r="G29" s="66">
        <v>2</v>
      </c>
      <c r="H29" s="65" t="s">
        <v>72</v>
      </c>
      <c r="I29" s="65" t="s">
        <v>1799</v>
      </c>
      <c r="J29" t="s">
        <v>94</v>
      </c>
      <c r="K29" t="s">
        <v>228</v>
      </c>
      <c r="L29" t="s">
        <v>95</v>
      </c>
      <c r="M29" s="65" t="s">
        <v>1800</v>
      </c>
      <c r="N29" t="s">
        <v>1777</v>
      </c>
      <c r="O29" s="65" t="s">
        <v>1778</v>
      </c>
      <c r="P29" s="65" t="s">
        <v>1779</v>
      </c>
      <c r="Q29" s="65" t="s">
        <v>282</v>
      </c>
      <c r="R29" t="s">
        <v>82</v>
      </c>
      <c r="S29" s="67"/>
      <c r="T29" s="67"/>
      <c r="U29" s="74"/>
      <c r="V29" s="74"/>
      <c r="W29" s="74"/>
      <c r="X29" s="74"/>
      <c r="Y29" s="71">
        <v>1</v>
      </c>
      <c r="Z29" s="74"/>
      <c r="AA29" s="71"/>
      <c r="AB29" s="71"/>
      <c r="AC29" s="71"/>
      <c r="AD29" s="71"/>
      <c r="AE29" s="71">
        <v>1</v>
      </c>
      <c r="AF29" s="71"/>
      <c r="AG29" s="72"/>
      <c r="AH29" s="73"/>
      <c r="AI29" s="73"/>
      <c r="AJ29" s="73"/>
      <c r="AK29" s="73"/>
      <c r="AL29" s="73"/>
      <c r="AM29" s="73"/>
      <c r="AN29" s="73"/>
      <c r="AO29" s="73"/>
      <c r="AP29" s="73"/>
      <c r="AQ29" s="73"/>
      <c r="AR29" s="73"/>
    </row>
    <row r="30" spans="1:44" ht="47.25">
      <c r="A30" t="s">
        <v>1801</v>
      </c>
      <c r="B30" t="s">
        <v>68</v>
      </c>
      <c r="C30" s="65" t="s">
        <v>254</v>
      </c>
      <c r="E30" t="s">
        <v>1802</v>
      </c>
      <c r="F30" s="65" t="s">
        <v>1803</v>
      </c>
      <c r="G30" s="66">
        <v>2</v>
      </c>
      <c r="H30" s="65" t="s">
        <v>72</v>
      </c>
      <c r="I30" s="65" t="s">
        <v>959</v>
      </c>
      <c r="J30" t="s">
        <v>94</v>
      </c>
      <c r="K30" t="s">
        <v>75</v>
      </c>
      <c r="L30" t="s">
        <v>76</v>
      </c>
      <c r="M30" s="65" t="s">
        <v>1804</v>
      </c>
      <c r="N30" t="s">
        <v>1777</v>
      </c>
      <c r="O30" s="65" t="s">
        <v>1778</v>
      </c>
      <c r="P30" s="65" t="s">
        <v>1779</v>
      </c>
      <c r="Q30" s="65" t="s">
        <v>407</v>
      </c>
      <c r="R30" t="s">
        <v>200</v>
      </c>
      <c r="S30" s="67"/>
      <c r="T30" s="67" t="s">
        <v>408</v>
      </c>
      <c r="U30" s="74"/>
      <c r="V30" s="74"/>
      <c r="W30" s="74"/>
      <c r="X30" s="74"/>
      <c r="Y30" s="71">
        <v>0.4</v>
      </c>
      <c r="Z30" s="74"/>
      <c r="AA30" s="71"/>
      <c r="AB30" s="71"/>
      <c r="AC30" s="71">
        <v>0.4</v>
      </c>
      <c r="AD30" s="71"/>
      <c r="AE30" s="71"/>
      <c r="AF30" s="71">
        <v>0.2</v>
      </c>
      <c r="AG30" s="72"/>
      <c r="AH30" s="73"/>
      <c r="AI30" s="73"/>
      <c r="AJ30" s="73"/>
      <c r="AK30" s="73"/>
      <c r="AL30" s="73"/>
      <c r="AM30" s="73"/>
      <c r="AN30" s="73"/>
      <c r="AO30" s="73"/>
      <c r="AP30" s="73"/>
      <c r="AQ30" s="73"/>
      <c r="AR30" s="73"/>
    </row>
    <row r="31" spans="1:44" ht="47.25">
      <c r="A31" t="s">
        <v>1805</v>
      </c>
      <c r="B31" t="s">
        <v>68</v>
      </c>
      <c r="C31" s="65" t="s">
        <v>254</v>
      </c>
      <c r="E31" t="s">
        <v>1806</v>
      </c>
      <c r="F31" s="65" t="s">
        <v>1807</v>
      </c>
      <c r="G31" s="66">
        <v>2</v>
      </c>
      <c r="H31" s="65" t="s">
        <v>72</v>
      </c>
      <c r="I31" s="65" t="s">
        <v>959</v>
      </c>
      <c r="J31" t="s">
        <v>94</v>
      </c>
      <c r="K31" t="s">
        <v>75</v>
      </c>
      <c r="L31" t="s">
        <v>76</v>
      </c>
      <c r="M31" s="65" t="s">
        <v>1804</v>
      </c>
      <c r="N31" t="s">
        <v>1777</v>
      </c>
      <c r="O31" s="65" t="s">
        <v>1778</v>
      </c>
      <c r="P31" s="65" t="s">
        <v>1779</v>
      </c>
      <c r="Q31" s="65" t="s">
        <v>407</v>
      </c>
      <c r="R31" t="s">
        <v>200</v>
      </c>
      <c r="S31" s="67"/>
      <c r="T31" s="67" t="s">
        <v>408</v>
      </c>
      <c r="U31" s="74"/>
      <c r="V31" s="74"/>
      <c r="W31" s="74"/>
      <c r="X31" s="74"/>
      <c r="Y31" s="71">
        <v>0.4</v>
      </c>
      <c r="Z31" s="74"/>
      <c r="AA31" s="71"/>
      <c r="AB31" s="71"/>
      <c r="AC31" s="71">
        <v>0.4</v>
      </c>
      <c r="AD31" s="71"/>
      <c r="AE31" s="71"/>
      <c r="AF31" s="71">
        <v>0.2</v>
      </c>
      <c r="AG31" s="72"/>
      <c r="AH31" s="73"/>
      <c r="AI31" s="73"/>
      <c r="AJ31" s="73"/>
      <c r="AK31" s="73"/>
      <c r="AL31" s="73"/>
      <c r="AM31" s="73"/>
      <c r="AN31" s="73"/>
      <c r="AO31" s="73"/>
      <c r="AP31" s="73"/>
      <c r="AQ31" s="73"/>
      <c r="AR31" s="73"/>
    </row>
    <row r="32" spans="1:44" ht="47.25">
      <c r="A32" t="s">
        <v>1808</v>
      </c>
      <c r="B32" t="s">
        <v>68</v>
      </c>
      <c r="C32" s="65" t="s">
        <v>254</v>
      </c>
      <c r="E32" t="s">
        <v>1809</v>
      </c>
      <c r="F32" s="65" t="s">
        <v>1810</v>
      </c>
      <c r="G32" s="66">
        <v>2</v>
      </c>
      <c r="H32" s="65" t="s">
        <v>72</v>
      </c>
      <c r="I32" s="65" t="s">
        <v>959</v>
      </c>
      <c r="J32" t="s">
        <v>94</v>
      </c>
      <c r="K32" t="s">
        <v>75</v>
      </c>
      <c r="L32" t="s">
        <v>76</v>
      </c>
      <c r="M32" s="65" t="s">
        <v>1804</v>
      </c>
      <c r="N32" t="s">
        <v>1777</v>
      </c>
      <c r="O32" s="65" t="s">
        <v>1778</v>
      </c>
      <c r="P32" s="65" t="s">
        <v>1779</v>
      </c>
      <c r="Q32" s="65" t="s">
        <v>407</v>
      </c>
      <c r="R32" t="s">
        <v>200</v>
      </c>
      <c r="S32" s="67"/>
      <c r="T32" s="67" t="s">
        <v>408</v>
      </c>
      <c r="U32" s="74"/>
      <c r="V32" s="74"/>
      <c r="W32" s="74"/>
      <c r="X32" s="74"/>
      <c r="Y32" s="71">
        <v>0.4</v>
      </c>
      <c r="Z32" s="74"/>
      <c r="AA32" s="71"/>
      <c r="AB32" s="71"/>
      <c r="AC32" s="71">
        <v>0.4</v>
      </c>
      <c r="AD32" s="71"/>
      <c r="AE32" s="71"/>
      <c r="AF32" s="71">
        <v>0.2</v>
      </c>
      <c r="AG32" s="72"/>
      <c r="AH32" s="73"/>
      <c r="AI32" s="73"/>
      <c r="AJ32" s="73"/>
      <c r="AK32" s="73"/>
      <c r="AL32" s="73"/>
      <c r="AM32" s="73"/>
      <c r="AN32" s="73"/>
      <c r="AO32" s="73"/>
      <c r="AP32" s="73"/>
      <c r="AQ32" s="73"/>
      <c r="AR32" s="73"/>
    </row>
    <row r="33" spans="1:44" ht="47.25">
      <c r="A33" t="s">
        <v>1811</v>
      </c>
      <c r="B33" t="s">
        <v>68</v>
      </c>
      <c r="C33" s="65" t="s">
        <v>254</v>
      </c>
      <c r="E33" t="s">
        <v>1812</v>
      </c>
      <c r="F33" s="65" t="s">
        <v>1813</v>
      </c>
      <c r="G33" s="66">
        <v>2</v>
      </c>
      <c r="H33" s="65" t="s">
        <v>72</v>
      </c>
      <c r="I33" s="65" t="s">
        <v>959</v>
      </c>
      <c r="J33" t="s">
        <v>94</v>
      </c>
      <c r="K33" t="s">
        <v>75</v>
      </c>
      <c r="L33" t="s">
        <v>76</v>
      </c>
      <c r="M33" s="65" t="s">
        <v>1804</v>
      </c>
      <c r="N33" t="s">
        <v>1777</v>
      </c>
      <c r="O33" s="65" t="s">
        <v>1778</v>
      </c>
      <c r="P33" s="65" t="s">
        <v>1779</v>
      </c>
      <c r="Q33" s="65" t="s">
        <v>407</v>
      </c>
      <c r="R33" t="s">
        <v>200</v>
      </c>
      <c r="S33" s="67"/>
      <c r="T33" s="67" t="s">
        <v>408</v>
      </c>
      <c r="U33" s="74"/>
      <c r="V33" s="74"/>
      <c r="W33" s="74"/>
      <c r="X33" s="74"/>
      <c r="Y33" s="71">
        <v>0.4</v>
      </c>
      <c r="Z33" s="74"/>
      <c r="AA33" s="71"/>
      <c r="AB33" s="71"/>
      <c r="AC33" s="71">
        <v>0.4</v>
      </c>
      <c r="AD33" s="71"/>
      <c r="AE33" s="71"/>
      <c r="AF33" s="71">
        <v>0.2</v>
      </c>
      <c r="AG33" s="72"/>
      <c r="AH33" s="73"/>
      <c r="AI33" s="73"/>
      <c r="AJ33" s="73"/>
      <c r="AK33" s="73"/>
      <c r="AL33" s="73"/>
      <c r="AM33" s="73"/>
      <c r="AN33" s="73"/>
      <c r="AO33" s="73"/>
      <c r="AP33" s="73"/>
      <c r="AQ33" s="73"/>
      <c r="AR33" s="73"/>
    </row>
    <row r="34" spans="1:44" ht="78.75">
      <c r="A34" t="s">
        <v>1814</v>
      </c>
      <c r="B34" t="s">
        <v>68</v>
      </c>
      <c r="C34" s="65" t="s">
        <v>254</v>
      </c>
      <c r="E34" t="s">
        <v>1815</v>
      </c>
      <c r="F34" s="65" t="s">
        <v>1816</v>
      </c>
      <c r="G34" s="66">
        <v>2</v>
      </c>
      <c r="H34" s="65" t="s">
        <v>72</v>
      </c>
      <c r="I34" s="65" t="s">
        <v>404</v>
      </c>
      <c r="J34" t="s">
        <v>94</v>
      </c>
      <c r="K34" t="s">
        <v>75</v>
      </c>
      <c r="L34" t="s">
        <v>76</v>
      </c>
      <c r="M34" s="65" t="s">
        <v>1817</v>
      </c>
      <c r="N34" t="s">
        <v>1777</v>
      </c>
      <c r="O34" s="65" t="s">
        <v>1778</v>
      </c>
      <c r="P34" s="65" t="s">
        <v>1779</v>
      </c>
      <c r="Q34" s="65" t="s">
        <v>407</v>
      </c>
      <c r="S34" s="67"/>
      <c r="T34" s="67"/>
      <c r="U34" s="74"/>
      <c r="V34" s="74"/>
      <c r="W34" s="74"/>
      <c r="X34" s="74"/>
      <c r="Y34" s="71"/>
      <c r="Z34" s="74">
        <v>1</v>
      </c>
      <c r="AA34" s="71"/>
      <c r="AB34" s="71"/>
      <c r="AC34" s="71"/>
      <c r="AD34" s="71"/>
      <c r="AE34" s="71"/>
      <c r="AF34" s="71"/>
      <c r="AG34" s="72"/>
      <c r="AH34" s="73"/>
      <c r="AI34" s="73"/>
      <c r="AJ34" s="73"/>
      <c r="AK34" s="73"/>
      <c r="AL34" s="73"/>
      <c r="AM34" s="73"/>
      <c r="AN34" s="73"/>
      <c r="AO34" s="73"/>
      <c r="AP34" s="73"/>
      <c r="AQ34" s="73"/>
      <c r="AR34" s="73"/>
    </row>
    <row r="35" spans="1:44" ht="47.25">
      <c r="A35" t="s">
        <v>1818</v>
      </c>
      <c r="B35" t="s">
        <v>68</v>
      </c>
      <c r="C35" s="65" t="s">
        <v>182</v>
      </c>
      <c r="E35" t="s">
        <v>1819</v>
      </c>
      <c r="F35" s="65" t="s">
        <v>1820</v>
      </c>
      <c r="G35" s="66">
        <v>1</v>
      </c>
      <c r="H35" s="65" t="s">
        <v>72</v>
      </c>
      <c r="I35" s="65" t="s">
        <v>1821</v>
      </c>
      <c r="J35" t="s">
        <v>74</v>
      </c>
      <c r="K35" t="s">
        <v>228</v>
      </c>
      <c r="L35" t="s">
        <v>76</v>
      </c>
      <c r="M35" s="65" t="s">
        <v>1822</v>
      </c>
      <c r="N35" t="s">
        <v>1701</v>
      </c>
      <c r="O35" s="65" t="s">
        <v>1823</v>
      </c>
      <c r="P35" s="65" t="s">
        <v>1732</v>
      </c>
      <c r="Q35" s="65"/>
      <c r="S35" s="67"/>
      <c r="T35" s="67"/>
      <c r="U35" s="68"/>
      <c r="V35" s="68"/>
      <c r="W35" s="68">
        <v>10</v>
      </c>
      <c r="X35" s="68"/>
      <c r="Y35" s="71"/>
      <c r="Z35" s="68">
        <v>10</v>
      </c>
      <c r="AA35" s="71"/>
      <c r="AB35" s="71"/>
      <c r="AC35" s="71">
        <v>10</v>
      </c>
      <c r="AD35" s="71"/>
      <c r="AE35" s="71"/>
      <c r="AF35" s="71">
        <v>10</v>
      </c>
      <c r="AG35" s="72"/>
      <c r="AH35" s="73"/>
      <c r="AI35" s="73"/>
      <c r="AJ35" s="73"/>
      <c r="AK35" s="73"/>
      <c r="AL35" s="73"/>
      <c r="AM35" s="73"/>
      <c r="AN35" s="73"/>
      <c r="AO35" s="73"/>
      <c r="AP35" s="73"/>
      <c r="AQ35" s="73"/>
      <c r="AR35" s="73"/>
    </row>
    <row r="36" spans="1:44" ht="47.25">
      <c r="A36" t="s">
        <v>1824</v>
      </c>
      <c r="B36" t="s">
        <v>68</v>
      </c>
      <c r="C36" s="65" t="s">
        <v>182</v>
      </c>
      <c r="E36" t="s">
        <v>1825</v>
      </c>
      <c r="F36" s="65" t="s">
        <v>1826</v>
      </c>
      <c r="G36" s="66">
        <v>1</v>
      </c>
      <c r="H36" s="65" t="s">
        <v>72</v>
      </c>
      <c r="I36" s="65" t="s">
        <v>1827</v>
      </c>
      <c r="J36" t="s">
        <v>74</v>
      </c>
      <c r="K36" t="s">
        <v>75</v>
      </c>
      <c r="L36" t="s">
        <v>76</v>
      </c>
      <c r="M36" s="65" t="s">
        <v>1713</v>
      </c>
      <c r="N36" t="s">
        <v>1701</v>
      </c>
      <c r="O36" s="65" t="s">
        <v>1714</v>
      </c>
      <c r="P36" s="65" t="s">
        <v>1715</v>
      </c>
      <c r="Q36" s="65"/>
      <c r="R36" t="s">
        <v>1828</v>
      </c>
      <c r="S36" s="67"/>
      <c r="T36" s="67"/>
      <c r="U36" s="68"/>
      <c r="V36" s="68"/>
      <c r="W36" s="68">
        <v>10</v>
      </c>
      <c r="X36" s="68"/>
      <c r="Y36" s="71"/>
      <c r="Z36" s="68">
        <v>10</v>
      </c>
      <c r="AA36" s="71"/>
      <c r="AB36" s="71"/>
      <c r="AC36" s="71">
        <v>10</v>
      </c>
      <c r="AD36" s="71"/>
      <c r="AE36" s="71"/>
      <c r="AF36" s="71">
        <v>10</v>
      </c>
      <c r="AG36" s="72"/>
      <c r="AH36" s="73"/>
      <c r="AI36" s="73"/>
      <c r="AJ36" s="73"/>
      <c r="AK36" s="73"/>
      <c r="AL36" s="73"/>
      <c r="AM36" s="73"/>
      <c r="AN36" s="73"/>
      <c r="AO36" s="73"/>
      <c r="AP36" s="73"/>
      <c r="AQ36" s="73"/>
      <c r="AR36" s="73"/>
    </row>
    <row r="37" spans="1:44" ht="94.5">
      <c r="A37" t="s">
        <v>1829</v>
      </c>
      <c r="B37" t="s">
        <v>68</v>
      </c>
      <c r="C37" s="65" t="s">
        <v>182</v>
      </c>
      <c r="E37" t="s">
        <v>1830</v>
      </c>
      <c r="F37" s="65" t="s">
        <v>1831</v>
      </c>
      <c r="G37" s="66">
        <v>1</v>
      </c>
      <c r="H37" s="65" t="s">
        <v>72</v>
      </c>
      <c r="I37" s="65" t="s">
        <v>1832</v>
      </c>
      <c r="J37" t="s">
        <v>94</v>
      </c>
      <c r="K37" t="s">
        <v>75</v>
      </c>
      <c r="L37" t="s">
        <v>76</v>
      </c>
      <c r="M37" s="65" t="s">
        <v>1833</v>
      </c>
      <c r="N37" t="s">
        <v>1701</v>
      </c>
      <c r="O37" s="65" t="s">
        <v>1714</v>
      </c>
      <c r="P37" s="65" t="s">
        <v>1715</v>
      </c>
      <c r="Q37" s="65"/>
      <c r="R37" t="s">
        <v>1828</v>
      </c>
      <c r="S37" s="75">
        <v>1500000</v>
      </c>
      <c r="T37" s="67"/>
      <c r="U37" s="74"/>
      <c r="V37" s="74"/>
      <c r="W37" s="74">
        <v>0.3</v>
      </c>
      <c r="X37" s="74"/>
      <c r="Y37" s="71"/>
      <c r="Z37" s="74">
        <v>0.5</v>
      </c>
      <c r="AA37" s="71"/>
      <c r="AB37" s="71"/>
      <c r="AC37" s="71">
        <v>0.2</v>
      </c>
      <c r="AD37" s="71"/>
      <c r="AE37" s="71"/>
      <c r="AF37" s="71"/>
      <c r="AG37" s="72"/>
      <c r="AH37" s="73"/>
      <c r="AI37" s="73"/>
      <c r="AJ37" s="73"/>
      <c r="AK37" s="73"/>
      <c r="AL37" s="73"/>
      <c r="AM37" s="73"/>
      <c r="AN37" s="73"/>
      <c r="AO37" s="73"/>
      <c r="AP37" s="73"/>
      <c r="AQ37" s="73"/>
      <c r="AR37" s="73"/>
    </row>
    <row r="38" spans="1:44" ht="94.5">
      <c r="A38" t="s">
        <v>1834</v>
      </c>
      <c r="B38" t="s">
        <v>68</v>
      </c>
      <c r="C38" s="65" t="s">
        <v>182</v>
      </c>
      <c r="E38" t="s">
        <v>1835</v>
      </c>
      <c r="F38" s="65" t="s">
        <v>1831</v>
      </c>
      <c r="G38" s="66">
        <v>1</v>
      </c>
      <c r="H38" s="65" t="s">
        <v>72</v>
      </c>
      <c r="I38" s="65" t="s">
        <v>1832</v>
      </c>
      <c r="J38" t="s">
        <v>94</v>
      </c>
      <c r="K38" t="s">
        <v>75</v>
      </c>
      <c r="L38" t="s">
        <v>76</v>
      </c>
      <c r="M38" s="65" t="s">
        <v>1833</v>
      </c>
      <c r="N38" t="s">
        <v>1701</v>
      </c>
      <c r="O38" s="65" t="s">
        <v>1714</v>
      </c>
      <c r="P38" s="65" t="s">
        <v>1715</v>
      </c>
      <c r="Q38" s="65"/>
      <c r="R38" t="s">
        <v>1828</v>
      </c>
      <c r="S38" s="75">
        <v>2500000</v>
      </c>
      <c r="T38" s="67"/>
      <c r="U38" s="74"/>
      <c r="V38" s="74"/>
      <c r="W38" s="74">
        <v>0.3</v>
      </c>
      <c r="X38" s="74"/>
      <c r="Y38" s="71"/>
      <c r="Z38" s="74">
        <v>0.5</v>
      </c>
      <c r="AA38" s="71"/>
      <c r="AB38" s="71"/>
      <c r="AC38" s="71">
        <v>0.2</v>
      </c>
      <c r="AD38" s="71"/>
      <c r="AE38" s="71"/>
      <c r="AF38" s="71"/>
      <c r="AG38" s="72"/>
      <c r="AH38" s="73"/>
      <c r="AI38" s="73"/>
      <c r="AJ38" s="73"/>
      <c r="AK38" s="73"/>
      <c r="AL38" s="73"/>
      <c r="AM38" s="73"/>
      <c r="AN38" s="73"/>
      <c r="AO38" s="73"/>
      <c r="AP38" s="73"/>
      <c r="AQ38" s="73"/>
      <c r="AR38" s="73"/>
    </row>
    <row r="39" spans="1:44" ht="94.5">
      <c r="A39" t="s">
        <v>1836</v>
      </c>
      <c r="B39" t="s">
        <v>68</v>
      </c>
      <c r="C39" s="65" t="s">
        <v>182</v>
      </c>
      <c r="E39" t="s">
        <v>1837</v>
      </c>
      <c r="F39" s="65" t="s">
        <v>1831</v>
      </c>
      <c r="G39" s="66">
        <v>1</v>
      </c>
      <c r="H39" s="65" t="s">
        <v>72</v>
      </c>
      <c r="I39" s="65" t="s">
        <v>1832</v>
      </c>
      <c r="J39" t="s">
        <v>94</v>
      </c>
      <c r="K39" t="s">
        <v>75</v>
      </c>
      <c r="L39" t="s">
        <v>76</v>
      </c>
      <c r="M39" s="65" t="s">
        <v>1833</v>
      </c>
      <c r="N39" t="s">
        <v>1701</v>
      </c>
      <c r="O39" s="65" t="s">
        <v>1714</v>
      </c>
      <c r="P39" s="65" t="s">
        <v>1715</v>
      </c>
      <c r="Q39" s="65"/>
      <c r="R39" t="s">
        <v>1828</v>
      </c>
      <c r="S39" s="75">
        <v>1287103.2</v>
      </c>
      <c r="T39" s="67"/>
      <c r="U39" s="74"/>
      <c r="V39" s="74"/>
      <c r="W39" s="74">
        <v>0.3</v>
      </c>
      <c r="X39" s="74"/>
      <c r="Y39" s="71"/>
      <c r="Z39" s="74">
        <v>0.5</v>
      </c>
      <c r="AA39" s="71"/>
      <c r="AB39" s="71"/>
      <c r="AC39" s="71">
        <v>0.2</v>
      </c>
      <c r="AD39" s="71"/>
      <c r="AE39" s="71"/>
      <c r="AF39" s="71"/>
      <c r="AG39" s="72"/>
      <c r="AH39" s="73"/>
      <c r="AI39" s="73"/>
      <c r="AJ39" s="73"/>
      <c r="AK39" s="73"/>
      <c r="AL39" s="73"/>
      <c r="AM39" s="73"/>
      <c r="AN39" s="73"/>
      <c r="AO39" s="73"/>
      <c r="AP39" s="73"/>
      <c r="AQ39" s="73"/>
      <c r="AR39" s="73"/>
    </row>
    <row r="40" spans="1:44" ht="94.5">
      <c r="A40" t="s">
        <v>1838</v>
      </c>
      <c r="B40" t="s">
        <v>68</v>
      </c>
      <c r="C40" s="65" t="s">
        <v>182</v>
      </c>
      <c r="E40" t="s">
        <v>1839</v>
      </c>
      <c r="F40" s="65" t="s">
        <v>1831</v>
      </c>
      <c r="G40" s="66">
        <v>1</v>
      </c>
      <c r="H40" s="65" t="s">
        <v>72</v>
      </c>
      <c r="I40" s="65" t="s">
        <v>1832</v>
      </c>
      <c r="J40" t="s">
        <v>94</v>
      </c>
      <c r="K40" t="s">
        <v>75</v>
      </c>
      <c r="L40" t="s">
        <v>76</v>
      </c>
      <c r="M40" s="65" t="s">
        <v>1833</v>
      </c>
      <c r="N40" t="s">
        <v>1701</v>
      </c>
      <c r="O40" s="65" t="s">
        <v>1714</v>
      </c>
      <c r="P40" s="65" t="s">
        <v>1715</v>
      </c>
      <c r="Q40" s="65"/>
      <c r="R40" t="s">
        <v>1828</v>
      </c>
      <c r="S40" s="75">
        <v>1000000</v>
      </c>
      <c r="T40" s="67"/>
      <c r="U40" s="74"/>
      <c r="V40" s="74"/>
      <c r="W40" s="74">
        <v>0.3</v>
      </c>
      <c r="X40" s="74"/>
      <c r="Y40" s="71"/>
      <c r="Z40" s="74">
        <v>0.5</v>
      </c>
      <c r="AA40" s="71"/>
      <c r="AB40" s="71"/>
      <c r="AC40" s="71">
        <v>0.2</v>
      </c>
      <c r="AD40" s="71"/>
      <c r="AE40" s="71"/>
      <c r="AF40" s="71"/>
      <c r="AG40" s="72"/>
      <c r="AH40" s="73"/>
      <c r="AI40" s="73"/>
      <c r="AJ40" s="73"/>
      <c r="AK40" s="73"/>
      <c r="AL40" s="73"/>
      <c r="AM40" s="73"/>
      <c r="AN40" s="73"/>
      <c r="AO40" s="73"/>
      <c r="AP40" s="73"/>
      <c r="AQ40" s="73"/>
      <c r="AR40" s="73"/>
    </row>
    <row r="41" spans="1:44" ht="94.5">
      <c r="A41" t="s">
        <v>1840</v>
      </c>
      <c r="B41" t="s">
        <v>68</v>
      </c>
      <c r="C41" s="65" t="s">
        <v>182</v>
      </c>
      <c r="E41" t="s">
        <v>1841</v>
      </c>
      <c r="F41" s="65" t="s">
        <v>1831</v>
      </c>
      <c r="G41" s="66">
        <v>1</v>
      </c>
      <c r="H41" s="65" t="s">
        <v>72</v>
      </c>
      <c r="I41" s="65" t="s">
        <v>1832</v>
      </c>
      <c r="J41" t="s">
        <v>94</v>
      </c>
      <c r="K41" t="s">
        <v>75</v>
      </c>
      <c r="L41" t="s">
        <v>76</v>
      </c>
      <c r="M41" s="65" t="s">
        <v>1833</v>
      </c>
      <c r="N41" t="s">
        <v>1701</v>
      </c>
      <c r="O41" s="65" t="s">
        <v>1714</v>
      </c>
      <c r="P41" s="65" t="s">
        <v>1715</v>
      </c>
      <c r="Q41" s="65"/>
      <c r="R41" t="s">
        <v>1828</v>
      </c>
      <c r="S41" s="75">
        <v>1000000</v>
      </c>
      <c r="T41" s="67"/>
      <c r="U41" s="74"/>
      <c r="V41" s="74"/>
      <c r="W41" s="74">
        <v>0.3</v>
      </c>
      <c r="X41" s="74"/>
      <c r="Y41" s="71"/>
      <c r="Z41" s="74">
        <v>0.5</v>
      </c>
      <c r="AA41" s="71"/>
      <c r="AB41" s="71"/>
      <c r="AC41" s="71">
        <v>0.2</v>
      </c>
      <c r="AD41" s="71"/>
      <c r="AE41" s="71"/>
      <c r="AF41" s="71"/>
      <c r="AG41" s="72"/>
      <c r="AH41" s="73"/>
      <c r="AI41" s="73"/>
      <c r="AJ41" s="73"/>
      <c r="AK41" s="73"/>
      <c r="AL41" s="73"/>
      <c r="AM41" s="73"/>
      <c r="AN41" s="73"/>
      <c r="AO41" s="73"/>
      <c r="AP41" s="73"/>
      <c r="AQ41" s="73"/>
      <c r="AR41" s="73"/>
    </row>
    <row r="42" spans="1:44" ht="94.5">
      <c r="A42" t="s">
        <v>1842</v>
      </c>
      <c r="B42" t="s">
        <v>68</v>
      </c>
      <c r="C42" s="65" t="s">
        <v>182</v>
      </c>
      <c r="E42" t="s">
        <v>1843</v>
      </c>
      <c r="F42" s="65" t="s">
        <v>1844</v>
      </c>
      <c r="G42" s="66">
        <v>1</v>
      </c>
      <c r="H42" s="65" t="s">
        <v>72</v>
      </c>
      <c r="I42" s="65" t="s">
        <v>1832</v>
      </c>
      <c r="J42" t="s">
        <v>94</v>
      </c>
      <c r="K42" t="s">
        <v>75</v>
      </c>
      <c r="L42" t="s">
        <v>76</v>
      </c>
      <c r="M42" s="65" t="s">
        <v>1833</v>
      </c>
      <c r="N42" t="s">
        <v>1701</v>
      </c>
      <c r="O42" s="65" t="s">
        <v>1714</v>
      </c>
      <c r="P42" s="65" t="s">
        <v>1715</v>
      </c>
      <c r="Q42" s="65"/>
      <c r="R42" t="s">
        <v>1828</v>
      </c>
      <c r="S42" s="75">
        <v>1500000</v>
      </c>
      <c r="T42" s="67"/>
      <c r="U42" s="74"/>
      <c r="V42" s="74"/>
      <c r="W42" s="74"/>
      <c r="X42" s="74"/>
      <c r="Y42" s="71"/>
      <c r="Z42" s="74"/>
      <c r="AA42" s="71"/>
      <c r="AB42" s="71">
        <v>0.3</v>
      </c>
      <c r="AC42" s="71"/>
      <c r="AD42" s="71">
        <v>0.5</v>
      </c>
      <c r="AE42" s="71"/>
      <c r="AF42" s="71">
        <v>0.2</v>
      </c>
      <c r="AG42" s="72"/>
      <c r="AH42" s="73"/>
      <c r="AI42" s="73"/>
      <c r="AJ42" s="73"/>
      <c r="AK42" s="73"/>
      <c r="AL42" s="73"/>
      <c r="AM42" s="73"/>
      <c r="AN42" s="73"/>
      <c r="AO42" s="73"/>
      <c r="AP42" s="73"/>
      <c r="AQ42" s="73"/>
      <c r="AR42" s="73"/>
    </row>
    <row r="43" spans="1:44" ht="94.5">
      <c r="A43" t="s">
        <v>1845</v>
      </c>
      <c r="B43" t="s">
        <v>68</v>
      </c>
      <c r="C43" s="65" t="s">
        <v>182</v>
      </c>
      <c r="E43" t="s">
        <v>1846</v>
      </c>
      <c r="F43" s="65" t="s">
        <v>1847</v>
      </c>
      <c r="G43" s="66">
        <v>1</v>
      </c>
      <c r="H43" s="65" t="s">
        <v>72</v>
      </c>
      <c r="I43" s="65" t="s">
        <v>1832</v>
      </c>
      <c r="J43" t="s">
        <v>94</v>
      </c>
      <c r="K43" t="s">
        <v>75</v>
      </c>
      <c r="L43" t="s">
        <v>76</v>
      </c>
      <c r="M43" s="65" t="s">
        <v>1833</v>
      </c>
      <c r="N43" t="s">
        <v>1701</v>
      </c>
      <c r="O43" s="65" t="s">
        <v>1714</v>
      </c>
      <c r="P43" s="65" t="s">
        <v>1715</v>
      </c>
      <c r="Q43" s="65"/>
      <c r="R43" t="s">
        <v>1828</v>
      </c>
      <c r="S43" s="75">
        <v>1500000</v>
      </c>
      <c r="T43" s="67"/>
      <c r="U43" s="74"/>
      <c r="V43" s="74"/>
      <c r="W43" s="74">
        <v>0.3</v>
      </c>
      <c r="X43" s="74"/>
      <c r="Y43" s="71"/>
      <c r="Z43" s="74">
        <v>0.5</v>
      </c>
      <c r="AA43" s="71"/>
      <c r="AB43" s="71">
        <v>0.3</v>
      </c>
      <c r="AC43" s="71">
        <v>0.2</v>
      </c>
      <c r="AD43" s="71">
        <v>0.5</v>
      </c>
      <c r="AE43" s="71"/>
      <c r="AF43" s="71"/>
      <c r="AG43" s="72"/>
      <c r="AH43" s="73"/>
      <c r="AI43" s="73"/>
      <c r="AJ43" s="73"/>
      <c r="AK43" s="73"/>
      <c r="AL43" s="73"/>
      <c r="AM43" s="73"/>
      <c r="AN43" s="73"/>
      <c r="AO43" s="73"/>
      <c r="AP43" s="73"/>
      <c r="AQ43" s="73"/>
      <c r="AR43" s="73"/>
    </row>
    <row r="44" spans="1:44" ht="94.5">
      <c r="A44" t="s">
        <v>1848</v>
      </c>
      <c r="B44" t="s">
        <v>68</v>
      </c>
      <c r="C44" s="65" t="s">
        <v>182</v>
      </c>
      <c r="E44" t="s">
        <v>1849</v>
      </c>
      <c r="F44" s="65" t="s">
        <v>1850</v>
      </c>
      <c r="G44" s="66">
        <v>1</v>
      </c>
      <c r="H44" s="65" t="s">
        <v>72</v>
      </c>
      <c r="I44" s="65" t="s">
        <v>1832</v>
      </c>
      <c r="J44" t="s">
        <v>94</v>
      </c>
      <c r="K44" t="s">
        <v>75</v>
      </c>
      <c r="L44" t="s">
        <v>76</v>
      </c>
      <c r="M44" s="65" t="s">
        <v>1833</v>
      </c>
      <c r="N44" t="s">
        <v>1701</v>
      </c>
      <c r="O44" s="65" t="s">
        <v>1714</v>
      </c>
      <c r="P44" s="65" t="s">
        <v>1715</v>
      </c>
      <c r="Q44" s="65"/>
      <c r="R44" t="s">
        <v>1828</v>
      </c>
      <c r="S44" s="75">
        <v>1200000</v>
      </c>
      <c r="T44" s="67"/>
      <c r="U44" s="74"/>
      <c r="V44" s="74"/>
      <c r="W44" s="74"/>
      <c r="X44" s="74"/>
      <c r="Y44" s="71"/>
      <c r="Z44" s="74"/>
      <c r="AA44" s="71"/>
      <c r="AB44" s="71">
        <v>0.3</v>
      </c>
      <c r="AC44" s="71"/>
      <c r="AD44" s="71">
        <v>0.5</v>
      </c>
      <c r="AE44" s="71"/>
      <c r="AF44" s="71">
        <v>0.2</v>
      </c>
      <c r="AG44" s="72"/>
      <c r="AH44" s="73"/>
      <c r="AI44" s="73"/>
      <c r="AJ44" s="73"/>
      <c r="AK44" s="73"/>
      <c r="AL44" s="73"/>
      <c r="AM44" s="73"/>
      <c r="AN44" s="73"/>
      <c r="AO44" s="73"/>
      <c r="AP44" s="73"/>
      <c r="AQ44" s="73"/>
      <c r="AR44" s="73"/>
    </row>
    <row r="45" spans="1:44" ht="47.25">
      <c r="A45" t="s">
        <v>1851</v>
      </c>
      <c r="B45" t="s">
        <v>68</v>
      </c>
      <c r="C45" s="65" t="s">
        <v>182</v>
      </c>
      <c r="E45" t="s">
        <v>1852</v>
      </c>
      <c r="F45" s="65" t="s">
        <v>1850</v>
      </c>
      <c r="G45" s="66">
        <v>2</v>
      </c>
      <c r="H45" s="65" t="s">
        <v>72</v>
      </c>
      <c r="I45" s="65" t="s">
        <v>1853</v>
      </c>
      <c r="J45" t="s">
        <v>94</v>
      </c>
      <c r="K45" t="s">
        <v>75</v>
      </c>
      <c r="L45" t="s">
        <v>76</v>
      </c>
      <c r="M45" s="65" t="s">
        <v>1833</v>
      </c>
      <c r="N45" t="s">
        <v>1701</v>
      </c>
      <c r="O45" s="65" t="s">
        <v>1714</v>
      </c>
      <c r="P45" s="65" t="s">
        <v>1715</v>
      </c>
      <c r="Q45" s="65"/>
      <c r="R45" t="s">
        <v>1828</v>
      </c>
      <c r="S45" s="75">
        <v>1558201.85</v>
      </c>
      <c r="T45" s="67"/>
      <c r="U45" s="74"/>
      <c r="V45" s="74"/>
      <c r="W45" s="74"/>
      <c r="X45" s="74"/>
      <c r="Y45" s="71"/>
      <c r="Z45" s="74"/>
      <c r="AA45" s="71"/>
      <c r="AB45" s="71">
        <v>0.2</v>
      </c>
      <c r="AC45" s="71"/>
      <c r="AD45" s="71">
        <v>0.5</v>
      </c>
      <c r="AE45" s="71"/>
      <c r="AF45" s="71">
        <v>0.2</v>
      </c>
      <c r="AG45" s="72"/>
      <c r="AH45" s="73"/>
      <c r="AI45" s="73"/>
      <c r="AJ45" s="73"/>
      <c r="AK45" s="73"/>
      <c r="AL45" s="73"/>
      <c r="AM45" s="73"/>
      <c r="AN45" s="73"/>
      <c r="AO45" s="73"/>
      <c r="AP45" s="73"/>
      <c r="AQ45" s="73"/>
      <c r="AR45" s="73"/>
    </row>
    <row r="46" spans="1:44" ht="47.25">
      <c r="A46" t="s">
        <v>1854</v>
      </c>
      <c r="B46" t="s">
        <v>68</v>
      </c>
      <c r="C46" s="65" t="s">
        <v>182</v>
      </c>
      <c r="E46" t="s">
        <v>1855</v>
      </c>
      <c r="F46" s="65" t="s">
        <v>1850</v>
      </c>
      <c r="G46" s="66">
        <v>2</v>
      </c>
      <c r="H46" s="65" t="s">
        <v>72</v>
      </c>
      <c r="I46" s="65" t="s">
        <v>1853</v>
      </c>
      <c r="J46" t="s">
        <v>94</v>
      </c>
      <c r="K46" t="s">
        <v>75</v>
      </c>
      <c r="L46" t="s">
        <v>76</v>
      </c>
      <c r="M46" s="65" t="s">
        <v>1833</v>
      </c>
      <c r="N46" t="s">
        <v>1701</v>
      </c>
      <c r="O46" s="65" t="s">
        <v>1714</v>
      </c>
      <c r="P46" s="65" t="s">
        <v>1715</v>
      </c>
      <c r="Q46" s="65"/>
      <c r="R46" t="s">
        <v>1828</v>
      </c>
      <c r="S46" s="75">
        <v>3034327.85</v>
      </c>
      <c r="T46" s="67"/>
      <c r="U46" s="74"/>
      <c r="V46" s="74"/>
      <c r="W46" s="74"/>
      <c r="X46" s="74"/>
      <c r="Y46" s="71"/>
      <c r="Z46" s="74"/>
      <c r="AA46" s="71"/>
      <c r="AB46" s="71">
        <v>0.2</v>
      </c>
      <c r="AC46" s="71"/>
      <c r="AD46" s="71">
        <v>0.5</v>
      </c>
      <c r="AE46" s="71"/>
      <c r="AF46" s="71">
        <v>0.2</v>
      </c>
      <c r="AG46" s="72"/>
      <c r="AH46" s="73"/>
      <c r="AI46" s="73"/>
      <c r="AJ46" s="73"/>
      <c r="AK46" s="73"/>
      <c r="AL46" s="73"/>
      <c r="AM46" s="73"/>
      <c r="AN46" s="73"/>
      <c r="AO46" s="73"/>
      <c r="AP46" s="73"/>
      <c r="AQ46" s="73"/>
      <c r="AR46" s="73"/>
    </row>
    <row r="47" spans="1:44" ht="47.25">
      <c r="A47" t="s">
        <v>1856</v>
      </c>
      <c r="B47" t="s">
        <v>68</v>
      </c>
      <c r="C47" s="65" t="s">
        <v>182</v>
      </c>
      <c r="E47" t="s">
        <v>1857</v>
      </c>
      <c r="F47" s="65" t="s">
        <v>1850</v>
      </c>
      <c r="G47" s="66">
        <v>2</v>
      </c>
      <c r="H47" s="65" t="s">
        <v>72</v>
      </c>
      <c r="I47" s="65" t="s">
        <v>1853</v>
      </c>
      <c r="J47" t="s">
        <v>94</v>
      </c>
      <c r="K47" t="s">
        <v>75</v>
      </c>
      <c r="L47" t="s">
        <v>76</v>
      </c>
      <c r="M47" s="65" t="s">
        <v>1833</v>
      </c>
      <c r="N47" t="s">
        <v>1701</v>
      </c>
      <c r="O47" s="65" t="s">
        <v>1714</v>
      </c>
      <c r="P47" s="65" t="s">
        <v>1715</v>
      </c>
      <c r="Q47" s="65"/>
      <c r="R47" t="s">
        <v>1828</v>
      </c>
      <c r="S47" s="75">
        <v>2448097.33</v>
      </c>
      <c r="T47" s="67"/>
      <c r="U47" s="74"/>
      <c r="V47" s="74"/>
      <c r="W47" s="74"/>
      <c r="X47" s="74"/>
      <c r="Y47" s="71"/>
      <c r="Z47" s="74"/>
      <c r="AA47" s="71"/>
      <c r="AB47" s="71">
        <v>0.2</v>
      </c>
      <c r="AC47" s="71"/>
      <c r="AD47" s="71">
        <v>0.5</v>
      </c>
      <c r="AE47" s="71"/>
      <c r="AF47" s="71">
        <v>0.2</v>
      </c>
      <c r="AG47" s="72"/>
      <c r="AH47" s="73"/>
      <c r="AI47" s="73"/>
      <c r="AJ47" s="73"/>
      <c r="AK47" s="73"/>
      <c r="AL47" s="73"/>
      <c r="AM47" s="73"/>
      <c r="AN47" s="73"/>
      <c r="AO47" s="73"/>
      <c r="AP47" s="73"/>
      <c r="AQ47" s="73"/>
      <c r="AR47" s="73"/>
    </row>
    <row r="48" spans="1:44" ht="94.5">
      <c r="A48" t="s">
        <v>1858</v>
      </c>
      <c r="B48" t="s">
        <v>68</v>
      </c>
      <c r="C48" s="65" t="s">
        <v>182</v>
      </c>
      <c r="E48" t="s">
        <v>1859</v>
      </c>
      <c r="F48" s="65" t="s">
        <v>1831</v>
      </c>
      <c r="G48" s="66">
        <v>2</v>
      </c>
      <c r="H48" s="65" t="s">
        <v>72</v>
      </c>
      <c r="I48" s="65" t="s">
        <v>1832</v>
      </c>
      <c r="J48" t="s">
        <v>94</v>
      </c>
      <c r="K48" t="s">
        <v>75</v>
      </c>
      <c r="L48" t="s">
        <v>76</v>
      </c>
      <c r="M48" s="65" t="s">
        <v>1833</v>
      </c>
      <c r="N48" t="s">
        <v>1701</v>
      </c>
      <c r="O48" s="65" t="s">
        <v>1714</v>
      </c>
      <c r="P48" s="65" t="s">
        <v>1715</v>
      </c>
      <c r="Q48" s="65"/>
      <c r="R48" t="s">
        <v>1828</v>
      </c>
      <c r="S48" s="75">
        <v>2000000</v>
      </c>
      <c r="T48" s="67"/>
      <c r="U48" s="69"/>
      <c r="V48" s="69"/>
      <c r="W48" s="69"/>
      <c r="X48" s="69"/>
      <c r="Y48" s="69"/>
      <c r="Z48" s="69"/>
      <c r="AA48" s="69"/>
      <c r="AB48" s="71">
        <v>0.2</v>
      </c>
      <c r="AC48" s="69"/>
      <c r="AD48" s="71">
        <v>0.5</v>
      </c>
      <c r="AE48" s="69"/>
      <c r="AF48" s="71">
        <v>0.2</v>
      </c>
      <c r="AG48" s="70"/>
      <c r="AH48" s="70"/>
      <c r="AI48" s="70"/>
      <c r="AJ48" s="70"/>
      <c r="AK48" s="70"/>
      <c r="AL48" s="70"/>
      <c r="AM48" s="70"/>
      <c r="AN48" s="70"/>
      <c r="AO48" s="70"/>
      <c r="AP48" s="70"/>
      <c r="AQ48" s="70"/>
      <c r="AR48" s="70"/>
    </row>
    <row r="49" spans="1:44" ht="94.5">
      <c r="A49" t="s">
        <v>1860</v>
      </c>
      <c r="B49" t="s">
        <v>68</v>
      </c>
      <c r="C49" s="65" t="s">
        <v>182</v>
      </c>
      <c r="E49" t="s">
        <v>1861</v>
      </c>
      <c r="F49" s="65" t="s">
        <v>1831</v>
      </c>
      <c r="G49" s="66">
        <v>2</v>
      </c>
      <c r="H49" s="65" t="s">
        <v>72</v>
      </c>
      <c r="I49" s="65" t="s">
        <v>1832</v>
      </c>
      <c r="J49" t="s">
        <v>94</v>
      </c>
      <c r="K49" t="s">
        <v>75</v>
      </c>
      <c r="L49" t="s">
        <v>76</v>
      </c>
      <c r="M49" s="65" t="s">
        <v>1833</v>
      </c>
      <c r="N49" t="s">
        <v>1701</v>
      </c>
      <c r="O49" s="65" t="s">
        <v>1714</v>
      </c>
      <c r="P49" s="65" t="s">
        <v>1715</v>
      </c>
      <c r="Q49" s="65"/>
      <c r="R49" t="s">
        <v>1828</v>
      </c>
      <c r="S49" s="75">
        <v>2000000</v>
      </c>
      <c r="T49" s="67"/>
      <c r="U49" s="69"/>
      <c r="V49" s="69"/>
      <c r="W49" s="69"/>
      <c r="X49" s="69"/>
      <c r="Y49" s="69"/>
      <c r="Z49" s="69"/>
      <c r="AA49" s="69"/>
      <c r="AB49" s="71">
        <v>0.2</v>
      </c>
      <c r="AC49" s="69"/>
      <c r="AD49" s="71">
        <v>0.5</v>
      </c>
      <c r="AE49" s="69"/>
      <c r="AF49" s="71">
        <v>0.2</v>
      </c>
      <c r="AG49" s="70"/>
      <c r="AH49" s="70"/>
      <c r="AI49" s="70"/>
      <c r="AJ49" s="70"/>
      <c r="AK49" s="70"/>
      <c r="AL49" s="70"/>
      <c r="AM49" s="70"/>
      <c r="AN49" s="70"/>
      <c r="AO49" s="70"/>
      <c r="AP49" s="70"/>
      <c r="AQ49" s="70"/>
      <c r="AR49" s="70"/>
    </row>
    <row r="50" spans="1:44" ht="94.5">
      <c r="A50" t="s">
        <v>1862</v>
      </c>
      <c r="B50" t="s">
        <v>68</v>
      </c>
      <c r="C50" s="65" t="s">
        <v>182</v>
      </c>
      <c r="E50" t="s">
        <v>1863</v>
      </c>
      <c r="F50" s="65" t="s">
        <v>1831</v>
      </c>
      <c r="G50" s="66">
        <v>2</v>
      </c>
      <c r="H50" s="65" t="s">
        <v>72</v>
      </c>
      <c r="I50" s="65" t="s">
        <v>1832</v>
      </c>
      <c r="J50" t="s">
        <v>94</v>
      </c>
      <c r="K50" t="s">
        <v>75</v>
      </c>
      <c r="L50" t="s">
        <v>76</v>
      </c>
      <c r="M50" s="65" t="s">
        <v>1833</v>
      </c>
      <c r="N50" t="s">
        <v>1701</v>
      </c>
      <c r="O50" s="65" t="s">
        <v>1714</v>
      </c>
      <c r="P50" s="65" t="s">
        <v>1715</v>
      </c>
      <c r="Q50" s="65"/>
      <c r="R50" t="s">
        <v>1828</v>
      </c>
      <c r="S50" s="75">
        <v>2000000</v>
      </c>
      <c r="T50" s="76"/>
      <c r="U50" s="69"/>
      <c r="V50" s="69"/>
      <c r="W50" s="69"/>
      <c r="X50" s="69"/>
      <c r="Y50" s="69"/>
      <c r="Z50" s="69"/>
      <c r="AA50" s="69"/>
      <c r="AB50" s="71">
        <v>0.2</v>
      </c>
      <c r="AC50" s="69"/>
      <c r="AD50" s="71">
        <v>0.5</v>
      </c>
      <c r="AE50" s="69"/>
      <c r="AF50" s="71">
        <v>0.2</v>
      </c>
      <c r="AG50" s="70"/>
      <c r="AH50" s="70"/>
      <c r="AI50" s="70"/>
      <c r="AJ50" s="70"/>
      <c r="AK50" s="70"/>
      <c r="AL50" s="70"/>
      <c r="AM50" s="70"/>
      <c r="AN50" s="70"/>
      <c r="AO50" s="70"/>
      <c r="AP50" s="70"/>
      <c r="AQ50" s="70"/>
      <c r="AR50" s="70"/>
    </row>
    <row r="51" spans="1:44" ht="94.5">
      <c r="A51" t="s">
        <v>1864</v>
      </c>
      <c r="B51" t="s">
        <v>68</v>
      </c>
      <c r="C51" s="65" t="s">
        <v>182</v>
      </c>
      <c r="E51" t="s">
        <v>1865</v>
      </c>
      <c r="F51" s="65" t="s">
        <v>1831</v>
      </c>
      <c r="G51" s="66">
        <v>2</v>
      </c>
      <c r="H51" s="65" t="s">
        <v>72</v>
      </c>
      <c r="I51" s="65" t="s">
        <v>1832</v>
      </c>
      <c r="J51" t="s">
        <v>94</v>
      </c>
      <c r="K51" t="s">
        <v>75</v>
      </c>
      <c r="L51" t="s">
        <v>76</v>
      </c>
      <c r="M51" s="65" t="s">
        <v>1833</v>
      </c>
      <c r="N51" t="s">
        <v>1701</v>
      </c>
      <c r="O51" s="65" t="s">
        <v>1714</v>
      </c>
      <c r="P51" s="65" t="s">
        <v>1715</v>
      </c>
      <c r="Q51" s="65"/>
      <c r="R51" t="s">
        <v>1828</v>
      </c>
      <c r="S51" s="75">
        <v>2000000</v>
      </c>
      <c r="T51" s="67"/>
      <c r="U51" s="69"/>
      <c r="V51" s="69"/>
      <c r="W51" s="69"/>
      <c r="X51" s="69"/>
      <c r="Y51" s="69"/>
      <c r="Z51" s="69"/>
      <c r="AA51" s="69"/>
      <c r="AB51" s="71">
        <v>0.2</v>
      </c>
      <c r="AC51" s="69"/>
      <c r="AD51" s="71">
        <v>0.5</v>
      </c>
      <c r="AE51" s="69"/>
      <c r="AF51" s="71">
        <v>0.2</v>
      </c>
      <c r="AG51" s="70"/>
      <c r="AH51" s="70"/>
      <c r="AI51" s="70"/>
      <c r="AJ51" s="70"/>
      <c r="AK51" s="70"/>
      <c r="AL51" s="70"/>
      <c r="AM51" s="70"/>
      <c r="AN51" s="70"/>
      <c r="AO51" s="70"/>
      <c r="AP51" s="70"/>
      <c r="AQ51" s="70"/>
      <c r="AR51" s="70"/>
    </row>
    <row r="52" spans="1:44" ht="94.5">
      <c r="A52" t="s">
        <v>1866</v>
      </c>
      <c r="B52" t="s">
        <v>68</v>
      </c>
      <c r="C52" s="65" t="s">
        <v>182</v>
      </c>
      <c r="E52" t="s">
        <v>1867</v>
      </c>
      <c r="F52" s="65" t="s">
        <v>1831</v>
      </c>
      <c r="G52" s="66">
        <v>2</v>
      </c>
      <c r="H52" s="65" t="s">
        <v>72</v>
      </c>
      <c r="I52" s="65" t="s">
        <v>1832</v>
      </c>
      <c r="J52" t="s">
        <v>94</v>
      </c>
      <c r="K52" t="s">
        <v>75</v>
      </c>
      <c r="L52" t="s">
        <v>76</v>
      </c>
      <c r="M52" s="65" t="s">
        <v>1833</v>
      </c>
      <c r="N52" t="s">
        <v>1701</v>
      </c>
      <c r="O52" s="65" t="s">
        <v>1714</v>
      </c>
      <c r="P52" s="65" t="s">
        <v>1715</v>
      </c>
      <c r="Q52" s="65"/>
      <c r="R52" t="s">
        <v>1828</v>
      </c>
      <c r="S52" s="75">
        <v>1200000</v>
      </c>
      <c r="T52" s="67"/>
      <c r="U52" s="69"/>
      <c r="V52" s="69"/>
      <c r="W52" s="69"/>
      <c r="X52" s="69"/>
      <c r="Y52" s="69"/>
      <c r="Z52" s="69"/>
      <c r="AA52" s="69"/>
      <c r="AB52" s="71">
        <v>0.2</v>
      </c>
      <c r="AC52" s="69"/>
      <c r="AD52" s="71">
        <v>0.5</v>
      </c>
      <c r="AE52" s="69"/>
      <c r="AF52" s="71">
        <v>0.2</v>
      </c>
      <c r="AG52" s="70"/>
      <c r="AH52" s="70"/>
      <c r="AI52" s="70"/>
      <c r="AJ52" s="70"/>
      <c r="AK52" s="70"/>
      <c r="AL52" s="70"/>
      <c r="AM52" s="70"/>
      <c r="AN52" s="70"/>
      <c r="AO52" s="70"/>
      <c r="AP52" s="70"/>
      <c r="AQ52" s="70"/>
      <c r="AR52" s="70"/>
    </row>
    <row r="53" spans="1:44" ht="94.5">
      <c r="A53" t="s">
        <v>1868</v>
      </c>
      <c r="B53" t="s">
        <v>68</v>
      </c>
      <c r="C53" s="65" t="s">
        <v>182</v>
      </c>
      <c r="E53" t="s">
        <v>1869</v>
      </c>
      <c r="F53" s="65" t="s">
        <v>1850</v>
      </c>
      <c r="G53" s="66">
        <v>2</v>
      </c>
      <c r="H53" s="65" t="s">
        <v>72</v>
      </c>
      <c r="I53" s="65" t="s">
        <v>1832</v>
      </c>
      <c r="J53" t="s">
        <v>94</v>
      </c>
      <c r="K53" t="s">
        <v>75</v>
      </c>
      <c r="L53" t="s">
        <v>76</v>
      </c>
      <c r="M53" s="65" t="s">
        <v>1833</v>
      </c>
      <c r="N53" t="s">
        <v>1701</v>
      </c>
      <c r="O53" s="65" t="s">
        <v>1714</v>
      </c>
      <c r="P53" s="65" t="s">
        <v>1715</v>
      </c>
      <c r="Q53" s="65"/>
      <c r="R53" t="s">
        <v>1828</v>
      </c>
      <c r="S53" s="75">
        <v>7019616.1799999997</v>
      </c>
      <c r="T53" s="67"/>
      <c r="U53" s="69"/>
      <c r="V53" s="69"/>
      <c r="W53" s="69"/>
      <c r="X53" s="69"/>
      <c r="Y53" s="69"/>
      <c r="Z53" s="69"/>
      <c r="AA53" s="69"/>
      <c r="AB53" s="71">
        <v>0.2</v>
      </c>
      <c r="AC53" s="69"/>
      <c r="AD53" s="71">
        <v>0.5</v>
      </c>
      <c r="AE53" s="69"/>
      <c r="AF53" s="71">
        <v>0.2</v>
      </c>
      <c r="AG53" s="70"/>
      <c r="AH53" s="70"/>
      <c r="AI53" s="70"/>
      <c r="AJ53" s="70"/>
      <c r="AK53" s="70"/>
      <c r="AL53" s="70"/>
      <c r="AM53" s="70"/>
      <c r="AN53" s="70"/>
      <c r="AO53" s="70"/>
      <c r="AP53" s="70"/>
      <c r="AQ53" s="70"/>
      <c r="AR53" s="70"/>
    </row>
  </sheetData>
  <dataValidations count="1">
    <dataValidation type="custom" allowBlank="1" showInputMessage="1" showErrorMessage="1" errorTitle="Sólo se permiten números" sqref="U7:AR53" xr:uid="{F1386474-9A6E-4D8F-BFBE-A2CF9FA176D1}">
      <formula1>ISNUMBER(U7)</formula1>
    </dataValidation>
  </dataValidations>
  <hyperlinks>
    <hyperlink ref="A2" location="INDICE!A1" display="◄INICIO" xr:uid="{6C6F0C38-153D-48A8-87B8-B0335B986E71}"/>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0F2D-E973-41BD-AA9A-7A1D9F08B96D}">
  <sheetPr codeName="Hoja15"/>
  <dimension ref="A2:AR40"/>
  <sheetViews>
    <sheetView showGridLines="0" zoomScale="77" zoomScaleNormal="77" workbookViewId="0">
      <selection activeCell="F3" sqref="F3"/>
    </sheetView>
  </sheetViews>
  <sheetFormatPr baseColWidth="10" defaultColWidth="9" defaultRowHeight="15.75"/>
  <cols>
    <col min="1" max="1" width="16" style="124" bestFit="1" customWidth="1"/>
    <col min="2" max="2" width="32.625" style="124" bestFit="1" customWidth="1"/>
    <col min="3" max="3" width="79" style="124" customWidth="1"/>
    <col min="4" max="4" width="8.75" style="124" bestFit="1" customWidth="1"/>
    <col min="5" max="5" width="79.875" style="124" customWidth="1"/>
    <col min="6" max="6" width="75.625" style="124" customWidth="1"/>
    <col min="7" max="7" width="9.875" style="123" bestFit="1" customWidth="1"/>
    <col min="8" max="8" width="70.75" style="124" bestFit="1" customWidth="1"/>
    <col min="9" max="9" width="39.875" style="124" customWidth="1"/>
    <col min="10" max="10" width="16.375" style="124" bestFit="1" customWidth="1"/>
    <col min="11" max="11" width="11.75" style="124" bestFit="1" customWidth="1"/>
    <col min="12" max="12" width="15.5" style="124" bestFit="1" customWidth="1"/>
    <col min="13" max="13" width="50.625" style="124" customWidth="1"/>
    <col min="14" max="14" width="42.5" style="124" bestFit="1" customWidth="1"/>
    <col min="15" max="15" width="61.375" style="124" customWidth="1"/>
    <col min="16" max="16" width="48" style="124" customWidth="1"/>
    <col min="17" max="17" width="38.625" style="124" bestFit="1" customWidth="1"/>
    <col min="18" max="18" width="26.625" style="124" bestFit="1" customWidth="1"/>
    <col min="19" max="19" width="16.875" style="124" bestFit="1" customWidth="1"/>
    <col min="20" max="20" width="7.875" style="124" bestFit="1" customWidth="1"/>
    <col min="21" max="32" width="12.375" style="124" bestFit="1" customWidth="1"/>
    <col min="33" max="44" width="17.25" style="124" bestFit="1" customWidth="1"/>
    <col min="45" max="45" width="12.625" style="124" customWidth="1"/>
    <col min="46" max="16384" width="9" style="124"/>
  </cols>
  <sheetData>
    <row r="2" spans="1:44" ht="22.5">
      <c r="A2" s="86" t="s">
        <v>20</v>
      </c>
    </row>
    <row r="4" spans="1:44" ht="20.25">
      <c r="E4" s="182" t="str">
        <f>[15]Control!$A$1&amp;" "&amp;[15]Control!$B$5</f>
        <v>PLANILLA PLAN OPERATIVO ANUAL  2024</v>
      </c>
    </row>
    <row r="5" spans="1:44" ht="23.25" thickBot="1">
      <c r="E5" s="183" t="str">
        <f>[15]Control!$B$3</f>
        <v>DIRECCIÓN DE FINANZAS</v>
      </c>
    </row>
    <row r="6" spans="1:44" ht="17.25" thickTop="1" thickBot="1">
      <c r="U6" s="170" t="s">
        <v>21</v>
      </c>
      <c r="V6" s="170"/>
      <c r="W6" s="170"/>
      <c r="X6" s="170"/>
      <c r="Y6" s="170"/>
      <c r="Z6" s="170"/>
      <c r="AA6" s="170"/>
      <c r="AB6" s="170"/>
      <c r="AC6" s="170"/>
      <c r="AD6" s="170"/>
      <c r="AE6" s="170"/>
      <c r="AF6" s="170"/>
      <c r="AG6" s="170" t="s">
        <v>22</v>
      </c>
      <c r="AH6" s="170"/>
      <c r="AI6" s="170"/>
      <c r="AJ6" s="170"/>
      <c r="AK6" s="170"/>
      <c r="AL6" s="170"/>
      <c r="AM6" s="170"/>
      <c r="AN6" s="170"/>
      <c r="AO6" s="170"/>
      <c r="AP6" s="170"/>
      <c r="AQ6" s="170"/>
      <c r="AR6" s="170"/>
    </row>
    <row r="7" spans="1:44" ht="16.5" thickBot="1">
      <c r="A7" s="171" t="s">
        <v>23</v>
      </c>
      <c r="B7" s="171" t="s">
        <v>24</v>
      </c>
      <c r="C7" s="171" t="s">
        <v>25</v>
      </c>
      <c r="D7" s="171" t="s">
        <v>26</v>
      </c>
      <c r="E7" s="171" t="s">
        <v>27</v>
      </c>
      <c r="F7" s="171" t="s">
        <v>28</v>
      </c>
      <c r="G7" s="173" t="s">
        <v>29</v>
      </c>
      <c r="H7" s="171" t="s">
        <v>30</v>
      </c>
      <c r="I7" s="171" t="s">
        <v>31</v>
      </c>
      <c r="J7" s="171" t="s">
        <v>32</v>
      </c>
      <c r="K7" s="171" t="s">
        <v>33</v>
      </c>
      <c r="L7" s="171" t="s">
        <v>34</v>
      </c>
      <c r="M7" s="171" t="s">
        <v>35</v>
      </c>
      <c r="N7" s="171" t="s">
        <v>36</v>
      </c>
      <c r="O7" s="171" t="s">
        <v>37</v>
      </c>
      <c r="P7" s="171" t="s">
        <v>38</v>
      </c>
      <c r="Q7" s="171" t="s">
        <v>39</v>
      </c>
      <c r="R7" s="171" t="s">
        <v>40</v>
      </c>
      <c r="S7" s="171" t="s">
        <v>41</v>
      </c>
      <c r="T7" s="171" t="s">
        <v>42</v>
      </c>
      <c r="U7" s="174" t="s">
        <v>43</v>
      </c>
      <c r="V7" s="174" t="s">
        <v>44</v>
      </c>
      <c r="W7" s="174" t="s">
        <v>45</v>
      </c>
      <c r="X7" s="174" t="s">
        <v>46</v>
      </c>
      <c r="Y7" s="174" t="s">
        <v>47</v>
      </c>
      <c r="Z7" s="174" t="s">
        <v>48</v>
      </c>
      <c r="AA7" s="174" t="s">
        <v>49</v>
      </c>
      <c r="AB7" s="174" t="s">
        <v>50</v>
      </c>
      <c r="AC7" s="174" t="s">
        <v>51</v>
      </c>
      <c r="AD7" s="174" t="s">
        <v>52</v>
      </c>
      <c r="AE7" s="174" t="s">
        <v>53</v>
      </c>
      <c r="AF7" s="174" t="s">
        <v>54</v>
      </c>
      <c r="AG7" s="174" t="s">
        <v>55</v>
      </c>
      <c r="AH7" s="174" t="s">
        <v>56</v>
      </c>
      <c r="AI7" s="174" t="s">
        <v>57</v>
      </c>
      <c r="AJ7" s="174" t="s">
        <v>58</v>
      </c>
      <c r="AK7" s="174" t="s">
        <v>59</v>
      </c>
      <c r="AL7" s="174" t="s">
        <v>60</v>
      </c>
      <c r="AM7" s="174" t="s">
        <v>61</v>
      </c>
      <c r="AN7" s="174" t="s">
        <v>62</v>
      </c>
      <c r="AO7" s="174" t="s">
        <v>63</v>
      </c>
      <c r="AP7" s="174" t="s">
        <v>64</v>
      </c>
      <c r="AQ7" s="174" t="s">
        <v>65</v>
      </c>
      <c r="AR7" s="174" t="s">
        <v>66</v>
      </c>
    </row>
    <row r="8" spans="1:44" ht="94.5">
      <c r="A8" s="124" t="s">
        <v>2014</v>
      </c>
      <c r="B8" s="47" t="s">
        <v>68</v>
      </c>
      <c r="C8" s="47" t="s">
        <v>182</v>
      </c>
      <c r="E8" s="47" t="s">
        <v>2015</v>
      </c>
      <c r="F8" s="47" t="s">
        <v>2016</v>
      </c>
      <c r="G8" s="123">
        <v>3</v>
      </c>
      <c r="H8" s="124" t="s">
        <v>217</v>
      </c>
      <c r="I8" s="124" t="s">
        <v>808</v>
      </c>
      <c r="J8" s="124" t="s">
        <v>74</v>
      </c>
      <c r="K8" s="124" t="s">
        <v>75</v>
      </c>
      <c r="L8" s="124" t="s">
        <v>95</v>
      </c>
      <c r="M8" s="124" t="s">
        <v>1404</v>
      </c>
      <c r="N8" s="124" t="s">
        <v>2017</v>
      </c>
      <c r="O8" s="47" t="s">
        <v>2018</v>
      </c>
      <c r="P8" s="47" t="s">
        <v>2019</v>
      </c>
      <c r="R8" s="124" t="s">
        <v>82</v>
      </c>
      <c r="S8" s="126"/>
      <c r="T8" s="126"/>
      <c r="U8" s="128">
        <v>20</v>
      </c>
      <c r="V8" s="128">
        <v>20</v>
      </c>
      <c r="W8" s="128">
        <v>20</v>
      </c>
      <c r="X8" s="128">
        <v>20</v>
      </c>
      <c r="Y8" s="128">
        <v>20</v>
      </c>
      <c r="Z8" s="128">
        <v>20</v>
      </c>
      <c r="AA8" s="128">
        <v>20</v>
      </c>
      <c r="AB8" s="128">
        <v>20</v>
      </c>
      <c r="AC8" s="128">
        <v>20</v>
      </c>
      <c r="AD8" s="128">
        <v>20</v>
      </c>
      <c r="AE8" s="128">
        <v>20</v>
      </c>
      <c r="AF8" s="128">
        <v>20</v>
      </c>
      <c r="AG8" s="180"/>
      <c r="AH8" s="180"/>
      <c r="AI8" s="180"/>
      <c r="AJ8" s="204"/>
      <c r="AK8" s="180"/>
      <c r="AL8" s="180"/>
      <c r="AM8" s="180"/>
      <c r="AN8" s="180"/>
      <c r="AO8" s="180"/>
      <c r="AP8" s="180"/>
      <c r="AQ8" s="180"/>
      <c r="AR8" s="180"/>
    </row>
    <row r="9" spans="1:44" ht="31.5">
      <c r="A9" s="124" t="s">
        <v>2020</v>
      </c>
      <c r="B9" s="47" t="s">
        <v>68</v>
      </c>
      <c r="C9" s="47" t="s">
        <v>182</v>
      </c>
      <c r="E9" s="47" t="s">
        <v>2021</v>
      </c>
      <c r="F9" s="47" t="s">
        <v>2022</v>
      </c>
      <c r="G9" s="123">
        <v>3</v>
      </c>
      <c r="H9" s="124" t="s">
        <v>217</v>
      </c>
      <c r="I9" s="124" t="s">
        <v>808</v>
      </c>
      <c r="J9" s="124" t="s">
        <v>74</v>
      </c>
      <c r="K9" s="124" t="s">
        <v>75</v>
      </c>
      <c r="L9" s="124" t="s">
        <v>95</v>
      </c>
      <c r="M9" s="124" t="s">
        <v>2023</v>
      </c>
      <c r="N9" s="124" t="s">
        <v>2017</v>
      </c>
      <c r="O9" s="47" t="s">
        <v>2018</v>
      </c>
      <c r="P9" s="47" t="s">
        <v>2024</v>
      </c>
      <c r="R9" s="124" t="s">
        <v>82</v>
      </c>
      <c r="S9" s="217"/>
      <c r="T9" s="126"/>
      <c r="U9" s="128">
        <v>1</v>
      </c>
      <c r="V9" s="128">
        <v>1</v>
      </c>
      <c r="W9" s="128">
        <v>1</v>
      </c>
      <c r="X9" s="128">
        <v>1</v>
      </c>
      <c r="Y9" s="128">
        <v>1</v>
      </c>
      <c r="Z9" s="128">
        <v>1</v>
      </c>
      <c r="AA9" s="128">
        <v>1</v>
      </c>
      <c r="AB9" s="128">
        <v>1</v>
      </c>
      <c r="AC9" s="128">
        <v>1</v>
      </c>
      <c r="AD9" s="128">
        <v>1</v>
      </c>
      <c r="AE9" s="128">
        <v>1</v>
      </c>
      <c r="AF9" s="128">
        <v>1</v>
      </c>
      <c r="AG9" s="199"/>
      <c r="AH9" s="180"/>
      <c r="AI9" s="203"/>
      <c r="AJ9" s="178"/>
      <c r="AK9" s="203"/>
      <c r="AL9" s="180"/>
      <c r="AM9" s="180"/>
      <c r="AN9" s="180"/>
      <c r="AO9" s="180"/>
      <c r="AP9" s="180"/>
      <c r="AQ9" s="180"/>
      <c r="AR9" s="180"/>
    </row>
    <row r="10" spans="1:44" ht="31.5">
      <c r="A10" s="124" t="s">
        <v>2025</v>
      </c>
      <c r="B10" s="47" t="s">
        <v>68</v>
      </c>
      <c r="C10" s="47" t="s">
        <v>182</v>
      </c>
      <c r="E10" s="47" t="s">
        <v>2026</v>
      </c>
      <c r="F10" s="47" t="s">
        <v>2027</v>
      </c>
      <c r="G10" s="123">
        <v>2</v>
      </c>
      <c r="H10" s="124" t="s">
        <v>217</v>
      </c>
      <c r="I10" s="124" t="s">
        <v>808</v>
      </c>
      <c r="J10" s="124" t="s">
        <v>74</v>
      </c>
      <c r="K10" s="124" t="s">
        <v>75</v>
      </c>
      <c r="L10" s="124" t="s">
        <v>95</v>
      </c>
      <c r="M10" s="124" t="s">
        <v>2023</v>
      </c>
      <c r="N10" s="124" t="s">
        <v>2017</v>
      </c>
      <c r="O10" s="47" t="s">
        <v>2018</v>
      </c>
      <c r="P10" s="47" t="s">
        <v>2028</v>
      </c>
      <c r="R10" s="124" t="s">
        <v>82</v>
      </c>
      <c r="S10" s="217"/>
      <c r="T10" s="126"/>
      <c r="U10" s="128">
        <v>1</v>
      </c>
      <c r="V10" s="128">
        <v>1</v>
      </c>
      <c r="W10" s="128">
        <v>1</v>
      </c>
      <c r="X10" s="128">
        <v>1</v>
      </c>
      <c r="Y10" s="128">
        <v>1</v>
      </c>
      <c r="Z10" s="128">
        <v>1</v>
      </c>
      <c r="AA10" s="128">
        <v>1</v>
      </c>
      <c r="AB10" s="128">
        <v>1</v>
      </c>
      <c r="AC10" s="128">
        <v>1</v>
      </c>
      <c r="AD10" s="128">
        <v>1</v>
      </c>
      <c r="AE10" s="128">
        <v>1</v>
      </c>
      <c r="AF10" s="128">
        <v>1</v>
      </c>
      <c r="AG10" s="203"/>
      <c r="AH10" s="203"/>
      <c r="AI10" s="203"/>
      <c r="AJ10" s="178"/>
      <c r="AK10" s="203"/>
      <c r="AL10" s="203"/>
      <c r="AM10" s="203"/>
      <c r="AN10" s="203"/>
      <c r="AO10" s="203"/>
      <c r="AP10" s="203"/>
      <c r="AQ10" s="203"/>
      <c r="AR10" s="203"/>
    </row>
    <row r="11" spans="1:44" ht="63">
      <c r="A11" s="124" t="s">
        <v>2029</v>
      </c>
      <c r="B11" s="47" t="s">
        <v>68</v>
      </c>
      <c r="C11" s="47" t="s">
        <v>182</v>
      </c>
      <c r="E11" s="47" t="s">
        <v>2030</v>
      </c>
      <c r="F11" s="47" t="s">
        <v>2031</v>
      </c>
      <c r="G11" s="123">
        <v>2</v>
      </c>
      <c r="H11" s="124" t="s">
        <v>217</v>
      </c>
      <c r="I11" s="124" t="s">
        <v>808</v>
      </c>
      <c r="J11" s="124" t="s">
        <v>74</v>
      </c>
      <c r="K11" s="124" t="s">
        <v>75</v>
      </c>
      <c r="L11" s="124" t="s">
        <v>95</v>
      </c>
      <c r="M11" s="124" t="s">
        <v>2023</v>
      </c>
      <c r="N11" s="124" t="s">
        <v>2017</v>
      </c>
      <c r="O11" s="47" t="s">
        <v>2018</v>
      </c>
      <c r="P11" s="47" t="s">
        <v>2032</v>
      </c>
      <c r="R11" s="124" t="s">
        <v>82</v>
      </c>
      <c r="S11" s="217"/>
      <c r="T11" s="126"/>
      <c r="U11" s="128">
        <v>1</v>
      </c>
      <c r="V11" s="128">
        <v>1</v>
      </c>
      <c r="W11" s="128">
        <v>1</v>
      </c>
      <c r="X11" s="128">
        <v>1</v>
      </c>
      <c r="Y11" s="128">
        <v>1</v>
      </c>
      <c r="Z11" s="128">
        <v>1</v>
      </c>
      <c r="AA11" s="128">
        <v>1</v>
      </c>
      <c r="AB11" s="128">
        <v>1</v>
      </c>
      <c r="AC11" s="128">
        <v>1</v>
      </c>
      <c r="AD11" s="128">
        <v>1</v>
      </c>
      <c r="AE11" s="128">
        <v>1</v>
      </c>
      <c r="AF11" s="128">
        <v>1</v>
      </c>
      <c r="AG11" s="199"/>
      <c r="AH11" s="180"/>
      <c r="AI11" s="203"/>
      <c r="AJ11" s="178"/>
      <c r="AK11" s="180"/>
      <c r="AL11" s="180"/>
      <c r="AM11" s="180"/>
      <c r="AN11" s="180"/>
      <c r="AO11" s="180"/>
      <c r="AP11" s="180"/>
      <c r="AQ11" s="180"/>
      <c r="AR11" s="180"/>
    </row>
    <row r="12" spans="1:44" ht="78.75">
      <c r="A12" s="124" t="s">
        <v>2033</v>
      </c>
      <c r="B12" s="47" t="s">
        <v>68</v>
      </c>
      <c r="C12" s="47" t="s">
        <v>84</v>
      </c>
      <c r="E12" s="47" t="s">
        <v>2034</v>
      </c>
      <c r="F12" s="47" t="s">
        <v>2035</v>
      </c>
      <c r="G12" s="123">
        <v>3</v>
      </c>
      <c r="H12" s="124" t="s">
        <v>217</v>
      </c>
      <c r="I12" s="124" t="s">
        <v>808</v>
      </c>
      <c r="J12" s="124" t="s">
        <v>74</v>
      </c>
      <c r="K12" s="124" t="s">
        <v>75</v>
      </c>
      <c r="L12" s="124" t="s">
        <v>95</v>
      </c>
      <c r="M12" s="124" t="s">
        <v>1404</v>
      </c>
      <c r="N12" s="124" t="s">
        <v>2017</v>
      </c>
      <c r="O12" s="47" t="s">
        <v>2018</v>
      </c>
      <c r="P12" s="47" t="s">
        <v>2032</v>
      </c>
      <c r="Q12" s="47" t="s">
        <v>2036</v>
      </c>
      <c r="R12" s="124" t="s">
        <v>82</v>
      </c>
      <c r="S12" s="217"/>
      <c r="T12" s="218"/>
      <c r="U12" s="128">
        <v>4</v>
      </c>
      <c r="V12" s="128">
        <v>4</v>
      </c>
      <c r="W12" s="128">
        <v>4</v>
      </c>
      <c r="X12" s="128">
        <v>4</v>
      </c>
      <c r="Y12" s="128">
        <v>4</v>
      </c>
      <c r="Z12" s="128">
        <v>4</v>
      </c>
      <c r="AA12" s="128">
        <v>4</v>
      </c>
      <c r="AB12" s="128">
        <v>4</v>
      </c>
      <c r="AC12" s="128">
        <v>4</v>
      </c>
      <c r="AD12" s="128">
        <v>4</v>
      </c>
      <c r="AE12" s="128">
        <v>4</v>
      </c>
      <c r="AF12" s="128">
        <v>4</v>
      </c>
      <c r="AG12" s="219"/>
      <c r="AH12" s="219"/>
      <c r="AI12" s="219"/>
      <c r="AJ12" s="204"/>
      <c r="AK12" s="219"/>
      <c r="AL12" s="219"/>
      <c r="AM12" s="180"/>
      <c r="AN12" s="180"/>
      <c r="AO12" s="180"/>
      <c r="AP12" s="180"/>
      <c r="AQ12" s="180"/>
      <c r="AR12" s="180"/>
    </row>
    <row r="13" spans="1:44" ht="31.5">
      <c r="A13" s="124" t="s">
        <v>2037</v>
      </c>
      <c r="B13" s="47" t="s">
        <v>68</v>
      </c>
      <c r="C13" s="47" t="s">
        <v>84</v>
      </c>
      <c r="E13" s="47" t="s">
        <v>2038</v>
      </c>
      <c r="F13" s="47" t="s">
        <v>2039</v>
      </c>
      <c r="G13" s="123">
        <v>3</v>
      </c>
      <c r="H13" s="124" t="s">
        <v>217</v>
      </c>
      <c r="I13" s="124" t="s">
        <v>808</v>
      </c>
      <c r="J13" s="124" t="s">
        <v>74</v>
      </c>
      <c r="K13" s="124" t="s">
        <v>75</v>
      </c>
      <c r="L13" s="124" t="s">
        <v>95</v>
      </c>
      <c r="M13" s="124" t="s">
        <v>2023</v>
      </c>
      <c r="N13" s="124" t="s">
        <v>2017</v>
      </c>
      <c r="O13" s="47" t="s">
        <v>2040</v>
      </c>
      <c r="P13" s="47" t="s">
        <v>2041</v>
      </c>
      <c r="Q13" s="47"/>
      <c r="R13" s="124" t="s">
        <v>82</v>
      </c>
      <c r="S13" s="217"/>
      <c r="T13" s="218"/>
      <c r="U13" s="128">
        <v>1</v>
      </c>
      <c r="V13" s="128">
        <v>1</v>
      </c>
      <c r="W13" s="128">
        <v>1</v>
      </c>
      <c r="X13" s="128">
        <v>1</v>
      </c>
      <c r="Y13" s="128">
        <v>1</v>
      </c>
      <c r="Z13" s="128">
        <v>1</v>
      </c>
      <c r="AA13" s="128">
        <v>1</v>
      </c>
      <c r="AB13" s="128">
        <v>1</v>
      </c>
      <c r="AC13" s="128">
        <v>1</v>
      </c>
      <c r="AD13" s="128">
        <v>1</v>
      </c>
      <c r="AE13" s="128">
        <v>1</v>
      </c>
      <c r="AF13" s="128">
        <v>1</v>
      </c>
      <c r="AG13" s="219"/>
      <c r="AH13" s="219"/>
      <c r="AI13" s="219"/>
      <c r="AJ13" s="204"/>
      <c r="AK13" s="219"/>
      <c r="AL13" s="219"/>
      <c r="AM13" s="180"/>
      <c r="AN13" s="180"/>
      <c r="AO13" s="180"/>
      <c r="AP13" s="180"/>
      <c r="AQ13" s="180"/>
      <c r="AR13" s="180"/>
    </row>
    <row r="14" spans="1:44" ht="47.25">
      <c r="A14" s="124" t="s">
        <v>2042</v>
      </c>
      <c r="B14" s="47" t="s">
        <v>68</v>
      </c>
      <c r="C14" s="47" t="s">
        <v>84</v>
      </c>
      <c r="E14" s="47" t="s">
        <v>2043</v>
      </c>
      <c r="F14" s="47" t="s">
        <v>2044</v>
      </c>
      <c r="G14" s="123">
        <v>3</v>
      </c>
      <c r="H14" s="124" t="s">
        <v>217</v>
      </c>
      <c r="I14" s="124" t="s">
        <v>808</v>
      </c>
      <c r="J14" s="124" t="s">
        <v>74</v>
      </c>
      <c r="K14" s="124" t="s">
        <v>75</v>
      </c>
      <c r="L14" s="124" t="s">
        <v>95</v>
      </c>
      <c r="M14" s="124" t="s">
        <v>1404</v>
      </c>
      <c r="N14" s="124" t="s">
        <v>2017</v>
      </c>
      <c r="O14" s="47" t="s">
        <v>2018</v>
      </c>
      <c r="P14" s="47" t="s">
        <v>2032</v>
      </c>
      <c r="Q14" s="47"/>
      <c r="R14" s="124" t="s">
        <v>82</v>
      </c>
      <c r="S14" s="217"/>
      <c r="T14" s="126"/>
      <c r="U14" s="128">
        <v>20</v>
      </c>
      <c r="V14" s="128">
        <v>20</v>
      </c>
      <c r="W14" s="128">
        <v>20</v>
      </c>
      <c r="X14" s="128">
        <v>20</v>
      </c>
      <c r="Y14" s="128">
        <v>20</v>
      </c>
      <c r="Z14" s="128">
        <v>20</v>
      </c>
      <c r="AA14" s="128">
        <v>20</v>
      </c>
      <c r="AB14" s="128">
        <v>20</v>
      </c>
      <c r="AC14" s="128">
        <v>20</v>
      </c>
      <c r="AD14" s="128">
        <v>20</v>
      </c>
      <c r="AE14" s="128">
        <v>20</v>
      </c>
      <c r="AF14" s="128">
        <v>20</v>
      </c>
      <c r="AG14" s="180"/>
      <c r="AH14" s="180"/>
      <c r="AI14" s="180"/>
      <c r="AJ14" s="204"/>
      <c r="AK14" s="180"/>
      <c r="AL14" s="180"/>
      <c r="AM14" s="180"/>
      <c r="AN14" s="180"/>
      <c r="AO14" s="180"/>
      <c r="AP14" s="180"/>
      <c r="AQ14" s="180"/>
      <c r="AR14" s="180"/>
    </row>
    <row r="15" spans="1:44" ht="31.5">
      <c r="A15" s="124" t="s">
        <v>2045</v>
      </c>
      <c r="B15" s="47" t="s">
        <v>68</v>
      </c>
      <c r="C15" s="47" t="s">
        <v>84</v>
      </c>
      <c r="E15" s="47" t="s">
        <v>2046</v>
      </c>
      <c r="F15" s="47" t="s">
        <v>2047</v>
      </c>
      <c r="G15" s="123">
        <v>2</v>
      </c>
      <c r="H15" s="124" t="s">
        <v>217</v>
      </c>
      <c r="I15" s="124" t="s">
        <v>2048</v>
      </c>
      <c r="J15" s="124" t="s">
        <v>94</v>
      </c>
      <c r="K15" s="124" t="s">
        <v>75</v>
      </c>
      <c r="L15" s="124" t="s">
        <v>76</v>
      </c>
      <c r="M15" s="124" t="s">
        <v>171</v>
      </c>
      <c r="N15" s="124" t="s">
        <v>2017</v>
      </c>
      <c r="O15" s="47" t="s">
        <v>2018</v>
      </c>
      <c r="P15" s="47" t="s">
        <v>2032</v>
      </c>
      <c r="Q15" s="47" t="s">
        <v>2049</v>
      </c>
      <c r="R15" s="124" t="s">
        <v>82</v>
      </c>
      <c r="S15" s="217"/>
      <c r="T15" s="126"/>
      <c r="U15" s="127"/>
      <c r="V15" s="127"/>
      <c r="W15" s="127">
        <v>0.25</v>
      </c>
      <c r="X15" s="127"/>
      <c r="Y15" s="127"/>
      <c r="Z15" s="127">
        <v>0.25</v>
      </c>
      <c r="AA15" s="127"/>
      <c r="AB15" s="127"/>
      <c r="AC15" s="127">
        <v>0.25</v>
      </c>
      <c r="AD15" s="127"/>
      <c r="AE15" s="127"/>
      <c r="AF15" s="127">
        <v>0.25</v>
      </c>
      <c r="AG15" s="180"/>
      <c r="AH15" s="180"/>
      <c r="AI15" s="180"/>
      <c r="AJ15" s="204"/>
      <c r="AK15" s="180"/>
      <c r="AL15" s="180"/>
      <c r="AM15" s="180"/>
      <c r="AN15" s="180"/>
      <c r="AO15" s="180"/>
      <c r="AP15" s="180"/>
      <c r="AQ15" s="180"/>
      <c r="AR15" s="180"/>
    </row>
    <row r="16" spans="1:44" ht="47.25">
      <c r="A16" s="124" t="s">
        <v>2050</v>
      </c>
      <c r="B16" s="47" t="s">
        <v>68</v>
      </c>
      <c r="C16" s="47" t="s">
        <v>182</v>
      </c>
      <c r="E16" s="47" t="s">
        <v>2051</v>
      </c>
      <c r="F16" s="47" t="s">
        <v>2052</v>
      </c>
      <c r="G16" s="123">
        <v>2</v>
      </c>
      <c r="H16" s="124" t="s">
        <v>217</v>
      </c>
      <c r="I16" s="124" t="s">
        <v>2053</v>
      </c>
      <c r="J16" s="124" t="s">
        <v>74</v>
      </c>
      <c r="K16" s="124" t="s">
        <v>75</v>
      </c>
      <c r="L16" s="124" t="s">
        <v>76</v>
      </c>
      <c r="M16" s="47" t="s">
        <v>2054</v>
      </c>
      <c r="N16" s="124" t="s">
        <v>2055</v>
      </c>
      <c r="O16" s="47" t="s">
        <v>2056</v>
      </c>
      <c r="P16" s="47" t="s">
        <v>2057</v>
      </c>
      <c r="Q16" s="47"/>
      <c r="S16" s="217"/>
      <c r="T16" s="126"/>
      <c r="U16" s="128"/>
      <c r="V16" s="128">
        <v>1</v>
      </c>
      <c r="W16" s="128"/>
      <c r="X16" s="128">
        <v>1</v>
      </c>
      <c r="Y16" s="128"/>
      <c r="Z16" s="128">
        <v>1</v>
      </c>
      <c r="AA16" s="128"/>
      <c r="AB16" s="128">
        <v>1</v>
      </c>
      <c r="AC16" s="128"/>
      <c r="AD16" s="128">
        <v>1</v>
      </c>
      <c r="AE16" s="128"/>
      <c r="AF16" s="128">
        <v>1</v>
      </c>
      <c r="AG16" s="199"/>
      <c r="AH16" s="180"/>
      <c r="AI16" s="203"/>
      <c r="AJ16" s="178"/>
      <c r="AK16" s="180"/>
      <c r="AL16" s="178"/>
      <c r="AM16" s="180"/>
      <c r="AN16" s="180"/>
      <c r="AO16" s="180"/>
      <c r="AP16" s="180"/>
      <c r="AQ16" s="180"/>
      <c r="AR16" s="180"/>
    </row>
    <row r="17" spans="1:44" ht="26.25" customHeight="1">
      <c r="A17" s="124" t="s">
        <v>2058</v>
      </c>
      <c r="B17" s="47" t="s">
        <v>158</v>
      </c>
      <c r="C17" s="47" t="s">
        <v>1931</v>
      </c>
      <c r="E17" s="47" t="s">
        <v>2059</v>
      </c>
      <c r="F17" s="47" t="s">
        <v>2060</v>
      </c>
      <c r="G17" s="123">
        <v>3</v>
      </c>
      <c r="H17" s="124" t="s">
        <v>217</v>
      </c>
      <c r="I17" s="124" t="s">
        <v>2061</v>
      </c>
      <c r="J17" s="124" t="s">
        <v>74</v>
      </c>
      <c r="K17" s="124" t="s">
        <v>75</v>
      </c>
      <c r="L17" s="124" t="s">
        <v>95</v>
      </c>
      <c r="M17" s="124" t="s">
        <v>967</v>
      </c>
      <c r="N17" s="124" t="s">
        <v>2055</v>
      </c>
      <c r="O17" s="47" t="s">
        <v>2056</v>
      </c>
      <c r="P17" s="47" t="s">
        <v>2057</v>
      </c>
      <c r="Q17" s="47"/>
      <c r="S17" s="217"/>
      <c r="T17" s="126"/>
      <c r="U17" s="128"/>
      <c r="V17" s="128">
        <v>1</v>
      </c>
      <c r="W17" s="128">
        <v>1</v>
      </c>
      <c r="X17" s="128">
        <v>1</v>
      </c>
      <c r="Y17" s="128">
        <v>1</v>
      </c>
      <c r="Z17" s="128">
        <v>1</v>
      </c>
      <c r="AA17" s="128">
        <v>1</v>
      </c>
      <c r="AB17" s="128">
        <v>1</v>
      </c>
      <c r="AC17" s="128">
        <v>1</v>
      </c>
      <c r="AD17" s="128">
        <v>1</v>
      </c>
      <c r="AE17" s="128">
        <v>1</v>
      </c>
      <c r="AF17" s="128">
        <v>1</v>
      </c>
      <c r="AG17" s="203"/>
      <c r="AH17" s="203"/>
      <c r="AI17" s="203"/>
      <c r="AJ17" s="178"/>
      <c r="AK17" s="203"/>
      <c r="AL17" s="203"/>
      <c r="AM17" s="203"/>
      <c r="AN17" s="203"/>
      <c r="AO17" s="203"/>
      <c r="AP17" s="203"/>
      <c r="AQ17" s="203"/>
      <c r="AR17" s="203"/>
    </row>
    <row r="18" spans="1:44" ht="31.5">
      <c r="A18" s="124" t="s">
        <v>2062</v>
      </c>
      <c r="B18" s="47" t="s">
        <v>68</v>
      </c>
      <c r="C18" s="47" t="s">
        <v>182</v>
      </c>
      <c r="E18" s="47" t="s">
        <v>2063</v>
      </c>
      <c r="F18" s="47" t="s">
        <v>2064</v>
      </c>
      <c r="G18" s="123">
        <v>3</v>
      </c>
      <c r="H18" s="124" t="s">
        <v>217</v>
      </c>
      <c r="I18" s="124" t="s">
        <v>2061</v>
      </c>
      <c r="J18" s="124" t="s">
        <v>74</v>
      </c>
      <c r="K18" s="124" t="s">
        <v>75</v>
      </c>
      <c r="L18" s="124" t="s">
        <v>95</v>
      </c>
      <c r="M18" s="124" t="s">
        <v>967</v>
      </c>
      <c r="N18" s="124" t="s">
        <v>2055</v>
      </c>
      <c r="O18" s="47" t="s">
        <v>2056</v>
      </c>
      <c r="P18" s="47" t="s">
        <v>2057</v>
      </c>
      <c r="Q18" s="47"/>
      <c r="S18" s="217"/>
      <c r="T18" s="126"/>
      <c r="U18" s="128">
        <v>1</v>
      </c>
      <c r="V18" s="128">
        <v>1</v>
      </c>
      <c r="W18" s="128">
        <v>1</v>
      </c>
      <c r="X18" s="128">
        <v>1</v>
      </c>
      <c r="Y18" s="128">
        <v>1</v>
      </c>
      <c r="Z18" s="128">
        <v>1</v>
      </c>
      <c r="AA18" s="128">
        <v>1</v>
      </c>
      <c r="AB18" s="128">
        <v>1</v>
      </c>
      <c r="AC18" s="128">
        <v>1</v>
      </c>
      <c r="AD18" s="128">
        <v>1</v>
      </c>
      <c r="AE18" s="128">
        <v>1</v>
      </c>
      <c r="AF18" s="128">
        <v>1</v>
      </c>
      <c r="AG18" s="180"/>
      <c r="AH18" s="180"/>
      <c r="AI18" s="180"/>
      <c r="AJ18" s="204"/>
      <c r="AK18" s="180"/>
      <c r="AL18" s="180"/>
      <c r="AM18" s="180"/>
      <c r="AN18" s="180"/>
      <c r="AO18" s="180"/>
      <c r="AP18" s="180"/>
      <c r="AQ18" s="180"/>
      <c r="AR18" s="180"/>
    </row>
    <row r="19" spans="1:44" ht="31.5">
      <c r="A19" s="124" t="s">
        <v>2065</v>
      </c>
      <c r="B19" s="47" t="s">
        <v>68</v>
      </c>
      <c r="C19" s="47" t="s">
        <v>182</v>
      </c>
      <c r="E19" s="47" t="s">
        <v>2066</v>
      </c>
      <c r="F19" s="47" t="s">
        <v>2067</v>
      </c>
      <c r="G19" s="123">
        <v>3</v>
      </c>
      <c r="H19" s="124" t="s">
        <v>217</v>
      </c>
      <c r="I19" s="124" t="s">
        <v>2061</v>
      </c>
      <c r="J19" s="124" t="s">
        <v>74</v>
      </c>
      <c r="K19" s="124" t="s">
        <v>75</v>
      </c>
      <c r="L19" s="124" t="s">
        <v>95</v>
      </c>
      <c r="M19" s="124" t="s">
        <v>967</v>
      </c>
      <c r="N19" s="124" t="s">
        <v>2055</v>
      </c>
      <c r="O19" s="47" t="s">
        <v>2056</v>
      </c>
      <c r="P19" s="47" t="s">
        <v>2057</v>
      </c>
      <c r="Q19" s="47"/>
      <c r="S19" s="217"/>
      <c r="T19" s="126"/>
      <c r="U19" s="128">
        <v>1</v>
      </c>
      <c r="V19" s="128">
        <v>1</v>
      </c>
      <c r="W19" s="128">
        <v>1</v>
      </c>
      <c r="X19" s="128">
        <v>1</v>
      </c>
      <c r="Y19" s="128">
        <v>1</v>
      </c>
      <c r="Z19" s="128">
        <v>1</v>
      </c>
      <c r="AA19" s="128">
        <v>1</v>
      </c>
      <c r="AB19" s="128">
        <v>1</v>
      </c>
      <c r="AC19" s="128">
        <v>1</v>
      </c>
      <c r="AD19" s="128">
        <v>1</v>
      </c>
      <c r="AE19" s="128">
        <v>1</v>
      </c>
      <c r="AF19" s="128">
        <v>1</v>
      </c>
      <c r="AG19" s="203"/>
      <c r="AH19" s="203"/>
      <c r="AI19" s="203"/>
      <c r="AJ19" s="220"/>
      <c r="AK19" s="203"/>
      <c r="AL19" s="203"/>
      <c r="AM19" s="203"/>
      <c r="AN19" s="203"/>
      <c r="AO19" s="203"/>
      <c r="AP19" s="203"/>
      <c r="AQ19" s="203"/>
      <c r="AR19" s="203"/>
    </row>
    <row r="20" spans="1:44" ht="47.25">
      <c r="A20" s="124" t="s">
        <v>2068</v>
      </c>
      <c r="B20" s="47" t="s">
        <v>68</v>
      </c>
      <c r="C20" s="47" t="s">
        <v>84</v>
      </c>
      <c r="E20" s="47" t="s">
        <v>2069</v>
      </c>
      <c r="F20" s="47" t="s">
        <v>2070</v>
      </c>
      <c r="G20" s="123">
        <v>2</v>
      </c>
      <c r="H20" s="124" t="s">
        <v>217</v>
      </c>
      <c r="I20" s="124" t="s">
        <v>2071</v>
      </c>
      <c r="J20" s="124" t="s">
        <v>94</v>
      </c>
      <c r="K20" s="124" t="s">
        <v>75</v>
      </c>
      <c r="L20" s="124" t="s">
        <v>76</v>
      </c>
      <c r="M20" s="124" t="s">
        <v>1409</v>
      </c>
      <c r="N20" s="124" t="s">
        <v>2072</v>
      </c>
      <c r="O20" s="47" t="s">
        <v>2073</v>
      </c>
      <c r="P20" s="47" t="s">
        <v>2074</v>
      </c>
      <c r="Q20" s="47"/>
      <c r="S20" s="217"/>
      <c r="T20" s="126"/>
      <c r="U20" s="127"/>
      <c r="V20" s="127" t="s">
        <v>1539</v>
      </c>
      <c r="W20" s="127">
        <v>0.25</v>
      </c>
      <c r="X20" s="127"/>
      <c r="Y20" s="127"/>
      <c r="Z20" s="127">
        <v>0.25</v>
      </c>
      <c r="AA20" s="127"/>
      <c r="AB20" s="127"/>
      <c r="AC20" s="127">
        <v>0.25</v>
      </c>
      <c r="AD20" s="127"/>
      <c r="AE20" s="127"/>
      <c r="AF20" s="127">
        <v>0.25</v>
      </c>
      <c r="AG20" s="203"/>
      <c r="AH20" s="203"/>
      <c r="AI20" s="203"/>
      <c r="AJ20" s="178"/>
      <c r="AK20" s="203"/>
      <c r="AL20" s="203"/>
      <c r="AM20" s="203"/>
      <c r="AN20" s="203"/>
      <c r="AO20" s="203"/>
      <c r="AP20" s="203"/>
      <c r="AQ20" s="203"/>
      <c r="AR20" s="203"/>
    </row>
    <row r="21" spans="1:44" ht="47.25">
      <c r="A21" s="124" t="s">
        <v>2075</v>
      </c>
      <c r="B21" s="47" t="s">
        <v>68</v>
      </c>
      <c r="C21" s="47" t="s">
        <v>84</v>
      </c>
      <c r="E21" s="47" t="s">
        <v>2076</v>
      </c>
      <c r="F21" s="47" t="s">
        <v>2077</v>
      </c>
      <c r="G21" s="123">
        <v>2</v>
      </c>
      <c r="H21" s="124" t="s">
        <v>217</v>
      </c>
      <c r="I21" s="124" t="s">
        <v>2078</v>
      </c>
      <c r="J21" s="124" t="s">
        <v>74</v>
      </c>
      <c r="K21" s="124" t="s">
        <v>75</v>
      </c>
      <c r="L21" s="124" t="s">
        <v>76</v>
      </c>
      <c r="M21" s="124" t="s">
        <v>967</v>
      </c>
      <c r="N21" s="124" t="s">
        <v>2072</v>
      </c>
      <c r="O21" s="47" t="s">
        <v>2073</v>
      </c>
      <c r="P21" s="47" t="s">
        <v>2074</v>
      </c>
      <c r="Q21" s="47"/>
      <c r="S21" s="217"/>
      <c r="T21" s="126"/>
      <c r="U21" s="128">
        <v>1</v>
      </c>
      <c r="V21" s="128">
        <v>1</v>
      </c>
      <c r="W21" s="128">
        <v>1</v>
      </c>
      <c r="X21" s="128">
        <v>1</v>
      </c>
      <c r="Y21" s="128">
        <v>1</v>
      </c>
      <c r="Z21" s="128">
        <v>1</v>
      </c>
      <c r="AA21" s="128">
        <v>1</v>
      </c>
      <c r="AB21" s="128">
        <v>1</v>
      </c>
      <c r="AC21" s="128">
        <v>1</v>
      </c>
      <c r="AD21" s="128">
        <v>1</v>
      </c>
      <c r="AE21" s="128">
        <v>1</v>
      </c>
      <c r="AF21" s="128">
        <v>1</v>
      </c>
      <c r="AG21" s="203"/>
      <c r="AH21" s="203"/>
      <c r="AI21" s="203"/>
      <c r="AJ21" s="178"/>
      <c r="AK21" s="203"/>
      <c r="AL21" s="203"/>
      <c r="AM21" s="203"/>
      <c r="AN21" s="203"/>
      <c r="AO21" s="203"/>
      <c r="AP21" s="203"/>
      <c r="AQ21" s="203"/>
      <c r="AR21" s="203"/>
    </row>
    <row r="22" spans="1:44" ht="47.25">
      <c r="A22" s="124" t="s">
        <v>2079</v>
      </c>
      <c r="B22" s="47" t="s">
        <v>68</v>
      </c>
      <c r="C22" s="47" t="s">
        <v>84</v>
      </c>
      <c r="E22" s="47" t="s">
        <v>2080</v>
      </c>
      <c r="F22" s="47" t="s">
        <v>2081</v>
      </c>
      <c r="G22" s="123">
        <v>2</v>
      </c>
      <c r="H22" s="124" t="s">
        <v>217</v>
      </c>
      <c r="I22" s="124" t="s">
        <v>2082</v>
      </c>
      <c r="J22" s="124" t="s">
        <v>94</v>
      </c>
      <c r="K22" s="124" t="s">
        <v>75</v>
      </c>
      <c r="L22" s="124" t="s">
        <v>76</v>
      </c>
      <c r="N22" s="124" t="s">
        <v>2072</v>
      </c>
      <c r="O22" s="47" t="s">
        <v>2073</v>
      </c>
      <c r="P22" s="47" t="s">
        <v>2074</v>
      </c>
      <c r="Q22" s="47"/>
      <c r="S22" s="217"/>
      <c r="T22" s="126"/>
      <c r="U22" s="127"/>
      <c r="V22" s="127"/>
      <c r="W22" s="127"/>
      <c r="X22" s="127">
        <v>0.3</v>
      </c>
      <c r="Y22" s="127"/>
      <c r="Z22" s="127"/>
      <c r="AA22" s="127"/>
      <c r="AB22" s="127">
        <v>0.35</v>
      </c>
      <c r="AC22" s="127"/>
      <c r="AD22" s="127"/>
      <c r="AE22" s="127">
        <v>0.35</v>
      </c>
      <c r="AF22" s="127"/>
      <c r="AG22" s="180"/>
      <c r="AH22" s="180"/>
      <c r="AI22" s="180"/>
      <c r="AJ22" s="204"/>
      <c r="AK22" s="180"/>
      <c r="AL22" s="180"/>
      <c r="AM22" s="180"/>
      <c r="AN22" s="180"/>
      <c r="AO22" s="180"/>
      <c r="AP22" s="180"/>
      <c r="AQ22" s="180"/>
      <c r="AR22" s="180"/>
    </row>
    <row r="23" spans="1:44" ht="47.25">
      <c r="A23" s="124" t="s">
        <v>2083</v>
      </c>
      <c r="B23" s="47" t="s">
        <v>68</v>
      </c>
      <c r="C23" s="47" t="s">
        <v>84</v>
      </c>
      <c r="E23" s="47" t="s">
        <v>2084</v>
      </c>
      <c r="F23" s="47" t="s">
        <v>2085</v>
      </c>
      <c r="G23" s="123">
        <v>3</v>
      </c>
      <c r="H23" s="124" t="s">
        <v>217</v>
      </c>
      <c r="I23" s="124" t="s">
        <v>2086</v>
      </c>
      <c r="J23" s="124" t="s">
        <v>74</v>
      </c>
      <c r="K23" s="124" t="s">
        <v>75</v>
      </c>
      <c r="L23" s="124" t="s">
        <v>76</v>
      </c>
      <c r="M23" s="124" t="s">
        <v>2087</v>
      </c>
      <c r="N23" s="124" t="s">
        <v>2072</v>
      </c>
      <c r="O23" s="47" t="s">
        <v>2088</v>
      </c>
      <c r="P23" s="47" t="s">
        <v>2089</v>
      </c>
      <c r="Q23" s="47"/>
      <c r="S23" s="217"/>
      <c r="T23" s="126"/>
      <c r="U23" s="128"/>
      <c r="V23" s="128"/>
      <c r="W23" s="128">
        <v>8</v>
      </c>
      <c r="X23" s="128"/>
      <c r="Y23" s="128">
        <v>8</v>
      </c>
      <c r="Z23" s="128">
        <v>10</v>
      </c>
      <c r="AA23" s="128"/>
      <c r="AB23" s="128">
        <v>12</v>
      </c>
      <c r="AC23" s="128">
        <v>12</v>
      </c>
      <c r="AD23" s="128"/>
      <c r="AE23" s="128"/>
      <c r="AF23" s="128"/>
      <c r="AG23" s="180"/>
      <c r="AH23" s="180"/>
      <c r="AI23" s="180"/>
      <c r="AJ23" s="204"/>
      <c r="AK23" s="180"/>
      <c r="AL23" s="180"/>
      <c r="AM23" s="180"/>
      <c r="AN23" s="180"/>
      <c r="AO23" s="180"/>
      <c r="AP23" s="180"/>
      <c r="AQ23" s="180"/>
      <c r="AR23" s="180"/>
    </row>
    <row r="24" spans="1:44" ht="31.5">
      <c r="A24" s="124" t="s">
        <v>2090</v>
      </c>
      <c r="B24" s="47" t="s">
        <v>68</v>
      </c>
      <c r="C24" s="47" t="s">
        <v>84</v>
      </c>
      <c r="E24" s="47" t="s">
        <v>2091</v>
      </c>
      <c r="F24" s="47" t="s">
        <v>2092</v>
      </c>
      <c r="G24" s="123">
        <v>2</v>
      </c>
      <c r="H24" s="124" t="s">
        <v>217</v>
      </c>
      <c r="I24" s="124" t="s">
        <v>2086</v>
      </c>
      <c r="J24" s="124" t="s">
        <v>74</v>
      </c>
      <c r="K24" s="124" t="s">
        <v>75</v>
      </c>
      <c r="L24" s="124" t="s">
        <v>76</v>
      </c>
      <c r="M24" s="124" t="s">
        <v>2087</v>
      </c>
      <c r="N24" s="124" t="s">
        <v>2072</v>
      </c>
      <c r="O24" s="47" t="s">
        <v>2088</v>
      </c>
      <c r="P24" s="47" t="s">
        <v>2089</v>
      </c>
      <c r="Q24" s="47"/>
      <c r="S24" s="217"/>
      <c r="T24" s="126"/>
      <c r="U24" s="128"/>
      <c r="V24" s="128"/>
      <c r="W24" s="128">
        <v>5</v>
      </c>
      <c r="X24" s="128">
        <v>5</v>
      </c>
      <c r="Y24" s="128"/>
      <c r="Z24" s="128">
        <v>5</v>
      </c>
      <c r="AA24" s="128">
        <v>10</v>
      </c>
      <c r="AB24" s="128"/>
      <c r="AC24" s="128">
        <v>5</v>
      </c>
      <c r="AD24" s="128">
        <v>10</v>
      </c>
      <c r="AE24" s="128"/>
      <c r="AF24" s="128"/>
      <c r="AG24" s="180"/>
      <c r="AH24" s="180"/>
      <c r="AI24" s="180"/>
      <c r="AJ24" s="204"/>
      <c r="AK24" s="180"/>
      <c r="AL24" s="180"/>
      <c r="AM24" s="180"/>
      <c r="AN24" s="180"/>
      <c r="AO24" s="180"/>
      <c r="AP24" s="180"/>
      <c r="AQ24" s="180"/>
      <c r="AR24" s="180"/>
    </row>
    <row r="25" spans="1:44" ht="31.5">
      <c r="A25" s="124" t="s">
        <v>2093</v>
      </c>
      <c r="B25" s="47" t="s">
        <v>68</v>
      </c>
      <c r="C25" s="47" t="s">
        <v>84</v>
      </c>
      <c r="E25" s="47" t="s">
        <v>2094</v>
      </c>
      <c r="F25" s="47" t="s">
        <v>2095</v>
      </c>
      <c r="G25" s="123">
        <v>3</v>
      </c>
      <c r="H25" s="124" t="s">
        <v>217</v>
      </c>
      <c r="I25" s="124" t="s">
        <v>2086</v>
      </c>
      <c r="J25" s="124" t="s">
        <v>74</v>
      </c>
      <c r="K25" s="124" t="s">
        <v>75</v>
      </c>
      <c r="L25" s="124" t="s">
        <v>76</v>
      </c>
      <c r="M25" s="124" t="s">
        <v>2087</v>
      </c>
      <c r="N25" s="124" t="s">
        <v>2072</v>
      </c>
      <c r="O25" s="47" t="s">
        <v>2088</v>
      </c>
      <c r="P25" s="47" t="s">
        <v>2089</v>
      </c>
      <c r="Q25" s="47" t="s">
        <v>852</v>
      </c>
      <c r="S25" s="217"/>
      <c r="T25" s="126"/>
      <c r="U25" s="128"/>
      <c r="V25" s="128"/>
      <c r="W25" s="128"/>
      <c r="X25" s="128"/>
      <c r="Y25" s="128"/>
      <c r="Z25" s="128"/>
      <c r="AA25" s="128">
        <v>4</v>
      </c>
      <c r="AB25" s="128">
        <v>1</v>
      </c>
      <c r="AC25" s="128"/>
      <c r="AD25" s="128"/>
      <c r="AE25" s="128"/>
      <c r="AF25" s="128"/>
      <c r="AG25" s="180"/>
      <c r="AH25" s="180"/>
      <c r="AI25" s="180"/>
      <c r="AJ25" s="204"/>
      <c r="AK25" s="180"/>
      <c r="AL25" s="180"/>
      <c r="AM25" s="180"/>
      <c r="AN25" s="180"/>
      <c r="AO25" s="180"/>
      <c r="AP25" s="180"/>
      <c r="AQ25" s="180"/>
      <c r="AR25" s="180"/>
    </row>
    <row r="26" spans="1:44" ht="63">
      <c r="A26" s="124" t="s">
        <v>2096</v>
      </c>
      <c r="B26" s="47" t="s">
        <v>68</v>
      </c>
      <c r="C26" s="47" t="s">
        <v>84</v>
      </c>
      <c r="E26" s="47" t="s">
        <v>2097</v>
      </c>
      <c r="F26" s="47" t="s">
        <v>2098</v>
      </c>
      <c r="G26" s="123">
        <v>2</v>
      </c>
      <c r="H26" s="124" t="s">
        <v>217</v>
      </c>
      <c r="I26" s="124" t="s">
        <v>1235</v>
      </c>
      <c r="J26" s="124" t="s">
        <v>74</v>
      </c>
      <c r="K26" s="124" t="s">
        <v>75</v>
      </c>
      <c r="L26" s="124" t="s">
        <v>76</v>
      </c>
      <c r="M26" s="124" t="s">
        <v>2087</v>
      </c>
      <c r="N26" s="124" t="s">
        <v>2072</v>
      </c>
      <c r="O26" s="47" t="s">
        <v>2099</v>
      </c>
      <c r="P26" s="47" t="s">
        <v>2100</v>
      </c>
      <c r="Q26" s="47"/>
      <c r="S26" s="217"/>
      <c r="T26" s="126"/>
      <c r="U26" s="128">
        <v>0</v>
      </c>
      <c r="V26" s="128">
        <v>1</v>
      </c>
      <c r="W26" s="128">
        <v>1</v>
      </c>
      <c r="X26" s="128">
        <v>1</v>
      </c>
      <c r="Y26" s="128">
        <v>1</v>
      </c>
      <c r="Z26" s="128">
        <v>1</v>
      </c>
      <c r="AA26" s="128">
        <v>1</v>
      </c>
      <c r="AB26" s="128">
        <v>1</v>
      </c>
      <c r="AC26" s="128">
        <v>1</v>
      </c>
      <c r="AD26" s="128">
        <v>1</v>
      </c>
      <c r="AE26" s="128">
        <v>1</v>
      </c>
      <c r="AF26" s="128">
        <v>1</v>
      </c>
      <c r="AG26" s="180"/>
      <c r="AH26" s="180"/>
      <c r="AI26" s="180"/>
      <c r="AJ26" s="204"/>
      <c r="AK26" s="180"/>
      <c r="AL26" s="180"/>
      <c r="AM26" s="180"/>
      <c r="AN26" s="180"/>
      <c r="AO26" s="180"/>
      <c r="AP26" s="180"/>
      <c r="AQ26" s="180"/>
      <c r="AR26" s="180"/>
    </row>
    <row r="27" spans="1:44" ht="63">
      <c r="A27" s="124" t="s">
        <v>2101</v>
      </c>
      <c r="B27" s="47" t="s">
        <v>68</v>
      </c>
      <c r="C27" s="47" t="s">
        <v>84</v>
      </c>
      <c r="E27" s="47" t="s">
        <v>2102</v>
      </c>
      <c r="F27" s="47" t="s">
        <v>2103</v>
      </c>
      <c r="G27" s="123">
        <v>2</v>
      </c>
      <c r="H27" s="124" t="s">
        <v>217</v>
      </c>
      <c r="I27" s="124" t="s">
        <v>2104</v>
      </c>
      <c r="J27" s="124" t="s">
        <v>74</v>
      </c>
      <c r="K27" s="124" t="s">
        <v>75</v>
      </c>
      <c r="L27" s="124" t="s">
        <v>76</v>
      </c>
      <c r="M27" s="124" t="s">
        <v>2087</v>
      </c>
      <c r="N27" s="124" t="s">
        <v>2072</v>
      </c>
      <c r="O27" s="47" t="s">
        <v>2099</v>
      </c>
      <c r="P27" s="47" t="s">
        <v>2100</v>
      </c>
      <c r="Q27" s="47"/>
      <c r="S27" s="217"/>
      <c r="T27" s="126"/>
      <c r="U27" s="128">
        <v>0</v>
      </c>
      <c r="V27" s="128">
        <v>1</v>
      </c>
      <c r="W27" s="128">
        <v>1</v>
      </c>
      <c r="X27" s="128">
        <v>1</v>
      </c>
      <c r="Y27" s="128">
        <v>1</v>
      </c>
      <c r="Z27" s="128">
        <v>1</v>
      </c>
      <c r="AA27" s="128">
        <v>1</v>
      </c>
      <c r="AB27" s="128">
        <v>1</v>
      </c>
      <c r="AC27" s="128">
        <v>1</v>
      </c>
      <c r="AD27" s="128">
        <v>1</v>
      </c>
      <c r="AE27" s="128">
        <v>1</v>
      </c>
      <c r="AF27" s="128">
        <v>1</v>
      </c>
      <c r="AG27" s="199"/>
      <c r="AH27" s="180"/>
      <c r="AI27" s="203"/>
      <c r="AJ27" s="178"/>
      <c r="AK27" s="180"/>
      <c r="AL27" s="180"/>
      <c r="AM27" s="180"/>
      <c r="AN27" s="180"/>
      <c r="AO27" s="180"/>
      <c r="AP27" s="180"/>
      <c r="AQ27" s="180"/>
      <c r="AR27" s="180"/>
    </row>
    <row r="28" spans="1:44" ht="63">
      <c r="A28" s="124" t="s">
        <v>2105</v>
      </c>
      <c r="B28" s="47" t="s">
        <v>68</v>
      </c>
      <c r="C28" s="47" t="s">
        <v>84</v>
      </c>
      <c r="E28" s="47" t="s">
        <v>2106</v>
      </c>
      <c r="F28" s="47" t="s">
        <v>2107</v>
      </c>
      <c r="G28" s="123">
        <v>2</v>
      </c>
      <c r="H28" s="124" t="s">
        <v>217</v>
      </c>
      <c r="I28" s="124" t="s">
        <v>2108</v>
      </c>
      <c r="J28" s="124" t="s">
        <v>94</v>
      </c>
      <c r="K28" s="124" t="s">
        <v>75</v>
      </c>
      <c r="L28" s="124" t="s">
        <v>76</v>
      </c>
      <c r="M28" s="124" t="s">
        <v>2109</v>
      </c>
      <c r="N28" s="124" t="s">
        <v>2072</v>
      </c>
      <c r="O28" s="47" t="s">
        <v>2110</v>
      </c>
      <c r="P28" s="47" t="s">
        <v>2111</v>
      </c>
      <c r="Q28" s="47"/>
      <c r="S28" s="217"/>
      <c r="T28" s="126"/>
      <c r="U28" s="127"/>
      <c r="V28" s="127"/>
      <c r="W28" s="127">
        <v>0.5</v>
      </c>
      <c r="X28" s="127"/>
      <c r="Y28" s="127"/>
      <c r="Z28" s="127">
        <v>0.5</v>
      </c>
      <c r="AA28" s="127"/>
      <c r="AB28" s="127"/>
      <c r="AC28" s="127"/>
      <c r="AD28" s="127"/>
      <c r="AE28" s="127"/>
      <c r="AF28" s="127"/>
      <c r="AG28" s="180"/>
      <c r="AH28" s="180"/>
      <c r="AI28" s="180"/>
      <c r="AJ28" s="204"/>
      <c r="AK28" s="180"/>
      <c r="AL28" s="180"/>
      <c r="AM28" s="180"/>
      <c r="AN28" s="180"/>
      <c r="AO28" s="180"/>
      <c r="AP28" s="180"/>
      <c r="AQ28" s="180"/>
      <c r="AR28" s="180"/>
    </row>
    <row r="29" spans="1:44" ht="63">
      <c r="A29" s="124" t="s">
        <v>2112</v>
      </c>
      <c r="B29" s="47" t="s">
        <v>68</v>
      </c>
      <c r="C29" s="47" t="s">
        <v>84</v>
      </c>
      <c r="E29" s="47" t="s">
        <v>2113</v>
      </c>
      <c r="F29" s="47" t="s">
        <v>2114</v>
      </c>
      <c r="G29" s="123">
        <v>2</v>
      </c>
      <c r="H29" s="124" t="s">
        <v>217</v>
      </c>
      <c r="I29" s="124" t="s">
        <v>2115</v>
      </c>
      <c r="J29" s="124" t="s">
        <v>94</v>
      </c>
      <c r="K29" s="124" t="s">
        <v>75</v>
      </c>
      <c r="L29" s="124" t="s">
        <v>76</v>
      </c>
      <c r="M29" s="124" t="s">
        <v>2116</v>
      </c>
      <c r="N29" s="124" t="s">
        <v>2072</v>
      </c>
      <c r="O29" s="47" t="s">
        <v>2117</v>
      </c>
      <c r="P29" s="47" t="s">
        <v>2118</v>
      </c>
      <c r="Q29" s="47" t="s">
        <v>282</v>
      </c>
      <c r="S29" s="217"/>
      <c r="T29" s="126"/>
      <c r="U29" s="127"/>
      <c r="V29" s="127"/>
      <c r="W29" s="127">
        <v>0.3</v>
      </c>
      <c r="X29" s="127"/>
      <c r="Y29" s="127"/>
      <c r="Z29" s="127">
        <v>0.5</v>
      </c>
      <c r="AA29" s="127"/>
      <c r="AB29" s="127">
        <v>0.2</v>
      </c>
      <c r="AC29" s="127"/>
      <c r="AD29" s="127"/>
      <c r="AE29" s="127"/>
      <c r="AF29" s="127"/>
      <c r="AG29" s="180"/>
      <c r="AH29" s="180"/>
      <c r="AI29" s="180"/>
      <c r="AJ29" s="204"/>
      <c r="AK29" s="180"/>
      <c r="AL29" s="180"/>
      <c r="AM29" s="180"/>
      <c r="AN29" s="180"/>
      <c r="AO29" s="180"/>
      <c r="AP29" s="180"/>
      <c r="AQ29" s="180"/>
      <c r="AR29" s="180"/>
    </row>
    <row r="30" spans="1:44" ht="63">
      <c r="A30" s="124" t="s">
        <v>2119</v>
      </c>
      <c r="B30" s="47" t="s">
        <v>68</v>
      </c>
      <c r="C30" s="47" t="s">
        <v>84</v>
      </c>
      <c r="E30" s="47" t="s">
        <v>2120</v>
      </c>
      <c r="F30" s="47" t="s">
        <v>2121</v>
      </c>
      <c r="G30" s="123">
        <v>2</v>
      </c>
      <c r="H30" s="124" t="s">
        <v>217</v>
      </c>
      <c r="I30" s="124" t="s">
        <v>2122</v>
      </c>
      <c r="J30" s="124" t="s">
        <v>94</v>
      </c>
      <c r="K30" s="124" t="s">
        <v>75</v>
      </c>
      <c r="L30" s="124" t="s">
        <v>76</v>
      </c>
      <c r="N30" s="124" t="s">
        <v>2072</v>
      </c>
      <c r="O30" s="47" t="s">
        <v>2117</v>
      </c>
      <c r="P30" s="47" t="s">
        <v>2118</v>
      </c>
      <c r="Q30" s="47" t="s">
        <v>282</v>
      </c>
      <c r="S30" s="217"/>
      <c r="T30" s="126"/>
      <c r="U30" s="127"/>
      <c r="V30" s="127"/>
      <c r="W30" s="127"/>
      <c r="X30" s="127"/>
      <c r="Y30" s="127">
        <v>0.5</v>
      </c>
      <c r="Z30" s="127"/>
      <c r="AA30" s="127"/>
      <c r="AB30" s="127"/>
      <c r="AC30" s="127">
        <v>0.5</v>
      </c>
      <c r="AD30" s="127"/>
      <c r="AE30" s="127"/>
      <c r="AF30" s="127"/>
      <c r="AG30" s="180"/>
      <c r="AH30" s="180"/>
      <c r="AI30" s="180"/>
      <c r="AJ30" s="204"/>
      <c r="AK30" s="180"/>
      <c r="AL30" s="180"/>
      <c r="AM30" s="180"/>
      <c r="AN30" s="180"/>
      <c r="AO30" s="180"/>
      <c r="AP30" s="180"/>
      <c r="AQ30" s="180"/>
      <c r="AR30" s="180"/>
    </row>
    <row r="31" spans="1:44" ht="63">
      <c r="A31" s="124" t="s">
        <v>2123</v>
      </c>
      <c r="B31" s="47" t="s">
        <v>68</v>
      </c>
      <c r="C31" s="47" t="s">
        <v>84</v>
      </c>
      <c r="E31" s="47" t="s">
        <v>2124</v>
      </c>
      <c r="F31" s="47" t="s">
        <v>2125</v>
      </c>
      <c r="G31" s="123">
        <v>2</v>
      </c>
      <c r="H31" s="124" t="s">
        <v>217</v>
      </c>
      <c r="I31" s="124" t="s">
        <v>2126</v>
      </c>
      <c r="J31" s="124" t="s">
        <v>94</v>
      </c>
      <c r="K31" s="124" t="s">
        <v>75</v>
      </c>
      <c r="L31" s="124" t="s">
        <v>76</v>
      </c>
      <c r="M31" s="124" t="s">
        <v>2127</v>
      </c>
      <c r="N31" s="124" t="s">
        <v>2072</v>
      </c>
      <c r="O31" s="47" t="s">
        <v>2128</v>
      </c>
      <c r="P31" s="47" t="s">
        <v>2129</v>
      </c>
      <c r="Q31" s="47"/>
      <c r="S31" s="217"/>
      <c r="T31" s="126"/>
      <c r="U31" s="127"/>
      <c r="V31" s="127"/>
      <c r="W31" s="127">
        <v>1</v>
      </c>
      <c r="X31" s="127"/>
      <c r="Y31" s="127">
        <v>1</v>
      </c>
      <c r="Z31" s="127"/>
      <c r="AA31" s="127">
        <v>1</v>
      </c>
      <c r="AB31" s="127"/>
      <c r="AC31" s="127">
        <v>1</v>
      </c>
      <c r="AD31" s="127"/>
      <c r="AE31" s="127"/>
      <c r="AF31" s="127"/>
      <c r="AG31" s="180"/>
      <c r="AH31" s="180"/>
      <c r="AI31" s="180"/>
      <c r="AJ31" s="204"/>
      <c r="AK31" s="180"/>
      <c r="AL31" s="180"/>
      <c r="AM31" s="180"/>
      <c r="AN31" s="180"/>
      <c r="AO31" s="180"/>
      <c r="AP31" s="180"/>
      <c r="AQ31" s="180"/>
      <c r="AR31" s="180"/>
    </row>
    <row r="32" spans="1:44" ht="63">
      <c r="A32" s="124" t="s">
        <v>2130</v>
      </c>
      <c r="B32" s="47" t="s">
        <v>68</v>
      </c>
      <c r="C32" s="47" t="s">
        <v>84</v>
      </c>
      <c r="E32" s="47" t="s">
        <v>2131</v>
      </c>
      <c r="F32" s="47" t="s">
        <v>2132</v>
      </c>
      <c r="G32" s="123">
        <v>3</v>
      </c>
      <c r="H32" s="124" t="s">
        <v>217</v>
      </c>
      <c r="I32" s="124" t="s">
        <v>2133</v>
      </c>
      <c r="J32" s="124" t="s">
        <v>74</v>
      </c>
      <c r="K32" s="124" t="s">
        <v>228</v>
      </c>
      <c r="L32" s="124" t="s">
        <v>76</v>
      </c>
      <c r="M32" s="124" t="s">
        <v>2134</v>
      </c>
      <c r="N32" s="124" t="s">
        <v>2072</v>
      </c>
      <c r="O32" s="47" t="s">
        <v>2128</v>
      </c>
      <c r="P32" s="47" t="s">
        <v>2129</v>
      </c>
      <c r="Q32" s="47"/>
      <c r="S32" s="217"/>
      <c r="T32" s="126"/>
      <c r="U32" s="128">
        <v>20</v>
      </c>
      <c r="V32" s="128">
        <v>20</v>
      </c>
      <c r="W32" s="128">
        <v>20</v>
      </c>
      <c r="X32" s="128">
        <v>20</v>
      </c>
      <c r="Y32" s="128">
        <v>20</v>
      </c>
      <c r="Z32" s="128">
        <v>20</v>
      </c>
      <c r="AA32" s="128">
        <v>20</v>
      </c>
      <c r="AB32" s="128">
        <v>20</v>
      </c>
      <c r="AC32" s="128">
        <v>20</v>
      </c>
      <c r="AD32" s="128">
        <v>20</v>
      </c>
      <c r="AE32" s="128">
        <v>20</v>
      </c>
      <c r="AF32" s="128">
        <v>20</v>
      </c>
      <c r="AG32" s="180"/>
      <c r="AH32" s="180"/>
      <c r="AI32" s="180"/>
      <c r="AJ32" s="204"/>
      <c r="AK32" s="180"/>
      <c r="AL32" s="180"/>
      <c r="AM32" s="180"/>
      <c r="AN32" s="180"/>
      <c r="AO32" s="180"/>
      <c r="AP32" s="180"/>
      <c r="AQ32" s="180"/>
      <c r="AR32" s="180"/>
    </row>
    <row r="33" spans="1:44" ht="63">
      <c r="A33" s="124" t="s">
        <v>2135</v>
      </c>
      <c r="B33" s="47" t="s">
        <v>68</v>
      </c>
      <c r="C33" s="47" t="s">
        <v>84</v>
      </c>
      <c r="E33" s="47" t="s">
        <v>2136</v>
      </c>
      <c r="F33" s="47" t="s">
        <v>2137</v>
      </c>
      <c r="G33" s="123">
        <v>2</v>
      </c>
      <c r="H33" s="124" t="s">
        <v>217</v>
      </c>
      <c r="I33" s="124" t="s">
        <v>2138</v>
      </c>
      <c r="J33" s="124" t="s">
        <v>94</v>
      </c>
      <c r="K33" s="124" t="s">
        <v>75</v>
      </c>
      <c r="L33" s="124" t="s">
        <v>76</v>
      </c>
      <c r="M33" s="124" t="s">
        <v>2139</v>
      </c>
      <c r="N33" s="124" t="s">
        <v>2072</v>
      </c>
      <c r="O33" s="47" t="s">
        <v>2140</v>
      </c>
      <c r="P33" s="47" t="s">
        <v>2141</v>
      </c>
      <c r="Q33" s="47"/>
      <c r="S33" s="217"/>
      <c r="T33" s="126"/>
      <c r="U33" s="127"/>
      <c r="V33" s="127"/>
      <c r="W33" s="127">
        <v>0.5</v>
      </c>
      <c r="X33" s="127"/>
      <c r="Y33" s="127">
        <v>0.5</v>
      </c>
      <c r="Z33" s="127"/>
      <c r="AA33" s="127"/>
      <c r="AB33" s="127"/>
      <c r="AC33" s="127"/>
      <c r="AD33" s="127"/>
      <c r="AE33" s="127"/>
      <c r="AF33" s="127"/>
      <c r="AG33" s="180"/>
      <c r="AH33" s="180"/>
      <c r="AI33" s="180"/>
      <c r="AJ33" s="204"/>
      <c r="AK33" s="180"/>
      <c r="AL33" s="180"/>
      <c r="AM33" s="180"/>
      <c r="AN33" s="180"/>
      <c r="AO33" s="180"/>
      <c r="AP33" s="180"/>
      <c r="AQ33" s="180"/>
      <c r="AR33" s="180"/>
    </row>
    <row r="34" spans="1:44" ht="63">
      <c r="A34" s="124" t="s">
        <v>2142</v>
      </c>
      <c r="B34" s="47" t="s">
        <v>68</v>
      </c>
      <c r="C34" s="47" t="s">
        <v>84</v>
      </c>
      <c r="E34" s="47" t="s">
        <v>2143</v>
      </c>
      <c r="F34" s="47" t="s">
        <v>2144</v>
      </c>
      <c r="G34" s="123">
        <v>3</v>
      </c>
      <c r="H34" s="124" t="s">
        <v>217</v>
      </c>
      <c r="I34" s="124" t="s">
        <v>2145</v>
      </c>
      <c r="J34" s="124" t="s">
        <v>94</v>
      </c>
      <c r="K34" s="124" t="s">
        <v>75</v>
      </c>
      <c r="L34" s="124" t="s">
        <v>76</v>
      </c>
      <c r="M34" s="124" t="s">
        <v>1409</v>
      </c>
      <c r="N34" s="124" t="s">
        <v>2072</v>
      </c>
      <c r="O34" s="47" t="s">
        <v>2140</v>
      </c>
      <c r="P34" s="47" t="s">
        <v>2141</v>
      </c>
      <c r="Q34" s="47"/>
      <c r="S34" s="217"/>
      <c r="T34" s="126"/>
      <c r="U34" s="127"/>
      <c r="V34" s="127"/>
      <c r="W34" s="127"/>
      <c r="X34" s="127">
        <v>0.5</v>
      </c>
      <c r="Y34" s="127"/>
      <c r="Z34" s="127"/>
      <c r="AA34" s="127"/>
      <c r="AB34" s="127"/>
      <c r="AC34" s="127">
        <v>0.5</v>
      </c>
      <c r="AD34" s="127"/>
      <c r="AE34" s="127"/>
      <c r="AF34" s="127"/>
      <c r="AG34" s="180"/>
      <c r="AH34" s="180"/>
      <c r="AI34" s="180"/>
      <c r="AJ34" s="204"/>
      <c r="AK34" s="180"/>
      <c r="AL34" s="180"/>
      <c r="AM34" s="180"/>
      <c r="AN34" s="180"/>
      <c r="AO34" s="180"/>
      <c r="AP34" s="180"/>
      <c r="AQ34" s="180"/>
      <c r="AR34" s="180"/>
    </row>
    <row r="35" spans="1:44" ht="47.25">
      <c r="A35" s="124" t="s">
        <v>2146</v>
      </c>
      <c r="B35" s="47" t="s">
        <v>68</v>
      </c>
      <c r="C35" s="47" t="s">
        <v>84</v>
      </c>
      <c r="E35" s="47" t="s">
        <v>2147</v>
      </c>
      <c r="F35" s="47" t="s">
        <v>2148</v>
      </c>
      <c r="G35" s="123">
        <v>2</v>
      </c>
      <c r="H35" s="124" t="s">
        <v>217</v>
      </c>
      <c r="I35" s="124" t="s">
        <v>1235</v>
      </c>
      <c r="J35" s="124" t="s">
        <v>74</v>
      </c>
      <c r="K35" s="124" t="s">
        <v>75</v>
      </c>
      <c r="L35" s="124" t="s">
        <v>76</v>
      </c>
      <c r="M35" s="124" t="s">
        <v>1409</v>
      </c>
      <c r="N35" s="124" t="s">
        <v>2072</v>
      </c>
      <c r="O35" s="47" t="s">
        <v>2149</v>
      </c>
      <c r="P35" s="47" t="s">
        <v>2150</v>
      </c>
      <c r="Q35" s="47"/>
      <c r="S35" s="217"/>
      <c r="T35" s="126"/>
      <c r="U35" s="128">
        <v>1</v>
      </c>
      <c r="V35" s="128">
        <v>1</v>
      </c>
      <c r="W35" s="128">
        <v>1</v>
      </c>
      <c r="X35" s="128">
        <v>1</v>
      </c>
      <c r="Y35" s="128">
        <v>1</v>
      </c>
      <c r="Z35" s="128">
        <v>1</v>
      </c>
      <c r="AA35" s="128">
        <v>1</v>
      </c>
      <c r="AB35" s="128">
        <v>1</v>
      </c>
      <c r="AC35" s="128">
        <v>1</v>
      </c>
      <c r="AD35" s="128">
        <v>1</v>
      </c>
      <c r="AE35" s="128">
        <v>1</v>
      </c>
      <c r="AF35" s="128">
        <v>1</v>
      </c>
      <c r="AG35" s="180"/>
      <c r="AH35" s="180"/>
      <c r="AI35" s="180"/>
      <c r="AJ35" s="204"/>
      <c r="AK35" s="180"/>
      <c r="AL35" s="180"/>
      <c r="AM35" s="180"/>
      <c r="AN35" s="180"/>
      <c r="AO35" s="180"/>
      <c r="AP35" s="180"/>
      <c r="AQ35" s="180"/>
      <c r="AR35" s="180"/>
    </row>
    <row r="36" spans="1:44" ht="47.25">
      <c r="A36" s="124" t="s">
        <v>2151</v>
      </c>
      <c r="B36" s="47" t="s">
        <v>68</v>
      </c>
      <c r="C36" s="47" t="s">
        <v>84</v>
      </c>
      <c r="E36" s="47" t="s">
        <v>2152</v>
      </c>
      <c r="F36" s="47" t="s">
        <v>2153</v>
      </c>
      <c r="G36" s="123">
        <v>2</v>
      </c>
      <c r="H36" s="124" t="s">
        <v>217</v>
      </c>
      <c r="I36" s="124" t="s">
        <v>2154</v>
      </c>
      <c r="J36" s="124" t="s">
        <v>94</v>
      </c>
      <c r="K36" s="124" t="s">
        <v>75</v>
      </c>
      <c r="L36" s="124" t="s">
        <v>76</v>
      </c>
      <c r="M36" s="124" t="s">
        <v>1409</v>
      </c>
      <c r="N36" s="124" t="s">
        <v>2072</v>
      </c>
      <c r="O36" s="47" t="s">
        <v>2149</v>
      </c>
      <c r="P36" s="47" t="s">
        <v>2150</v>
      </c>
      <c r="Q36" s="47"/>
      <c r="S36" s="217"/>
      <c r="T36" s="126"/>
      <c r="U36" s="127"/>
      <c r="V36" s="127"/>
      <c r="W36" s="127">
        <v>0.25</v>
      </c>
      <c r="X36" s="127"/>
      <c r="Y36" s="127"/>
      <c r="Z36" s="127">
        <v>0.25</v>
      </c>
      <c r="AA36" s="127"/>
      <c r="AB36" s="127"/>
      <c r="AC36" s="127">
        <v>0.25</v>
      </c>
      <c r="AD36" s="127"/>
      <c r="AE36" s="127"/>
      <c r="AF36" s="127">
        <v>0.25</v>
      </c>
      <c r="AG36" s="180"/>
      <c r="AH36" s="180"/>
      <c r="AI36" s="180"/>
      <c r="AJ36" s="204"/>
      <c r="AK36" s="180"/>
      <c r="AL36" s="180"/>
      <c r="AM36" s="180"/>
      <c r="AN36" s="180"/>
      <c r="AO36" s="180"/>
      <c r="AP36" s="180"/>
      <c r="AQ36" s="180"/>
      <c r="AR36" s="180"/>
    </row>
    <row r="37" spans="1:44" ht="31.5">
      <c r="A37" s="124" t="s">
        <v>2155</v>
      </c>
      <c r="B37" s="47" t="s">
        <v>68</v>
      </c>
      <c r="C37" s="47" t="s">
        <v>84</v>
      </c>
      <c r="E37" s="47" t="s">
        <v>2156</v>
      </c>
      <c r="F37" s="47" t="s">
        <v>2157</v>
      </c>
      <c r="G37" s="123">
        <v>3</v>
      </c>
      <c r="H37" s="124" t="s">
        <v>217</v>
      </c>
      <c r="I37" s="124" t="s">
        <v>2078</v>
      </c>
      <c r="J37" s="124" t="s">
        <v>74</v>
      </c>
      <c r="K37" s="124" t="s">
        <v>75</v>
      </c>
      <c r="L37" s="124" t="s">
        <v>76</v>
      </c>
      <c r="M37" s="124" t="s">
        <v>2158</v>
      </c>
      <c r="N37" s="124" t="s">
        <v>2072</v>
      </c>
      <c r="O37" s="47" t="s">
        <v>2159</v>
      </c>
      <c r="P37" s="47" t="s">
        <v>2160</v>
      </c>
      <c r="Q37" s="47"/>
      <c r="S37" s="217"/>
      <c r="T37" s="126"/>
      <c r="U37" s="128">
        <v>1</v>
      </c>
      <c r="V37" s="128">
        <v>1</v>
      </c>
      <c r="W37" s="128">
        <v>1</v>
      </c>
      <c r="X37" s="128">
        <v>1</v>
      </c>
      <c r="Y37" s="128">
        <v>1</v>
      </c>
      <c r="Z37" s="128">
        <v>1</v>
      </c>
      <c r="AA37" s="128">
        <v>1</v>
      </c>
      <c r="AB37" s="128">
        <v>1</v>
      </c>
      <c r="AC37" s="128">
        <v>1</v>
      </c>
      <c r="AD37" s="128">
        <v>1</v>
      </c>
      <c r="AE37" s="128">
        <v>1</v>
      </c>
      <c r="AF37" s="128">
        <v>1</v>
      </c>
      <c r="AG37" s="180"/>
      <c r="AH37" s="180"/>
      <c r="AI37" s="180"/>
      <c r="AJ37" s="204"/>
      <c r="AK37" s="180"/>
      <c r="AL37" s="180"/>
      <c r="AM37" s="180"/>
      <c r="AN37" s="180"/>
      <c r="AO37" s="180"/>
      <c r="AP37" s="180"/>
      <c r="AQ37" s="180"/>
      <c r="AR37" s="180"/>
    </row>
    <row r="38" spans="1:44" ht="126">
      <c r="A38" s="124" t="s">
        <v>2161</v>
      </c>
      <c r="B38" s="47" t="s">
        <v>68</v>
      </c>
      <c r="C38" s="47" t="s">
        <v>84</v>
      </c>
      <c r="E38" s="47" t="s">
        <v>2162</v>
      </c>
      <c r="F38" s="47" t="s">
        <v>2163</v>
      </c>
      <c r="G38" s="123">
        <v>3</v>
      </c>
      <c r="H38" s="124" t="s">
        <v>217</v>
      </c>
      <c r="I38" s="124" t="s">
        <v>2164</v>
      </c>
      <c r="J38" s="124" t="s">
        <v>74</v>
      </c>
      <c r="K38" s="124" t="s">
        <v>75</v>
      </c>
      <c r="L38" s="124" t="s">
        <v>76</v>
      </c>
      <c r="M38" s="47" t="s">
        <v>2165</v>
      </c>
      <c r="N38" s="124" t="s">
        <v>2072</v>
      </c>
      <c r="O38" s="47" t="s">
        <v>2166</v>
      </c>
      <c r="P38" s="47" t="s">
        <v>2167</v>
      </c>
      <c r="Q38" s="47" t="s">
        <v>777</v>
      </c>
      <c r="S38" s="217"/>
      <c r="T38" s="126"/>
      <c r="U38" s="128"/>
      <c r="V38" s="128">
        <v>1</v>
      </c>
      <c r="W38" s="128">
        <v>1</v>
      </c>
      <c r="X38" s="128">
        <v>1</v>
      </c>
      <c r="Y38" s="128">
        <v>2</v>
      </c>
      <c r="Z38" s="128">
        <v>1</v>
      </c>
      <c r="AA38" s="128">
        <v>1</v>
      </c>
      <c r="AB38" s="128">
        <v>2</v>
      </c>
      <c r="AC38" s="128">
        <v>1</v>
      </c>
      <c r="AD38" s="128">
        <v>1</v>
      </c>
      <c r="AE38" s="128">
        <v>1</v>
      </c>
      <c r="AF38" s="128"/>
      <c r="AG38" s="180"/>
      <c r="AH38" s="180"/>
      <c r="AI38" s="180"/>
      <c r="AJ38" s="204"/>
      <c r="AK38" s="180"/>
      <c r="AL38" s="180"/>
      <c r="AM38" s="180"/>
      <c r="AN38" s="180"/>
      <c r="AO38" s="180"/>
      <c r="AP38" s="180"/>
      <c r="AQ38" s="180"/>
      <c r="AR38" s="180"/>
    </row>
    <row r="39" spans="1:44" ht="31.5">
      <c r="A39" s="124" t="s">
        <v>2168</v>
      </c>
      <c r="B39" s="47" t="s">
        <v>68</v>
      </c>
      <c r="C39" s="47" t="s">
        <v>84</v>
      </c>
      <c r="E39" s="47" t="s">
        <v>2169</v>
      </c>
      <c r="F39" s="47" t="s">
        <v>2170</v>
      </c>
      <c r="G39" s="123">
        <v>3</v>
      </c>
      <c r="H39" s="124" t="s">
        <v>217</v>
      </c>
      <c r="I39" s="124" t="s">
        <v>2171</v>
      </c>
      <c r="J39" s="124" t="s">
        <v>74</v>
      </c>
      <c r="K39" s="124" t="s">
        <v>75</v>
      </c>
      <c r="L39" s="124" t="s">
        <v>76</v>
      </c>
      <c r="M39" s="124" t="s">
        <v>171</v>
      </c>
      <c r="N39" s="124" t="s">
        <v>2072</v>
      </c>
      <c r="O39" s="47" t="s">
        <v>2110</v>
      </c>
      <c r="P39" s="47" t="s">
        <v>2111</v>
      </c>
      <c r="Q39" s="47" t="s">
        <v>407</v>
      </c>
      <c r="R39" s="124" t="s">
        <v>200</v>
      </c>
      <c r="S39" s="217">
        <v>1000000</v>
      </c>
      <c r="T39" s="126" t="s">
        <v>408</v>
      </c>
      <c r="U39" s="128"/>
      <c r="V39" s="128"/>
      <c r="W39" s="128"/>
      <c r="X39" s="128"/>
      <c r="Y39" s="128"/>
      <c r="Z39" s="128"/>
      <c r="AA39" s="128"/>
      <c r="AB39" s="128"/>
      <c r="AC39" s="128"/>
      <c r="AD39" s="128"/>
      <c r="AE39" s="128"/>
      <c r="AF39" s="128">
        <v>1</v>
      </c>
      <c r="AG39" s="180"/>
      <c r="AH39" s="180"/>
      <c r="AI39" s="180"/>
      <c r="AJ39" s="204"/>
      <c r="AK39" s="180"/>
      <c r="AL39" s="180"/>
      <c r="AM39" s="180"/>
      <c r="AN39" s="180"/>
      <c r="AO39" s="180"/>
      <c r="AP39" s="180"/>
      <c r="AQ39" s="180"/>
      <c r="AR39" s="180"/>
    </row>
    <row r="40" spans="1:44" ht="31.5">
      <c r="A40" s="124" t="s">
        <v>2172</v>
      </c>
      <c r="B40" s="47" t="s">
        <v>68</v>
      </c>
      <c r="C40" s="47" t="s">
        <v>224</v>
      </c>
      <c r="E40" s="47" t="s">
        <v>2173</v>
      </c>
      <c r="F40" s="47" t="s">
        <v>2174</v>
      </c>
      <c r="G40" s="123">
        <v>2</v>
      </c>
      <c r="H40" s="124" t="s">
        <v>217</v>
      </c>
      <c r="I40" s="124" t="s">
        <v>2175</v>
      </c>
      <c r="J40" s="124" t="s">
        <v>94</v>
      </c>
      <c r="K40" s="124" t="s">
        <v>75</v>
      </c>
      <c r="L40" s="124" t="s">
        <v>2176</v>
      </c>
      <c r="M40" s="124" t="s">
        <v>1404</v>
      </c>
      <c r="N40" s="124" t="s">
        <v>2017</v>
      </c>
      <c r="O40" s="124" t="s">
        <v>2040</v>
      </c>
      <c r="P40" s="47" t="s">
        <v>2177</v>
      </c>
      <c r="Q40" s="47" t="s">
        <v>2178</v>
      </c>
      <c r="R40" s="124" t="s">
        <v>82</v>
      </c>
      <c r="S40" s="217"/>
      <c r="T40" s="126"/>
      <c r="U40" s="127"/>
      <c r="V40" s="127"/>
      <c r="W40" s="127"/>
      <c r="X40" s="127"/>
      <c r="Y40" s="127"/>
      <c r="Z40" s="127"/>
      <c r="AA40" s="127"/>
      <c r="AB40" s="127">
        <v>1</v>
      </c>
      <c r="AC40" s="127"/>
      <c r="AD40" s="127"/>
      <c r="AE40" s="127"/>
      <c r="AF40" s="127"/>
      <c r="AG40" s="180"/>
      <c r="AH40" s="180"/>
      <c r="AI40" s="180"/>
      <c r="AJ40" s="180"/>
      <c r="AK40" s="180"/>
      <c r="AL40" s="180"/>
      <c r="AM40" s="180"/>
      <c r="AN40" s="180"/>
      <c r="AO40" s="180"/>
      <c r="AP40" s="180"/>
      <c r="AQ40" s="180"/>
      <c r="AR40" s="180"/>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9" xr:uid="{DF063FF6-FC33-4330-A3BB-FFF28361B029}">
      <formula1>ISNUMBER(V9)</formula1>
    </dataValidation>
    <dataValidation type="custom" allowBlank="1" showInputMessage="1" showErrorMessage="1" errorTitle="Sólo se permiten números" sqref="V8 W8:AR40 U8:U40" xr:uid="{88CA0559-F1AA-4812-B0DF-70B5C2373AE4}">
      <formula1>ISNUMBER(U8)</formula1>
    </dataValidation>
  </dataValidations>
  <hyperlinks>
    <hyperlink ref="A2" location="INDICE!A1" display="◄INICIO" xr:uid="{BFAA8FD0-EA73-46BB-8D3A-A710A4452C86}"/>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B1CE-7CF2-4CE0-9888-BBD85CE76CFA}">
  <sheetPr codeName="Hoja17"/>
  <dimension ref="A1:AR15"/>
  <sheetViews>
    <sheetView showGridLines="0" zoomScaleNormal="100" workbookViewId="0">
      <selection activeCell="B2" sqref="B2"/>
    </sheetView>
  </sheetViews>
  <sheetFormatPr baseColWidth="10" defaultColWidth="9" defaultRowHeight="15.75"/>
  <cols>
    <col min="1" max="1" width="18.125" style="124" bestFit="1" customWidth="1"/>
    <col min="2" max="2" width="27.625" style="124" bestFit="1" customWidth="1"/>
    <col min="3" max="3" width="27.125" style="124" bestFit="1" customWidth="1"/>
    <col min="4" max="4" width="14.625" style="124" customWidth="1"/>
    <col min="5" max="5" width="56.5" style="124" bestFit="1" customWidth="1"/>
    <col min="6" max="6" width="59.5" style="124" customWidth="1"/>
    <col min="7" max="7" width="17.125" style="123" bestFit="1" customWidth="1"/>
    <col min="8" max="8" width="43.75" style="124" bestFit="1" customWidth="1"/>
    <col min="9" max="9" width="30.125" style="124" bestFit="1" customWidth="1"/>
    <col min="10" max="10" width="18" style="124" bestFit="1" customWidth="1"/>
    <col min="11" max="11" width="11.5" style="124" bestFit="1" customWidth="1"/>
    <col min="12" max="12" width="16.875" style="124" bestFit="1" customWidth="1"/>
    <col min="13" max="13" width="22.625" style="124" bestFit="1" customWidth="1"/>
    <col min="14" max="14" width="23.125" style="124" customWidth="1"/>
    <col min="15" max="15" width="23" style="124" bestFit="1" customWidth="1"/>
    <col min="16" max="16" width="20.25" style="124" customWidth="1"/>
    <col min="17" max="17" width="13.375" style="124" bestFit="1" customWidth="1"/>
    <col min="18" max="18" width="17.875" style="125" customWidth="1"/>
    <col min="19" max="19" width="13.875" style="124" bestFit="1" customWidth="1"/>
    <col min="20" max="20" width="8.5" style="124" bestFit="1" customWidth="1"/>
    <col min="21" max="32" width="12.75" style="124" bestFit="1" customWidth="1"/>
    <col min="33" max="43" width="18.5" style="124" customWidth="1"/>
    <col min="44" max="44" width="11.375" style="124" customWidth="1"/>
    <col min="45" max="45" width="12.625" style="124" customWidth="1"/>
    <col min="46" max="16384" width="9" style="124"/>
  </cols>
  <sheetData>
    <row r="1" spans="1:44" ht="22.5">
      <c r="A1" s="86" t="s">
        <v>20</v>
      </c>
      <c r="E1" s="182" t="str">
        <f>[16]Control!$A$1&amp;" "&amp;[16]Control!$B$5</f>
        <v>PLAN OPERATIVO ANUAL  2024</v>
      </c>
    </row>
    <row r="2" spans="1:44" ht="23.25" thickBot="1">
      <c r="E2" s="183" t="str">
        <f>[16]Control!$B$3</f>
        <v>DIRECCIÓN GESTIÓN SOCIAL</v>
      </c>
    </row>
    <row r="3" spans="1:44" ht="17.25" thickTop="1" thickBot="1">
      <c r="U3" s="170" t="s">
        <v>21</v>
      </c>
      <c r="V3" s="170"/>
      <c r="W3" s="170"/>
      <c r="X3" s="170"/>
      <c r="Y3" s="170"/>
      <c r="Z3" s="170"/>
      <c r="AA3" s="170"/>
      <c r="AB3" s="170"/>
      <c r="AC3" s="170"/>
      <c r="AD3" s="170"/>
      <c r="AE3" s="170"/>
      <c r="AF3" s="170"/>
      <c r="AG3" s="170" t="s">
        <v>22</v>
      </c>
      <c r="AH3" s="170"/>
      <c r="AI3" s="170"/>
      <c r="AJ3" s="170"/>
      <c r="AK3" s="170"/>
      <c r="AL3" s="170"/>
      <c r="AM3" s="170"/>
      <c r="AN3" s="170"/>
      <c r="AO3" s="170"/>
      <c r="AP3" s="170"/>
      <c r="AQ3" s="170"/>
      <c r="AR3" s="170"/>
    </row>
    <row r="4" spans="1:44" ht="32.25" thickBot="1">
      <c r="A4" s="171" t="s">
        <v>23</v>
      </c>
      <c r="B4" s="171" t="s">
        <v>24</v>
      </c>
      <c r="C4" s="171" t="s">
        <v>25</v>
      </c>
      <c r="D4" s="171" t="s">
        <v>26</v>
      </c>
      <c r="E4" s="171" t="s">
        <v>27</v>
      </c>
      <c r="F4" s="171" t="s">
        <v>28</v>
      </c>
      <c r="G4" s="173" t="s">
        <v>29</v>
      </c>
      <c r="H4" s="171" t="s">
        <v>30</v>
      </c>
      <c r="I4" s="171" t="s">
        <v>31</v>
      </c>
      <c r="J4" s="171" t="s">
        <v>32</v>
      </c>
      <c r="K4" s="171" t="s">
        <v>33</v>
      </c>
      <c r="L4" s="171" t="s">
        <v>34</v>
      </c>
      <c r="M4" s="171" t="s">
        <v>35</v>
      </c>
      <c r="N4" s="171" t="s">
        <v>36</v>
      </c>
      <c r="O4" s="171" t="s">
        <v>37</v>
      </c>
      <c r="P4" s="184" t="s">
        <v>38</v>
      </c>
      <c r="Q4" s="171" t="s">
        <v>39</v>
      </c>
      <c r="R4" s="172" t="s">
        <v>40</v>
      </c>
      <c r="S4" s="171" t="s">
        <v>41</v>
      </c>
      <c r="T4" s="171" t="s">
        <v>42</v>
      </c>
      <c r="U4" s="174" t="s">
        <v>43</v>
      </c>
      <c r="V4" s="174" t="s">
        <v>44</v>
      </c>
      <c r="W4" s="174" t="s">
        <v>45</v>
      </c>
      <c r="X4" s="174" t="s">
        <v>46</v>
      </c>
      <c r="Y4" s="174" t="s">
        <v>47</v>
      </c>
      <c r="Z4" s="174" t="s">
        <v>48</v>
      </c>
      <c r="AA4" s="174" t="s">
        <v>49</v>
      </c>
      <c r="AB4" s="174" t="s">
        <v>50</v>
      </c>
      <c r="AC4" s="174" t="s">
        <v>51</v>
      </c>
      <c r="AD4" s="174" t="s">
        <v>52</v>
      </c>
      <c r="AE4" s="174" t="s">
        <v>53</v>
      </c>
      <c r="AF4" s="174" t="s">
        <v>54</v>
      </c>
      <c r="AG4" s="174" t="s">
        <v>55</v>
      </c>
      <c r="AH4" s="174" t="s">
        <v>56</v>
      </c>
      <c r="AI4" s="174" t="s">
        <v>57</v>
      </c>
      <c r="AJ4" s="174" t="s">
        <v>58</v>
      </c>
      <c r="AK4" s="174" t="s">
        <v>59</v>
      </c>
      <c r="AL4" s="174" t="s">
        <v>60</v>
      </c>
      <c r="AM4" s="174" t="s">
        <v>61</v>
      </c>
      <c r="AN4" s="174" t="s">
        <v>62</v>
      </c>
      <c r="AO4" s="174" t="s">
        <v>63</v>
      </c>
      <c r="AP4" s="174" t="s">
        <v>64</v>
      </c>
      <c r="AQ4" s="174" t="s">
        <v>65</v>
      </c>
      <c r="AR4" s="174" t="s">
        <v>66</v>
      </c>
    </row>
    <row r="5" spans="1:44" ht="63">
      <c r="A5" s="122" t="s">
        <v>2440</v>
      </c>
      <c r="B5" s="53" t="s">
        <v>143</v>
      </c>
      <c r="C5" s="53" t="s">
        <v>2441</v>
      </c>
      <c r="D5" s="122"/>
      <c r="E5" s="53" t="s">
        <v>2442</v>
      </c>
      <c r="F5" s="53" t="s">
        <v>2443</v>
      </c>
      <c r="G5" s="123">
        <v>2</v>
      </c>
      <c r="H5" s="47" t="s">
        <v>169</v>
      </c>
      <c r="I5" s="47" t="s">
        <v>2444</v>
      </c>
      <c r="J5" s="124" t="s">
        <v>74</v>
      </c>
      <c r="K5" s="124" t="s">
        <v>75</v>
      </c>
      <c r="L5" s="124" t="s">
        <v>76</v>
      </c>
      <c r="M5" s="47" t="s">
        <v>2445</v>
      </c>
      <c r="N5" s="124" t="s">
        <v>2446</v>
      </c>
      <c r="O5" s="124" t="s">
        <v>2447</v>
      </c>
      <c r="P5" s="124" t="s">
        <v>2448</v>
      </c>
      <c r="R5" s="125" t="s">
        <v>82</v>
      </c>
      <c r="S5" s="126"/>
      <c r="T5" s="214" t="s">
        <v>408</v>
      </c>
      <c r="U5" s="215">
        <v>1800</v>
      </c>
      <c r="V5" s="215">
        <v>1800</v>
      </c>
      <c r="W5" s="215">
        <v>1800</v>
      </c>
      <c r="X5" s="215">
        <v>1800</v>
      </c>
      <c r="Y5" s="215">
        <v>1800</v>
      </c>
      <c r="Z5" s="215">
        <v>1800</v>
      </c>
      <c r="AA5" s="215">
        <v>1800</v>
      </c>
      <c r="AB5" s="215">
        <v>1800</v>
      </c>
      <c r="AC5" s="215">
        <v>1800</v>
      </c>
      <c r="AD5" s="215">
        <v>1800</v>
      </c>
      <c r="AE5" s="215">
        <v>1800</v>
      </c>
      <c r="AF5" s="215">
        <v>1800</v>
      </c>
      <c r="AG5" s="180"/>
      <c r="AH5" s="180"/>
      <c r="AI5" s="180"/>
      <c r="AJ5" s="180"/>
      <c r="AK5" s="180"/>
      <c r="AL5" s="180"/>
      <c r="AM5" s="180"/>
      <c r="AN5" s="180"/>
      <c r="AO5" s="180"/>
      <c r="AP5" s="180"/>
      <c r="AQ5" s="180"/>
      <c r="AR5" s="180"/>
    </row>
    <row r="6" spans="1:44" ht="63">
      <c r="A6" s="122" t="s">
        <v>2449</v>
      </c>
      <c r="B6" s="53" t="s">
        <v>143</v>
      </c>
      <c r="C6" s="53" t="s">
        <v>2441</v>
      </c>
      <c r="D6" s="122"/>
      <c r="E6" s="53" t="s">
        <v>2450</v>
      </c>
      <c r="F6" s="53" t="s">
        <v>2451</v>
      </c>
      <c r="G6" s="123">
        <v>3</v>
      </c>
      <c r="H6" s="47" t="s">
        <v>204</v>
      </c>
      <c r="I6" s="47" t="s">
        <v>2452</v>
      </c>
      <c r="J6" s="124" t="s">
        <v>74</v>
      </c>
      <c r="K6" s="124" t="s">
        <v>75</v>
      </c>
      <c r="L6" s="124" t="s">
        <v>76</v>
      </c>
      <c r="M6" s="47" t="s">
        <v>2445</v>
      </c>
      <c r="N6" s="124" t="s">
        <v>2446</v>
      </c>
      <c r="O6" s="124" t="s">
        <v>2447</v>
      </c>
      <c r="P6" s="124" t="s">
        <v>2448</v>
      </c>
      <c r="R6" s="125" t="s">
        <v>82</v>
      </c>
      <c r="S6" s="126"/>
      <c r="T6" s="214" t="s">
        <v>408</v>
      </c>
      <c r="U6" s="215">
        <v>20</v>
      </c>
      <c r="V6" s="215">
        <v>20</v>
      </c>
      <c r="W6" s="215">
        <v>20</v>
      </c>
      <c r="X6" s="215">
        <v>20</v>
      </c>
      <c r="Y6" s="215">
        <v>20</v>
      </c>
      <c r="Z6" s="215">
        <v>20</v>
      </c>
      <c r="AA6" s="215">
        <v>20</v>
      </c>
      <c r="AB6" s="215">
        <v>20</v>
      </c>
      <c r="AC6" s="215">
        <v>15</v>
      </c>
      <c r="AD6" s="215">
        <v>20</v>
      </c>
      <c r="AE6" s="215">
        <v>20</v>
      </c>
      <c r="AF6" s="215">
        <v>15</v>
      </c>
      <c r="AG6" s="180"/>
      <c r="AH6" s="180"/>
      <c r="AI6" s="180"/>
      <c r="AJ6" s="180"/>
      <c r="AK6" s="180"/>
      <c r="AL6" s="180"/>
      <c r="AM6" s="180"/>
      <c r="AN6" s="180"/>
      <c r="AO6" s="180"/>
      <c r="AP6" s="180"/>
      <c r="AQ6" s="180"/>
      <c r="AR6" s="180"/>
    </row>
    <row r="7" spans="1:44" ht="47.25">
      <c r="A7" s="122" t="s">
        <v>2453</v>
      </c>
      <c r="B7" s="53" t="s">
        <v>143</v>
      </c>
      <c r="C7" s="53" t="s">
        <v>2441</v>
      </c>
      <c r="D7" s="122"/>
      <c r="E7" s="53" t="s">
        <v>2454</v>
      </c>
      <c r="F7" s="53" t="s">
        <v>2455</v>
      </c>
      <c r="G7" s="123">
        <v>2</v>
      </c>
      <c r="H7" s="47" t="s">
        <v>756</v>
      </c>
      <c r="I7" s="47" t="s">
        <v>2456</v>
      </c>
      <c r="J7" s="124" t="s">
        <v>74</v>
      </c>
      <c r="K7" s="124" t="s">
        <v>75</v>
      </c>
      <c r="L7" s="124" t="s">
        <v>76</v>
      </c>
      <c r="M7" s="47" t="s">
        <v>2445</v>
      </c>
      <c r="N7" s="124" t="s">
        <v>2446</v>
      </c>
      <c r="O7" s="124" t="s">
        <v>2447</v>
      </c>
      <c r="P7" s="124" t="s">
        <v>2448</v>
      </c>
      <c r="R7" s="125" t="s">
        <v>82</v>
      </c>
      <c r="S7" s="126"/>
      <c r="T7" s="214" t="s">
        <v>408</v>
      </c>
      <c r="U7" s="215">
        <v>1</v>
      </c>
      <c r="V7" s="215">
        <v>15</v>
      </c>
      <c r="W7" s="215">
        <v>1</v>
      </c>
      <c r="X7" s="215">
        <v>2</v>
      </c>
      <c r="Y7" s="215">
        <v>2</v>
      </c>
      <c r="Z7" s="215">
        <v>3</v>
      </c>
      <c r="AA7" s="215"/>
      <c r="AB7" s="215">
        <v>2</v>
      </c>
      <c r="AC7" s="215">
        <v>5</v>
      </c>
      <c r="AD7" s="215">
        <v>6</v>
      </c>
      <c r="AE7" s="215">
        <v>4</v>
      </c>
      <c r="AF7" s="215">
        <v>10</v>
      </c>
      <c r="AG7" s="180"/>
      <c r="AH7" s="180"/>
      <c r="AI7" s="180"/>
      <c r="AJ7" s="180"/>
      <c r="AK7" s="180"/>
      <c r="AL7" s="180"/>
      <c r="AM7" s="180"/>
      <c r="AN7" s="180"/>
      <c r="AO7" s="180"/>
      <c r="AP7" s="180"/>
      <c r="AQ7" s="180"/>
      <c r="AR7" s="180"/>
    </row>
    <row r="8" spans="1:44" ht="31.5">
      <c r="A8" s="122" t="s">
        <v>2457</v>
      </c>
      <c r="B8" s="53" t="s">
        <v>954</v>
      </c>
      <c r="C8" s="53" t="s">
        <v>2277</v>
      </c>
      <c r="D8" s="122"/>
      <c r="E8" s="53" t="s">
        <v>2458</v>
      </c>
      <c r="F8" s="53" t="s">
        <v>2459</v>
      </c>
      <c r="G8" s="123">
        <v>3</v>
      </c>
      <c r="H8" s="47" t="s">
        <v>204</v>
      </c>
      <c r="I8" s="47" t="s">
        <v>2460</v>
      </c>
      <c r="J8" s="124" t="s">
        <v>74</v>
      </c>
      <c r="K8" s="124" t="s">
        <v>75</v>
      </c>
      <c r="L8" s="124" t="s">
        <v>76</v>
      </c>
      <c r="M8" s="47" t="s">
        <v>2445</v>
      </c>
      <c r="N8" s="124" t="s">
        <v>2446</v>
      </c>
      <c r="O8" s="124" t="s">
        <v>2447</v>
      </c>
      <c r="P8" s="124" t="s">
        <v>2448</v>
      </c>
      <c r="R8" s="125" t="s">
        <v>82</v>
      </c>
      <c r="S8" s="126"/>
      <c r="T8" s="214" t="s">
        <v>408</v>
      </c>
      <c r="U8" s="215">
        <v>2000</v>
      </c>
      <c r="V8" s="215">
        <v>1500</v>
      </c>
      <c r="W8" s="215">
        <v>2000</v>
      </c>
      <c r="X8" s="215">
        <v>2000</v>
      </c>
      <c r="Y8" s="215">
        <v>1500</v>
      </c>
      <c r="Z8" s="215">
        <v>1500</v>
      </c>
      <c r="AA8" s="215">
        <v>2000</v>
      </c>
      <c r="AB8" s="215">
        <v>1500</v>
      </c>
      <c r="AC8" s="215">
        <v>2000</v>
      </c>
      <c r="AD8" s="215">
        <v>1500</v>
      </c>
      <c r="AE8" s="215">
        <v>2000</v>
      </c>
      <c r="AF8" s="215">
        <v>1500</v>
      </c>
      <c r="AG8" s="180"/>
      <c r="AH8" s="180"/>
      <c r="AI8" s="180"/>
      <c r="AJ8" s="180"/>
      <c r="AK8" s="180"/>
      <c r="AL8" s="180"/>
      <c r="AM8" s="180"/>
      <c r="AN8" s="180"/>
      <c r="AO8" s="180"/>
      <c r="AP8" s="180"/>
      <c r="AQ8" s="180"/>
      <c r="AR8" s="180"/>
    </row>
    <row r="9" spans="1:44" ht="47.25">
      <c r="A9" s="122" t="s">
        <v>2461</v>
      </c>
      <c r="B9" s="53" t="s">
        <v>158</v>
      </c>
      <c r="C9" s="53" t="s">
        <v>166</v>
      </c>
      <c r="D9" s="122"/>
      <c r="E9" s="53" t="s">
        <v>2462</v>
      </c>
      <c r="F9" s="53" t="s">
        <v>2463</v>
      </c>
      <c r="G9" s="123">
        <v>3</v>
      </c>
      <c r="H9" s="47" t="s">
        <v>204</v>
      </c>
      <c r="I9" s="47" t="s">
        <v>2464</v>
      </c>
      <c r="J9" s="124" t="s">
        <v>74</v>
      </c>
      <c r="K9" s="124" t="s">
        <v>75</v>
      </c>
      <c r="L9" s="124" t="s">
        <v>76</v>
      </c>
      <c r="M9" s="47" t="s">
        <v>2445</v>
      </c>
      <c r="N9" s="124" t="s">
        <v>2446</v>
      </c>
      <c r="O9" s="124" t="s">
        <v>2447</v>
      </c>
      <c r="P9" s="124" t="s">
        <v>2448</v>
      </c>
      <c r="R9" s="125" t="s">
        <v>82</v>
      </c>
      <c r="S9" s="126"/>
      <c r="T9" s="214" t="s">
        <v>408</v>
      </c>
      <c r="U9" s="215">
        <v>3000</v>
      </c>
      <c r="V9" s="215">
        <v>3000</v>
      </c>
      <c r="W9" s="215">
        <v>3000</v>
      </c>
      <c r="X9" s="215">
        <v>3000</v>
      </c>
      <c r="Y9" s="215">
        <v>3000</v>
      </c>
      <c r="Z9" s="215">
        <v>3000</v>
      </c>
      <c r="AA9" s="215">
        <v>3000</v>
      </c>
      <c r="AB9" s="215">
        <v>3000</v>
      </c>
      <c r="AC9" s="215">
        <v>3000</v>
      </c>
      <c r="AD9" s="215">
        <v>3000</v>
      </c>
      <c r="AE9" s="215">
        <v>3000</v>
      </c>
      <c r="AF9" s="215">
        <v>3000</v>
      </c>
      <c r="AG9" s="180"/>
      <c r="AH9" s="180"/>
      <c r="AI9" s="180"/>
      <c r="AJ9" s="180"/>
      <c r="AK9" s="180"/>
      <c r="AL9" s="180"/>
      <c r="AM9" s="180"/>
      <c r="AN9" s="180"/>
      <c r="AO9" s="180"/>
      <c r="AP9" s="180"/>
      <c r="AQ9" s="180"/>
      <c r="AR9" s="180"/>
    </row>
    <row r="10" spans="1:44" ht="47.25">
      <c r="A10" s="122" t="s">
        <v>2465</v>
      </c>
      <c r="B10" s="53" t="s">
        <v>385</v>
      </c>
      <c r="C10" s="53" t="s">
        <v>430</v>
      </c>
      <c r="D10" s="122"/>
      <c r="E10" s="53" t="s">
        <v>2466</v>
      </c>
      <c r="F10" s="53" t="s">
        <v>2467</v>
      </c>
      <c r="G10" s="123">
        <v>3</v>
      </c>
      <c r="H10" s="47" t="s">
        <v>204</v>
      </c>
      <c r="I10" s="47" t="s">
        <v>2468</v>
      </c>
      <c r="J10" s="124" t="s">
        <v>74</v>
      </c>
      <c r="K10" s="124" t="s">
        <v>75</v>
      </c>
      <c r="L10" s="124" t="s">
        <v>76</v>
      </c>
      <c r="M10" s="47" t="s">
        <v>2445</v>
      </c>
      <c r="N10" s="124" t="s">
        <v>2446</v>
      </c>
      <c r="O10" s="124" t="s">
        <v>2447</v>
      </c>
      <c r="P10" s="124" t="s">
        <v>2448</v>
      </c>
      <c r="R10" s="125" t="s">
        <v>200</v>
      </c>
      <c r="S10" s="126">
        <v>200000</v>
      </c>
      <c r="T10" s="214" t="s">
        <v>408</v>
      </c>
      <c r="U10" s="215">
        <v>100</v>
      </c>
      <c r="V10" s="215">
        <v>385</v>
      </c>
      <c r="W10" s="215">
        <v>300</v>
      </c>
      <c r="X10" s="215">
        <v>385</v>
      </c>
      <c r="Y10" s="215">
        <v>300</v>
      </c>
      <c r="Z10" s="215">
        <v>350</v>
      </c>
      <c r="AA10" s="215">
        <v>180</v>
      </c>
      <c r="AB10" s="215">
        <v>150</v>
      </c>
      <c r="AC10" s="215">
        <v>200</v>
      </c>
      <c r="AD10" s="215">
        <v>200</v>
      </c>
      <c r="AE10" s="215">
        <v>350</v>
      </c>
      <c r="AF10" s="215">
        <v>100</v>
      </c>
      <c r="AG10" s="180"/>
      <c r="AH10" s="180"/>
      <c r="AI10" s="180"/>
      <c r="AJ10" s="180"/>
      <c r="AK10" s="180"/>
      <c r="AL10" s="180"/>
      <c r="AM10" s="180"/>
      <c r="AN10" s="180"/>
      <c r="AO10" s="180"/>
      <c r="AP10" s="180"/>
      <c r="AQ10" s="180"/>
      <c r="AR10" s="180"/>
    </row>
    <row r="11" spans="1:44" ht="31.5">
      <c r="A11" s="122" t="s">
        <v>2469</v>
      </c>
      <c r="B11" s="53" t="s">
        <v>385</v>
      </c>
      <c r="C11" s="53" t="s">
        <v>430</v>
      </c>
      <c r="D11" s="122"/>
      <c r="E11" s="53" t="s">
        <v>2470</v>
      </c>
      <c r="F11" s="53" t="s">
        <v>2471</v>
      </c>
      <c r="G11" s="123">
        <v>3</v>
      </c>
      <c r="H11" s="47" t="s">
        <v>204</v>
      </c>
      <c r="I11" s="47" t="s">
        <v>2472</v>
      </c>
      <c r="J11" s="124" t="s">
        <v>74</v>
      </c>
      <c r="K11" s="124" t="s">
        <v>75</v>
      </c>
      <c r="L11" s="124" t="s">
        <v>76</v>
      </c>
      <c r="M11" s="47" t="s">
        <v>2445</v>
      </c>
      <c r="N11" s="124" t="s">
        <v>2446</v>
      </c>
      <c r="O11" s="124" t="s">
        <v>2447</v>
      </c>
      <c r="P11" s="124" t="s">
        <v>2448</v>
      </c>
      <c r="R11" s="125" t="s">
        <v>82</v>
      </c>
      <c r="S11" s="126"/>
      <c r="T11" s="214" t="s">
        <v>408</v>
      </c>
      <c r="U11" s="215">
        <v>3000</v>
      </c>
      <c r="V11" s="215">
        <v>3500</v>
      </c>
      <c r="W11" s="215">
        <v>3500</v>
      </c>
      <c r="X11" s="215">
        <v>3500</v>
      </c>
      <c r="Y11" s="215">
        <v>3500</v>
      </c>
      <c r="Z11" s="215">
        <v>3500</v>
      </c>
      <c r="AA11" s="215">
        <v>3500</v>
      </c>
      <c r="AB11" s="215">
        <v>2500</v>
      </c>
      <c r="AC11" s="215">
        <v>2500</v>
      </c>
      <c r="AD11" s="215">
        <v>3000</v>
      </c>
      <c r="AE11" s="215">
        <v>3000</v>
      </c>
      <c r="AF11" s="215">
        <v>3000</v>
      </c>
      <c r="AG11" s="180"/>
      <c r="AH11" s="180"/>
      <c r="AI11" s="180"/>
      <c r="AJ11" s="180"/>
      <c r="AK11" s="180"/>
      <c r="AL11" s="180"/>
      <c r="AM11" s="180"/>
      <c r="AN11" s="180"/>
      <c r="AO11" s="180"/>
      <c r="AP11" s="180"/>
      <c r="AQ11" s="180"/>
      <c r="AR11" s="180"/>
    </row>
    <row r="12" spans="1:44" ht="63">
      <c r="A12" s="122" t="s">
        <v>2473</v>
      </c>
      <c r="B12" s="53" t="s">
        <v>131</v>
      </c>
      <c r="C12" s="53" t="s">
        <v>336</v>
      </c>
      <c r="D12" s="122"/>
      <c r="E12" s="53" t="s">
        <v>2474</v>
      </c>
      <c r="F12" s="53" t="s">
        <v>2475</v>
      </c>
      <c r="G12" s="123">
        <v>3</v>
      </c>
      <c r="H12" s="47" t="s">
        <v>204</v>
      </c>
      <c r="I12" s="47" t="s">
        <v>2476</v>
      </c>
      <c r="J12" s="124" t="s">
        <v>74</v>
      </c>
      <c r="K12" s="124" t="s">
        <v>75</v>
      </c>
      <c r="L12" s="124" t="s">
        <v>95</v>
      </c>
      <c r="M12" s="47" t="s">
        <v>2445</v>
      </c>
      <c r="N12" s="124" t="s">
        <v>2446</v>
      </c>
      <c r="O12" s="124" t="s">
        <v>2447</v>
      </c>
      <c r="P12" s="124" t="s">
        <v>2448</v>
      </c>
      <c r="R12" s="125" t="s">
        <v>82</v>
      </c>
      <c r="S12" s="126"/>
      <c r="T12" s="214" t="s">
        <v>408</v>
      </c>
      <c r="U12" s="215">
        <v>1</v>
      </c>
      <c r="V12" s="215">
        <v>1</v>
      </c>
      <c r="W12" s="215">
        <v>1</v>
      </c>
      <c r="X12" s="215">
        <v>1</v>
      </c>
      <c r="Y12" s="215">
        <v>1</v>
      </c>
      <c r="Z12" s="215">
        <v>1</v>
      </c>
      <c r="AA12" s="215">
        <v>1</v>
      </c>
      <c r="AB12" s="215">
        <v>1</v>
      </c>
      <c r="AC12" s="215">
        <v>1</v>
      </c>
      <c r="AD12" s="215">
        <v>1</v>
      </c>
      <c r="AE12" s="215">
        <v>1</v>
      </c>
      <c r="AF12" s="215"/>
      <c r="AG12" s="180"/>
      <c r="AH12" s="180"/>
      <c r="AI12" s="180"/>
      <c r="AJ12" s="180"/>
      <c r="AK12" s="180"/>
      <c r="AL12" s="180"/>
      <c r="AM12" s="180"/>
      <c r="AN12" s="180"/>
      <c r="AO12" s="180"/>
      <c r="AP12" s="180"/>
      <c r="AQ12" s="180"/>
      <c r="AR12" s="180"/>
    </row>
    <row r="13" spans="1:44" ht="63">
      <c r="A13" s="122" t="s">
        <v>2477</v>
      </c>
      <c r="B13" s="53" t="s">
        <v>385</v>
      </c>
      <c r="C13" s="53" t="s">
        <v>430</v>
      </c>
      <c r="D13" s="122"/>
      <c r="E13" s="53" t="s">
        <v>2478</v>
      </c>
      <c r="F13" s="53" t="s">
        <v>2479</v>
      </c>
      <c r="G13" s="123">
        <v>3</v>
      </c>
      <c r="H13" s="47" t="s">
        <v>2480</v>
      </c>
      <c r="I13" s="47" t="s">
        <v>2481</v>
      </c>
      <c r="J13" s="124" t="s">
        <v>74</v>
      </c>
      <c r="K13" s="124" t="s">
        <v>75</v>
      </c>
      <c r="L13" s="124" t="s">
        <v>76</v>
      </c>
      <c r="M13" s="47" t="s">
        <v>2445</v>
      </c>
      <c r="N13" s="124" t="s">
        <v>2446</v>
      </c>
      <c r="O13" s="124" t="s">
        <v>2447</v>
      </c>
      <c r="P13" s="124" t="s">
        <v>2448</v>
      </c>
      <c r="R13" s="125" t="s">
        <v>200</v>
      </c>
      <c r="S13" s="126">
        <v>200000</v>
      </c>
      <c r="T13" s="214" t="s">
        <v>408</v>
      </c>
      <c r="U13" s="215"/>
      <c r="V13" s="215"/>
      <c r="W13" s="215">
        <v>2</v>
      </c>
      <c r="X13" s="215">
        <v>2</v>
      </c>
      <c r="Y13" s="215">
        <v>2</v>
      </c>
      <c r="Z13" s="215">
        <v>2</v>
      </c>
      <c r="AA13" s="215">
        <v>2</v>
      </c>
      <c r="AB13" s="215">
        <v>2</v>
      </c>
      <c r="AC13" s="215">
        <v>2</v>
      </c>
      <c r="AD13" s="215">
        <v>2</v>
      </c>
      <c r="AE13" s="215">
        <v>2</v>
      </c>
      <c r="AF13" s="215">
        <v>2</v>
      </c>
      <c r="AG13" s="180"/>
      <c r="AH13" s="180"/>
      <c r="AI13" s="180"/>
      <c r="AJ13" s="180"/>
      <c r="AK13" s="180"/>
      <c r="AL13" s="180"/>
      <c r="AM13" s="180"/>
      <c r="AN13" s="180"/>
      <c r="AO13" s="180"/>
      <c r="AP13" s="180"/>
      <c r="AQ13" s="180"/>
      <c r="AR13" s="180"/>
    </row>
    <row r="14" spans="1:44" ht="63">
      <c r="A14" s="122" t="s">
        <v>2482</v>
      </c>
      <c r="B14" s="53" t="s">
        <v>385</v>
      </c>
      <c r="C14" s="53" t="s">
        <v>1506</v>
      </c>
      <c r="D14" s="122"/>
      <c r="E14" s="53" t="s">
        <v>2483</v>
      </c>
      <c r="F14" s="53" t="s">
        <v>2484</v>
      </c>
      <c r="G14" s="123">
        <v>3</v>
      </c>
      <c r="H14" s="47" t="s">
        <v>2480</v>
      </c>
      <c r="I14" s="47" t="s">
        <v>2485</v>
      </c>
      <c r="J14" s="124" t="s">
        <v>74</v>
      </c>
      <c r="K14" s="124" t="s">
        <v>75</v>
      </c>
      <c r="L14" s="124" t="s">
        <v>76</v>
      </c>
      <c r="M14" s="47" t="s">
        <v>2445</v>
      </c>
      <c r="N14" s="124" t="s">
        <v>2446</v>
      </c>
      <c r="O14" s="124" t="s">
        <v>2447</v>
      </c>
      <c r="P14" s="124" t="s">
        <v>2448</v>
      </c>
      <c r="R14" s="125" t="s">
        <v>200</v>
      </c>
      <c r="S14" s="126">
        <v>600000</v>
      </c>
      <c r="T14" s="214" t="s">
        <v>408</v>
      </c>
      <c r="U14" s="215"/>
      <c r="V14" s="215"/>
      <c r="W14" s="215">
        <v>2</v>
      </c>
      <c r="X14" s="215">
        <v>2</v>
      </c>
      <c r="Y14" s="215">
        <v>2</v>
      </c>
      <c r="Z14" s="215">
        <v>2</v>
      </c>
      <c r="AA14" s="215">
        <v>2</v>
      </c>
      <c r="AB14" s="215">
        <v>2</v>
      </c>
      <c r="AC14" s="215">
        <v>2</v>
      </c>
      <c r="AD14" s="215">
        <v>2</v>
      </c>
      <c r="AE14" s="215">
        <v>2</v>
      </c>
      <c r="AF14" s="215">
        <v>2</v>
      </c>
      <c r="AG14" s="180"/>
      <c r="AH14" s="180"/>
      <c r="AI14" s="180"/>
      <c r="AJ14" s="180"/>
      <c r="AK14" s="180"/>
      <c r="AL14" s="180"/>
      <c r="AM14" s="180"/>
      <c r="AN14" s="180"/>
      <c r="AO14" s="180"/>
      <c r="AP14" s="180"/>
      <c r="AQ14" s="180"/>
      <c r="AR14" s="180"/>
    </row>
    <row r="15" spans="1:44" ht="78.75">
      <c r="A15" s="122" t="s">
        <v>2486</v>
      </c>
      <c r="B15" s="53" t="s">
        <v>385</v>
      </c>
      <c r="C15" s="53" t="s">
        <v>430</v>
      </c>
      <c r="D15" s="122"/>
      <c r="E15" s="53" t="s">
        <v>2487</v>
      </c>
      <c r="F15" s="53" t="s">
        <v>2488</v>
      </c>
      <c r="G15" s="123">
        <v>3</v>
      </c>
      <c r="H15" s="47" t="s">
        <v>2489</v>
      </c>
      <c r="I15" s="47" t="s">
        <v>2490</v>
      </c>
      <c r="J15" s="124" t="s">
        <v>74</v>
      </c>
      <c r="K15" s="124" t="s">
        <v>75</v>
      </c>
      <c r="L15" s="124" t="s">
        <v>76</v>
      </c>
      <c r="M15" s="47" t="s">
        <v>2445</v>
      </c>
      <c r="N15" s="124" t="s">
        <v>2446</v>
      </c>
      <c r="O15" s="124" t="s">
        <v>2447</v>
      </c>
      <c r="P15" s="124" t="s">
        <v>2448</v>
      </c>
      <c r="R15" s="125" t="s">
        <v>1742</v>
      </c>
      <c r="S15" s="126">
        <v>2000000</v>
      </c>
      <c r="T15" s="214" t="s">
        <v>408</v>
      </c>
      <c r="U15" s="215"/>
      <c r="V15" s="215"/>
      <c r="W15" s="215">
        <v>1000</v>
      </c>
      <c r="X15" s="215">
        <v>1000</v>
      </c>
      <c r="Y15" s="215">
        <v>1000</v>
      </c>
      <c r="Z15" s="215">
        <v>1000</v>
      </c>
      <c r="AA15" s="215">
        <v>1000</v>
      </c>
      <c r="AB15" s="215">
        <v>1000</v>
      </c>
      <c r="AC15" s="215">
        <v>1000</v>
      </c>
      <c r="AD15" s="215">
        <v>1000</v>
      </c>
      <c r="AE15" s="215">
        <v>1000</v>
      </c>
      <c r="AF15" s="215">
        <v>1000</v>
      </c>
      <c r="AG15" s="180"/>
      <c r="AH15" s="180"/>
      <c r="AI15" s="180"/>
      <c r="AJ15" s="180"/>
      <c r="AK15" s="180"/>
      <c r="AL15" s="180"/>
      <c r="AM15" s="180"/>
      <c r="AN15" s="180"/>
      <c r="AO15" s="180"/>
      <c r="AP15" s="180"/>
      <c r="AQ15" s="180"/>
      <c r="AR15" s="180"/>
    </row>
  </sheetData>
  <dataValidations count="1">
    <dataValidation type="custom" allowBlank="1" showInputMessage="1" showErrorMessage="1" errorTitle="Sólo se permiten números" sqref="U5:AR15" xr:uid="{807AC414-6817-4962-BC78-988FF8D609E0}">
      <formula1>ISNUMBER(U5)</formula1>
    </dataValidation>
  </dataValidations>
  <hyperlinks>
    <hyperlink ref="A1" location="INDICE!A1" display="◄INICIO" xr:uid="{29652D3C-1170-43EB-877F-F28FA7A65884}"/>
  </hyperlinks>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9528-A74F-4F06-B280-46C1A30F2FDA}">
  <dimension ref="A1:AR38"/>
  <sheetViews>
    <sheetView showGridLines="0" zoomScale="85" zoomScaleNormal="85" workbookViewId="0">
      <selection activeCell="A2" sqref="A2"/>
    </sheetView>
  </sheetViews>
  <sheetFormatPr baseColWidth="10" defaultColWidth="9" defaultRowHeight="15.75"/>
  <cols>
    <col min="1" max="1" width="23.375" customWidth="1"/>
    <col min="2" max="2" width="46" customWidth="1"/>
    <col min="3" max="3" width="67.375" customWidth="1"/>
    <col min="4" max="4" width="26.5" customWidth="1"/>
    <col min="5" max="5" width="45.375" customWidth="1"/>
    <col min="6" max="6" width="91.125" customWidth="1"/>
    <col min="7" max="7" width="11.75" bestFit="1" customWidth="1"/>
    <col min="8" max="8" width="53.75" customWidth="1"/>
    <col min="9" max="9" width="33.375" customWidth="1"/>
    <col min="10" max="10" width="19" bestFit="1" customWidth="1"/>
    <col min="11" max="11" width="15.5" customWidth="1"/>
    <col min="12" max="12" width="18.375" bestFit="1" customWidth="1"/>
    <col min="13" max="13" width="30.375" customWidth="1"/>
    <col min="14" max="15" width="35.25" bestFit="1" customWidth="1"/>
    <col min="16" max="16" width="31.875" customWidth="1"/>
    <col min="17" max="17" width="21.25" customWidth="1"/>
    <col min="18" max="18" width="24.375" bestFit="1" customWidth="1"/>
    <col min="19" max="19" width="14.75" bestFit="1" customWidth="1"/>
    <col min="20" max="20" width="9.125" bestFit="1" customWidth="1"/>
    <col min="21" max="32" width="13.75" bestFit="1" customWidth="1"/>
    <col min="33" max="44" width="20.25" bestFit="1" customWidth="1"/>
    <col min="45" max="45" width="12.625" customWidth="1"/>
  </cols>
  <sheetData>
    <row r="1" spans="1:44" ht="26.25">
      <c r="B1" s="87"/>
      <c r="D1" s="259" t="str">
        <f>[17]Control!$A$1&amp;" "&amp;[17]Control!$B$5</f>
        <v>PLAN OPERATIVO ANUAL  2024</v>
      </c>
      <c r="E1" s="253"/>
    </row>
    <row r="2" spans="1:44" ht="27" thickBot="1">
      <c r="A2" s="86" t="s">
        <v>20</v>
      </c>
      <c r="B2" s="87"/>
      <c r="D2" s="260" t="str">
        <f>[17]Control!$B$3</f>
        <v>DIRECCIÓN DE PLANIFICACIÓN Y CONTROL DE GESTIÓN</v>
      </c>
      <c r="E2" s="260"/>
    </row>
    <row r="3" spans="1:44" ht="57" customHeight="1" thickTop="1" thickBot="1">
      <c r="D3" s="253"/>
      <c r="E3" s="253"/>
    </row>
    <row r="4" spans="1:44" ht="16.5" thickBot="1">
      <c r="U4" s="62" t="s">
        <v>21</v>
      </c>
      <c r="V4" s="62"/>
      <c r="W4" s="62"/>
      <c r="X4" s="62"/>
      <c r="Y4" s="62"/>
      <c r="Z4" s="62"/>
      <c r="AA4" s="62"/>
      <c r="AB4" s="62"/>
      <c r="AC4" s="62"/>
      <c r="AD4" s="62"/>
      <c r="AE4" s="62"/>
      <c r="AF4" s="62"/>
      <c r="AG4" s="62" t="s">
        <v>22</v>
      </c>
      <c r="AH4" s="62"/>
      <c r="AI4" s="62"/>
      <c r="AJ4" s="62"/>
      <c r="AK4" s="62"/>
      <c r="AL4" s="62"/>
      <c r="AM4" s="62"/>
      <c r="AN4" s="62"/>
      <c r="AO4" s="62"/>
      <c r="AP4" s="62"/>
      <c r="AQ4" s="62"/>
      <c r="AR4" s="62"/>
    </row>
    <row r="5" spans="1:44" ht="16.5" thickBot="1">
      <c r="A5" s="63" t="s">
        <v>23</v>
      </c>
      <c r="B5" s="63" t="s">
        <v>24</v>
      </c>
      <c r="C5" s="63" t="s">
        <v>25</v>
      </c>
      <c r="D5" s="63" t="s">
        <v>26</v>
      </c>
      <c r="E5" s="63" t="s">
        <v>27</v>
      </c>
      <c r="F5" s="63" t="s">
        <v>28</v>
      </c>
      <c r="G5" s="63" t="s">
        <v>29</v>
      </c>
      <c r="H5" s="63" t="s">
        <v>30</v>
      </c>
      <c r="I5" s="63" t="s">
        <v>31</v>
      </c>
      <c r="J5" s="63" t="s">
        <v>32</v>
      </c>
      <c r="K5" s="63" t="s">
        <v>33</v>
      </c>
      <c r="L5" s="63" t="s">
        <v>34</v>
      </c>
      <c r="M5" s="63" t="s">
        <v>35</v>
      </c>
      <c r="N5" s="63" t="s">
        <v>36</v>
      </c>
      <c r="O5" s="63" t="s">
        <v>37</v>
      </c>
      <c r="P5" s="63" t="s">
        <v>38</v>
      </c>
      <c r="Q5" s="63" t="s">
        <v>39</v>
      </c>
      <c r="R5" s="63" t="s">
        <v>40</v>
      </c>
      <c r="S5" s="63" t="s">
        <v>41</v>
      </c>
      <c r="T5" s="63" t="s">
        <v>42</v>
      </c>
      <c r="U5" s="64" t="s">
        <v>43</v>
      </c>
      <c r="V5" s="64" t="s">
        <v>44</v>
      </c>
      <c r="W5" s="64" t="s">
        <v>45</v>
      </c>
      <c r="X5" s="64" t="s">
        <v>46</v>
      </c>
      <c r="Y5" s="64" t="s">
        <v>47</v>
      </c>
      <c r="Z5" s="64" t="s">
        <v>48</v>
      </c>
      <c r="AA5" s="64" t="s">
        <v>49</v>
      </c>
      <c r="AB5" s="64" t="s">
        <v>50</v>
      </c>
      <c r="AC5" s="64" t="s">
        <v>51</v>
      </c>
      <c r="AD5" s="64" t="s">
        <v>52</v>
      </c>
      <c r="AE5" s="64" t="s">
        <v>53</v>
      </c>
      <c r="AF5" s="64" t="s">
        <v>54</v>
      </c>
      <c r="AG5" s="64" t="s">
        <v>55</v>
      </c>
      <c r="AH5" s="64" t="s">
        <v>56</v>
      </c>
      <c r="AI5" s="64" t="s">
        <v>57</v>
      </c>
      <c r="AJ5" s="64" t="s">
        <v>58</v>
      </c>
      <c r="AK5" s="64" t="s">
        <v>59</v>
      </c>
      <c r="AL5" s="64" t="s">
        <v>60</v>
      </c>
      <c r="AM5" s="64" t="s">
        <v>61</v>
      </c>
      <c r="AN5" s="64" t="s">
        <v>62</v>
      </c>
      <c r="AO5" s="64" t="s">
        <v>63</v>
      </c>
      <c r="AP5" s="64" t="s">
        <v>64</v>
      </c>
      <c r="AQ5" s="64" t="s">
        <v>65</v>
      </c>
      <c r="AR5" s="64" t="s">
        <v>66</v>
      </c>
    </row>
    <row r="6" spans="1:44" ht="77.25" customHeight="1">
      <c r="A6" s="88" t="s">
        <v>3050</v>
      </c>
      <c r="B6" s="89" t="s">
        <v>68</v>
      </c>
      <c r="C6" s="88" t="s">
        <v>3051</v>
      </c>
      <c r="D6" s="89"/>
      <c r="E6" s="88" t="s">
        <v>3052</v>
      </c>
      <c r="F6" s="90" t="s">
        <v>3053</v>
      </c>
      <c r="G6" s="85">
        <v>3</v>
      </c>
      <c r="H6" s="65" t="s">
        <v>217</v>
      </c>
      <c r="I6" t="s">
        <v>404</v>
      </c>
      <c r="J6" t="s">
        <v>94</v>
      </c>
      <c r="K6" t="s">
        <v>75</v>
      </c>
      <c r="L6" t="s">
        <v>76</v>
      </c>
      <c r="M6" s="91" t="s">
        <v>3054</v>
      </c>
      <c r="N6" t="s">
        <v>831</v>
      </c>
      <c r="O6" s="66" t="s">
        <v>3055</v>
      </c>
      <c r="P6" s="91" t="s">
        <v>3056</v>
      </c>
      <c r="Q6" s="103" t="s">
        <v>3057</v>
      </c>
      <c r="R6" s="66" t="s">
        <v>82</v>
      </c>
      <c r="S6" s="92"/>
      <c r="T6" s="93">
        <v>0</v>
      </c>
      <c r="U6" s="94">
        <v>0.1</v>
      </c>
      <c r="V6" s="94"/>
      <c r="W6" s="94">
        <v>0.2</v>
      </c>
      <c r="X6" s="94"/>
      <c r="Y6" s="94"/>
      <c r="Z6" s="94">
        <v>0.2</v>
      </c>
      <c r="AA6" s="94"/>
      <c r="AB6" s="94"/>
      <c r="AC6" s="94">
        <v>0.2</v>
      </c>
      <c r="AD6" s="94">
        <v>0.1</v>
      </c>
      <c r="AE6" s="94"/>
      <c r="AF6" s="94">
        <v>0.2</v>
      </c>
      <c r="AG6" s="72"/>
      <c r="AH6" s="72"/>
      <c r="AI6" s="72"/>
      <c r="AJ6" s="72"/>
      <c r="AK6" s="72"/>
      <c r="AL6" s="72"/>
      <c r="AM6" s="72"/>
      <c r="AN6" s="72"/>
      <c r="AO6" s="72"/>
      <c r="AP6" s="72"/>
      <c r="AQ6" s="72"/>
      <c r="AR6" s="72"/>
    </row>
    <row r="7" spans="1:44" ht="63">
      <c r="A7" s="88" t="s">
        <v>3058</v>
      </c>
      <c r="B7" s="89" t="s">
        <v>3059</v>
      </c>
      <c r="C7" s="89" t="s">
        <v>3060</v>
      </c>
      <c r="D7" s="89"/>
      <c r="E7" s="88" t="s">
        <v>3061</v>
      </c>
      <c r="F7" s="90" t="s">
        <v>3062</v>
      </c>
      <c r="G7" s="85">
        <v>2</v>
      </c>
      <c r="H7" s="65" t="s">
        <v>217</v>
      </c>
      <c r="I7" t="s">
        <v>404</v>
      </c>
      <c r="J7" t="s">
        <v>94</v>
      </c>
      <c r="K7" t="s">
        <v>75</v>
      </c>
      <c r="L7" t="s">
        <v>76</v>
      </c>
      <c r="M7" s="91" t="s">
        <v>3063</v>
      </c>
      <c r="N7" t="s">
        <v>3064</v>
      </c>
      <c r="O7" s="66" t="s">
        <v>3055</v>
      </c>
      <c r="P7" s="91" t="s">
        <v>3056</v>
      </c>
      <c r="Q7" s="103" t="s">
        <v>3065</v>
      </c>
      <c r="R7" s="66" t="s">
        <v>82</v>
      </c>
      <c r="S7" s="92"/>
      <c r="T7" s="93">
        <v>0</v>
      </c>
      <c r="U7" s="94"/>
      <c r="V7" s="94">
        <v>0.2</v>
      </c>
      <c r="W7" s="94"/>
      <c r="X7" s="94"/>
      <c r="Y7" s="94">
        <v>0.2</v>
      </c>
      <c r="Z7" s="94"/>
      <c r="AA7" s="94">
        <v>0.2</v>
      </c>
      <c r="AB7" s="94"/>
      <c r="AC7" s="94">
        <v>0.2</v>
      </c>
      <c r="AD7" s="94"/>
      <c r="AE7" s="94"/>
      <c r="AF7" s="94">
        <v>0.2</v>
      </c>
      <c r="AG7" s="70"/>
      <c r="AH7" s="70"/>
      <c r="AI7" s="70"/>
      <c r="AJ7" s="70"/>
      <c r="AK7" s="70"/>
      <c r="AL7" s="70"/>
      <c r="AM7" s="70"/>
      <c r="AN7" s="70"/>
      <c r="AO7" s="70"/>
      <c r="AP7" s="70"/>
      <c r="AQ7" s="70"/>
      <c r="AR7" s="70"/>
    </row>
    <row r="8" spans="1:44" ht="63">
      <c r="A8" s="88" t="s">
        <v>3066</v>
      </c>
      <c r="B8" s="89" t="s">
        <v>3059</v>
      </c>
      <c r="C8" s="88" t="s">
        <v>3067</v>
      </c>
      <c r="D8" s="89"/>
      <c r="E8" s="88" t="s">
        <v>3068</v>
      </c>
      <c r="F8" s="90" t="s">
        <v>3069</v>
      </c>
      <c r="G8" s="85">
        <v>2</v>
      </c>
      <c r="H8" s="65" t="s">
        <v>217</v>
      </c>
      <c r="I8" t="s">
        <v>404</v>
      </c>
      <c r="J8" t="s">
        <v>3070</v>
      </c>
      <c r="K8" t="s">
        <v>75</v>
      </c>
      <c r="L8" t="s">
        <v>76</v>
      </c>
      <c r="M8" s="91" t="s">
        <v>3071</v>
      </c>
      <c r="N8" t="s">
        <v>3072</v>
      </c>
      <c r="O8" s="66" t="s">
        <v>3073</v>
      </c>
      <c r="P8" s="99" t="s">
        <v>3074</v>
      </c>
      <c r="Q8" s="95" t="s">
        <v>3065</v>
      </c>
      <c r="R8" s="66" t="s">
        <v>1828</v>
      </c>
      <c r="S8" s="96">
        <v>150000</v>
      </c>
      <c r="T8" s="93"/>
      <c r="U8" s="94"/>
      <c r="V8" s="94"/>
      <c r="W8" s="94">
        <v>0.2</v>
      </c>
      <c r="X8" s="94"/>
      <c r="Y8" s="94"/>
      <c r="Z8" s="94">
        <v>0.3</v>
      </c>
      <c r="AA8" s="94"/>
      <c r="AB8" s="94">
        <v>0.3</v>
      </c>
      <c r="AC8" s="94"/>
      <c r="AD8" s="94"/>
      <c r="AE8" s="94"/>
      <c r="AF8" s="94">
        <v>0.2</v>
      </c>
      <c r="AG8" s="70"/>
      <c r="AH8" s="70"/>
      <c r="AI8" s="70"/>
      <c r="AJ8" s="70"/>
      <c r="AK8" s="70"/>
      <c r="AL8" s="70"/>
      <c r="AM8" s="70"/>
      <c r="AN8" s="70"/>
      <c r="AO8" s="70"/>
      <c r="AP8" s="70"/>
      <c r="AQ8" s="70"/>
      <c r="AR8" s="70"/>
    </row>
    <row r="9" spans="1:44" ht="99" customHeight="1">
      <c r="A9" s="88" t="s">
        <v>3075</v>
      </c>
      <c r="B9" s="89" t="s">
        <v>131</v>
      </c>
      <c r="C9" s="89" t="s">
        <v>598</v>
      </c>
      <c r="D9" s="89"/>
      <c r="E9" s="88" t="s">
        <v>3076</v>
      </c>
      <c r="F9" s="90" t="s">
        <v>3077</v>
      </c>
      <c r="G9" s="85">
        <v>2</v>
      </c>
      <c r="H9" s="65" t="s">
        <v>756</v>
      </c>
      <c r="I9" t="s">
        <v>404</v>
      </c>
      <c r="J9" t="s">
        <v>94</v>
      </c>
      <c r="K9" t="s">
        <v>75</v>
      </c>
      <c r="L9" t="s">
        <v>76</v>
      </c>
      <c r="M9" s="91" t="s">
        <v>3078</v>
      </c>
      <c r="N9" t="s">
        <v>3072</v>
      </c>
      <c r="O9" s="66" t="s">
        <v>3073</v>
      </c>
      <c r="P9" s="99" t="s">
        <v>3074</v>
      </c>
      <c r="Q9" s="103" t="s">
        <v>3079</v>
      </c>
      <c r="R9" s="66" t="s">
        <v>82</v>
      </c>
      <c r="S9" s="92"/>
      <c r="T9" s="93"/>
      <c r="U9" s="94"/>
      <c r="V9" s="94"/>
      <c r="W9" s="94"/>
      <c r="X9" s="94">
        <v>0.25</v>
      </c>
      <c r="Y9" s="94"/>
      <c r="Z9" s="94">
        <v>0.25</v>
      </c>
      <c r="AA9" s="94"/>
      <c r="AB9" s="94"/>
      <c r="AC9" s="94">
        <v>0.25</v>
      </c>
      <c r="AD9" s="94"/>
      <c r="AE9" s="94"/>
      <c r="AF9" s="94">
        <v>0.25</v>
      </c>
      <c r="AG9" s="70"/>
      <c r="AH9" s="70"/>
      <c r="AI9" s="70"/>
      <c r="AJ9" s="70"/>
      <c r="AK9" s="70"/>
      <c r="AL9" s="70"/>
      <c r="AM9" s="70"/>
      <c r="AN9" s="70"/>
      <c r="AO9" s="70"/>
      <c r="AP9" s="70"/>
      <c r="AQ9" s="70"/>
      <c r="AR9" s="70"/>
    </row>
    <row r="10" spans="1:44" ht="63.75" customHeight="1">
      <c r="A10" s="88" t="s">
        <v>3080</v>
      </c>
      <c r="B10" s="88" t="s">
        <v>3059</v>
      </c>
      <c r="C10" s="88" t="s">
        <v>3067</v>
      </c>
      <c r="D10" s="89"/>
      <c r="E10" s="88" t="s">
        <v>3081</v>
      </c>
      <c r="F10" s="90" t="s">
        <v>3082</v>
      </c>
      <c r="G10" s="85">
        <v>2</v>
      </c>
      <c r="H10" s="65" t="s">
        <v>217</v>
      </c>
      <c r="I10" t="s">
        <v>404</v>
      </c>
      <c r="J10" t="s">
        <v>94</v>
      </c>
      <c r="K10" t="s">
        <v>75</v>
      </c>
      <c r="L10" t="s">
        <v>76</v>
      </c>
      <c r="M10" s="46" t="s">
        <v>3078</v>
      </c>
      <c r="N10" t="s">
        <v>3072</v>
      </c>
      <c r="O10" s="66" t="s">
        <v>3073</v>
      </c>
      <c r="P10" s="111" t="s">
        <v>3074</v>
      </c>
      <c r="Q10" s="95" t="s">
        <v>3079</v>
      </c>
      <c r="R10" s="66" t="s">
        <v>82</v>
      </c>
      <c r="S10" s="92"/>
      <c r="T10" s="93"/>
      <c r="U10" s="94"/>
      <c r="V10" s="94"/>
      <c r="W10" s="94"/>
      <c r="X10" s="94">
        <v>0.25</v>
      </c>
      <c r="Y10" s="94"/>
      <c r="Z10" s="94"/>
      <c r="AA10" s="94">
        <v>0.25</v>
      </c>
      <c r="AB10" s="94"/>
      <c r="AC10" s="94"/>
      <c r="AD10" s="94">
        <v>0.25</v>
      </c>
      <c r="AE10" s="94"/>
      <c r="AF10" s="94">
        <v>0.25</v>
      </c>
      <c r="AG10" s="70"/>
      <c r="AH10" s="70"/>
      <c r="AI10" s="70"/>
      <c r="AJ10" s="70"/>
      <c r="AK10" s="70"/>
      <c r="AL10" s="70"/>
      <c r="AM10" s="70"/>
      <c r="AN10" s="70"/>
      <c r="AO10" s="70"/>
      <c r="AP10" s="70"/>
      <c r="AQ10" s="70"/>
      <c r="AR10" s="70"/>
    </row>
    <row r="11" spans="1:44" ht="63">
      <c r="A11" s="88" t="s">
        <v>3083</v>
      </c>
      <c r="B11" s="88" t="s">
        <v>131</v>
      </c>
      <c r="C11" s="88" t="s">
        <v>3084</v>
      </c>
      <c r="D11" s="89"/>
      <c r="E11" s="88" t="s">
        <v>3085</v>
      </c>
      <c r="F11" s="90" t="s">
        <v>3086</v>
      </c>
      <c r="G11" s="85">
        <v>1</v>
      </c>
      <c r="H11" s="65" t="s">
        <v>217</v>
      </c>
      <c r="I11" t="s">
        <v>404</v>
      </c>
      <c r="J11" t="s">
        <v>94</v>
      </c>
      <c r="K11" t="s">
        <v>75</v>
      </c>
      <c r="L11" t="s">
        <v>76</v>
      </c>
      <c r="M11" s="95" t="s">
        <v>3087</v>
      </c>
      <c r="N11" t="s">
        <v>3072</v>
      </c>
      <c r="O11" s="66" t="s">
        <v>3073</v>
      </c>
      <c r="P11" s="111" t="s">
        <v>3088</v>
      </c>
      <c r="Q11" s="95" t="s">
        <v>3089</v>
      </c>
      <c r="R11" s="66" t="s">
        <v>82</v>
      </c>
      <c r="S11" s="92"/>
      <c r="T11" s="93"/>
      <c r="U11" s="94"/>
      <c r="V11" s="94"/>
      <c r="W11" s="94"/>
      <c r="X11" s="94"/>
      <c r="Y11" s="94">
        <v>0.25</v>
      </c>
      <c r="Z11" s="94">
        <v>0.25</v>
      </c>
      <c r="AA11" s="94"/>
      <c r="AB11" s="94"/>
      <c r="AC11" s="94"/>
      <c r="AD11" s="94"/>
      <c r="AE11" s="94">
        <v>0.25</v>
      </c>
      <c r="AF11" s="94">
        <v>0.25</v>
      </c>
      <c r="AG11" s="72"/>
      <c r="AH11" s="72"/>
      <c r="AI11" s="72"/>
      <c r="AJ11" s="72"/>
      <c r="AK11" s="72"/>
      <c r="AL11" s="72"/>
      <c r="AM11" s="72"/>
      <c r="AN11" s="72"/>
      <c r="AO11" s="72"/>
      <c r="AP11" s="72"/>
      <c r="AQ11" s="72"/>
      <c r="AR11" s="72"/>
    </row>
    <row r="12" spans="1:44" ht="63">
      <c r="A12" s="88" t="s">
        <v>3090</v>
      </c>
      <c r="B12" s="88" t="s">
        <v>131</v>
      </c>
      <c r="C12" s="88" t="s">
        <v>598</v>
      </c>
      <c r="D12" s="89"/>
      <c r="E12" s="88" t="s">
        <v>3091</v>
      </c>
      <c r="F12" s="97" t="s">
        <v>3092</v>
      </c>
      <c r="G12" s="85">
        <v>2</v>
      </c>
      <c r="H12" s="65" t="s">
        <v>217</v>
      </c>
      <c r="I12" t="s">
        <v>404</v>
      </c>
      <c r="J12" t="s">
        <v>94</v>
      </c>
      <c r="K12" t="s">
        <v>75</v>
      </c>
      <c r="L12" t="s">
        <v>76</v>
      </c>
      <c r="M12" s="95" t="s">
        <v>3093</v>
      </c>
      <c r="N12" t="s">
        <v>3072</v>
      </c>
      <c r="O12" s="66" t="s">
        <v>3073</v>
      </c>
      <c r="P12" s="111" t="s">
        <v>3088</v>
      </c>
      <c r="Q12" s="95" t="s">
        <v>3094</v>
      </c>
      <c r="R12" s="66" t="s">
        <v>82</v>
      </c>
      <c r="S12" s="92"/>
      <c r="T12" s="93"/>
      <c r="U12" s="94"/>
      <c r="V12" s="94">
        <v>0.25</v>
      </c>
      <c r="W12" s="94"/>
      <c r="X12" s="94"/>
      <c r="Y12" s="94">
        <v>0.25</v>
      </c>
      <c r="Z12" s="94"/>
      <c r="AA12" s="94"/>
      <c r="AB12" s="94">
        <v>0.25</v>
      </c>
      <c r="AC12" s="94"/>
      <c r="AD12" s="94"/>
      <c r="AE12" s="94">
        <v>0.25</v>
      </c>
      <c r="AF12" s="94"/>
      <c r="AG12" s="72"/>
      <c r="AH12" s="72"/>
      <c r="AI12" s="72"/>
      <c r="AJ12" s="72"/>
      <c r="AK12" s="72"/>
      <c r="AL12" s="72"/>
      <c r="AM12" s="72"/>
      <c r="AN12" s="72"/>
      <c r="AO12" s="72"/>
      <c r="AP12" s="72"/>
      <c r="AQ12" s="72"/>
      <c r="AR12" s="72"/>
    </row>
    <row r="13" spans="1:44" ht="31.5">
      <c r="A13" s="88" t="s">
        <v>3095</v>
      </c>
      <c r="B13" s="88" t="s">
        <v>3059</v>
      </c>
      <c r="C13" s="88" t="s">
        <v>182</v>
      </c>
      <c r="D13" s="89"/>
      <c r="E13" s="88" t="s">
        <v>3096</v>
      </c>
      <c r="F13" s="98" t="s">
        <v>3097</v>
      </c>
      <c r="G13" s="85">
        <v>2</v>
      </c>
      <c r="H13" s="65" t="s">
        <v>217</v>
      </c>
      <c r="I13" t="s">
        <v>404</v>
      </c>
      <c r="J13" t="s">
        <v>94</v>
      </c>
      <c r="K13" t="s">
        <v>75</v>
      </c>
      <c r="L13" t="s">
        <v>76</v>
      </c>
      <c r="M13" s="95" t="s">
        <v>3098</v>
      </c>
      <c r="N13" t="s">
        <v>3072</v>
      </c>
      <c r="O13" s="66" t="s">
        <v>3073</v>
      </c>
      <c r="P13" s="111" t="s">
        <v>3074</v>
      </c>
      <c r="Q13" s="95" t="s">
        <v>728</v>
      </c>
      <c r="R13" s="66" t="s">
        <v>82</v>
      </c>
      <c r="S13" s="92"/>
      <c r="T13" s="93"/>
      <c r="U13" s="94"/>
      <c r="V13" s="94">
        <v>0.25</v>
      </c>
      <c r="W13" s="94"/>
      <c r="X13" s="94"/>
      <c r="Y13" s="94">
        <v>0.25</v>
      </c>
      <c r="Z13" s="94"/>
      <c r="AA13" s="94"/>
      <c r="AB13" s="94">
        <v>0.25</v>
      </c>
      <c r="AC13" s="94"/>
      <c r="AD13" s="94"/>
      <c r="AE13" s="94">
        <v>0.25</v>
      </c>
      <c r="AF13" s="94"/>
      <c r="AG13" s="72"/>
      <c r="AH13" s="72"/>
      <c r="AI13" s="72"/>
      <c r="AJ13" s="72"/>
      <c r="AK13" s="72"/>
      <c r="AL13" s="72"/>
      <c r="AM13" s="72"/>
      <c r="AN13" s="72"/>
      <c r="AO13" s="72"/>
      <c r="AP13" s="72"/>
      <c r="AQ13" s="72"/>
      <c r="AR13" s="72"/>
    </row>
    <row r="14" spans="1:44" ht="31.5">
      <c r="A14" s="88" t="s">
        <v>3099</v>
      </c>
      <c r="B14" s="89" t="s">
        <v>131</v>
      </c>
      <c r="C14" s="89" t="s">
        <v>598</v>
      </c>
      <c r="D14" s="89"/>
      <c r="E14" s="88" t="s">
        <v>3100</v>
      </c>
      <c r="F14" s="88" t="s">
        <v>3101</v>
      </c>
      <c r="G14" s="85">
        <v>3</v>
      </c>
      <c r="H14" s="65" t="s">
        <v>217</v>
      </c>
      <c r="I14" t="s">
        <v>404</v>
      </c>
      <c r="J14" t="s">
        <v>3070</v>
      </c>
      <c r="K14" t="s">
        <v>75</v>
      </c>
      <c r="L14" t="s">
        <v>76</v>
      </c>
      <c r="M14" s="95" t="s">
        <v>3098</v>
      </c>
      <c r="N14" t="s">
        <v>3072</v>
      </c>
      <c r="O14" s="66" t="s">
        <v>3073</v>
      </c>
      <c r="P14" s="111" t="s">
        <v>3074</v>
      </c>
      <c r="Q14" s="95" t="s">
        <v>728</v>
      </c>
      <c r="R14" s="66" t="s">
        <v>82</v>
      </c>
      <c r="S14" s="92"/>
      <c r="T14" s="93"/>
      <c r="U14" s="94"/>
      <c r="V14" s="94"/>
      <c r="W14" s="94">
        <v>0.25</v>
      </c>
      <c r="X14" s="94"/>
      <c r="Y14" s="94"/>
      <c r="Z14" s="94">
        <v>0.25</v>
      </c>
      <c r="AA14" s="94"/>
      <c r="AB14" s="94"/>
      <c r="AC14" s="94">
        <v>0.25</v>
      </c>
      <c r="AD14" s="94"/>
      <c r="AE14" s="94"/>
      <c r="AF14" s="94">
        <v>0.25</v>
      </c>
      <c r="AG14" s="72"/>
      <c r="AH14" s="72"/>
      <c r="AI14" s="72"/>
      <c r="AJ14" s="72"/>
      <c r="AK14" s="72"/>
      <c r="AL14" s="72"/>
      <c r="AM14" s="72"/>
      <c r="AN14" s="72"/>
      <c r="AO14" s="72"/>
      <c r="AP14" s="72"/>
      <c r="AQ14" s="72"/>
      <c r="AR14" s="72"/>
    </row>
    <row r="15" spans="1:44" ht="31.5">
      <c r="A15" s="88" t="s">
        <v>3102</v>
      </c>
      <c r="B15" s="89" t="s">
        <v>68</v>
      </c>
      <c r="C15" s="89" t="s">
        <v>84</v>
      </c>
      <c r="D15" s="89"/>
      <c r="E15" s="88" t="s">
        <v>3103</v>
      </c>
      <c r="F15" s="88" t="s">
        <v>3104</v>
      </c>
      <c r="G15" s="85">
        <v>3</v>
      </c>
      <c r="H15" s="65" t="s">
        <v>3105</v>
      </c>
      <c r="I15" t="s">
        <v>3106</v>
      </c>
      <c r="J15" t="s">
        <v>94</v>
      </c>
      <c r="K15" t="s">
        <v>75</v>
      </c>
      <c r="L15" t="s">
        <v>95</v>
      </c>
      <c r="M15" s="99" t="s">
        <v>3107</v>
      </c>
      <c r="N15" t="s">
        <v>3108</v>
      </c>
      <c r="O15" t="s">
        <v>3109</v>
      </c>
      <c r="P15" s="91" t="s">
        <v>3110</v>
      </c>
      <c r="Q15" s="91"/>
      <c r="R15" s="66" t="s">
        <v>82</v>
      </c>
      <c r="S15" s="92"/>
      <c r="T15" s="93"/>
      <c r="U15" s="100">
        <v>1</v>
      </c>
      <c r="V15" s="100">
        <v>1</v>
      </c>
      <c r="W15" s="100">
        <v>1</v>
      </c>
      <c r="X15" s="100">
        <v>1</v>
      </c>
      <c r="Y15" s="100">
        <v>1</v>
      </c>
      <c r="Z15" s="100">
        <v>1</v>
      </c>
      <c r="AA15" s="100">
        <v>1</v>
      </c>
      <c r="AB15" s="100">
        <v>1</v>
      </c>
      <c r="AC15" s="100">
        <v>1</v>
      </c>
      <c r="AD15" s="100">
        <v>1</v>
      </c>
      <c r="AE15" s="100">
        <v>1</v>
      </c>
      <c r="AF15" s="100">
        <v>1</v>
      </c>
      <c r="AG15" s="72"/>
      <c r="AH15" s="72"/>
      <c r="AI15" s="72"/>
      <c r="AJ15" s="72"/>
      <c r="AK15" s="72"/>
      <c r="AL15" s="72"/>
      <c r="AM15" s="72"/>
      <c r="AN15" s="72"/>
      <c r="AO15" s="72"/>
      <c r="AP15" s="72"/>
      <c r="AQ15" s="72"/>
      <c r="AR15" s="72"/>
    </row>
    <row r="16" spans="1:44" ht="31.5">
      <c r="A16" s="88" t="s">
        <v>3111</v>
      </c>
      <c r="B16" s="89" t="s">
        <v>68</v>
      </c>
      <c r="C16" s="89" t="s">
        <v>84</v>
      </c>
      <c r="D16" s="89"/>
      <c r="E16" s="88" t="s">
        <v>3112</v>
      </c>
      <c r="F16" s="88" t="s">
        <v>3113</v>
      </c>
      <c r="G16" s="85">
        <v>2</v>
      </c>
      <c r="H16" s="65" t="s">
        <v>3105</v>
      </c>
      <c r="I16" t="s">
        <v>3114</v>
      </c>
      <c r="J16" t="s">
        <v>74</v>
      </c>
      <c r="K16" t="s">
        <v>75</v>
      </c>
      <c r="L16" t="s">
        <v>76</v>
      </c>
      <c r="M16" s="99" t="s">
        <v>3107</v>
      </c>
      <c r="N16" t="s">
        <v>3109</v>
      </c>
      <c r="O16" t="s">
        <v>3109</v>
      </c>
      <c r="P16" s="91" t="s">
        <v>3110</v>
      </c>
      <c r="Q16" s="91"/>
      <c r="R16" s="66" t="s">
        <v>82</v>
      </c>
      <c r="S16" s="92"/>
      <c r="T16" s="93"/>
      <c r="U16" s="100">
        <v>1</v>
      </c>
      <c r="V16" s="100">
        <v>1</v>
      </c>
      <c r="W16" s="100">
        <v>2</v>
      </c>
      <c r="X16" s="100">
        <v>1</v>
      </c>
      <c r="Y16" s="100"/>
      <c r="Z16" s="100"/>
      <c r="AA16" s="100"/>
      <c r="AB16" s="100"/>
      <c r="AC16" s="100"/>
      <c r="AD16" s="100"/>
      <c r="AE16" s="100"/>
      <c r="AF16" s="100"/>
      <c r="AG16" s="72"/>
      <c r="AH16" s="72"/>
      <c r="AI16" s="72"/>
      <c r="AJ16" s="72"/>
      <c r="AK16" s="72"/>
      <c r="AL16" s="72"/>
      <c r="AM16" s="72"/>
      <c r="AN16" s="72"/>
      <c r="AO16" s="72"/>
      <c r="AP16" s="72"/>
      <c r="AQ16" s="72"/>
      <c r="AR16" s="72"/>
    </row>
    <row r="17" spans="1:44" ht="31.5">
      <c r="A17" s="88" t="s">
        <v>3115</v>
      </c>
      <c r="B17" s="89" t="s">
        <v>68</v>
      </c>
      <c r="C17" s="89" t="s">
        <v>182</v>
      </c>
      <c r="D17" s="89"/>
      <c r="E17" s="88" t="s">
        <v>3116</v>
      </c>
      <c r="F17" s="88" t="s">
        <v>3117</v>
      </c>
      <c r="G17" s="85">
        <v>2</v>
      </c>
      <c r="H17" s="65" t="s">
        <v>3118</v>
      </c>
      <c r="I17" t="s">
        <v>3119</v>
      </c>
      <c r="J17" t="s">
        <v>74</v>
      </c>
      <c r="K17" t="s">
        <v>75</v>
      </c>
      <c r="L17" t="s">
        <v>95</v>
      </c>
      <c r="M17" s="99" t="s">
        <v>3120</v>
      </c>
      <c r="N17" t="s">
        <v>3109</v>
      </c>
      <c r="O17" t="s">
        <v>3109</v>
      </c>
      <c r="P17" s="91" t="s">
        <v>3110</v>
      </c>
      <c r="Q17" s="91"/>
      <c r="R17" s="66" t="s">
        <v>82</v>
      </c>
      <c r="S17" s="92"/>
      <c r="T17" s="93"/>
      <c r="U17" s="100">
        <v>1</v>
      </c>
      <c r="V17" s="100">
        <v>1</v>
      </c>
      <c r="W17" s="100"/>
      <c r="X17" s="100">
        <v>1</v>
      </c>
      <c r="Y17" s="100"/>
      <c r="Z17" s="100"/>
      <c r="AA17" s="100">
        <v>1</v>
      </c>
      <c r="AB17" s="100"/>
      <c r="AC17" s="100"/>
      <c r="AD17" s="100">
        <v>1</v>
      </c>
      <c r="AE17" s="100"/>
      <c r="AF17" s="100"/>
      <c r="AG17" s="72"/>
      <c r="AH17" s="72"/>
      <c r="AI17" s="72"/>
      <c r="AJ17" s="72"/>
      <c r="AK17" s="72"/>
      <c r="AL17" s="72"/>
      <c r="AM17" s="72"/>
      <c r="AN17" s="72"/>
      <c r="AO17" s="72"/>
      <c r="AP17" s="72"/>
      <c r="AQ17" s="72"/>
      <c r="AR17" s="72"/>
    </row>
    <row r="18" spans="1:44" ht="47.25">
      <c r="A18" s="88" t="s">
        <v>3121</v>
      </c>
      <c r="B18" s="89" t="s">
        <v>68</v>
      </c>
      <c r="C18" s="89" t="s">
        <v>182</v>
      </c>
      <c r="D18" s="89"/>
      <c r="E18" s="88" t="s">
        <v>3122</v>
      </c>
      <c r="F18" s="88" t="s">
        <v>3123</v>
      </c>
      <c r="G18" s="85">
        <v>3</v>
      </c>
      <c r="H18" s="65" t="s">
        <v>3118</v>
      </c>
      <c r="I18" t="s">
        <v>3124</v>
      </c>
      <c r="J18" t="s">
        <v>74</v>
      </c>
      <c r="K18" t="s">
        <v>75</v>
      </c>
      <c r="L18" t="s">
        <v>95</v>
      </c>
      <c r="M18" s="99" t="s">
        <v>3125</v>
      </c>
      <c r="N18" t="s">
        <v>3109</v>
      </c>
      <c r="O18" t="s">
        <v>3109</v>
      </c>
      <c r="P18" s="91" t="s">
        <v>3110</v>
      </c>
      <c r="Q18" s="91"/>
      <c r="R18" s="66" t="s">
        <v>82</v>
      </c>
      <c r="S18" s="92"/>
      <c r="T18" s="93"/>
      <c r="U18" s="94"/>
      <c r="V18" s="100">
        <v>1</v>
      </c>
      <c r="W18" s="100"/>
      <c r="X18" s="100"/>
      <c r="Y18" s="100"/>
      <c r="Z18" s="100">
        <v>1</v>
      </c>
      <c r="AA18" s="100"/>
      <c r="AB18" s="94"/>
      <c r="AC18" s="94"/>
      <c r="AD18" s="94"/>
      <c r="AE18" s="94"/>
      <c r="AF18" s="101">
        <v>1</v>
      </c>
      <c r="AG18" s="72"/>
      <c r="AH18" s="72"/>
      <c r="AI18" s="72"/>
      <c r="AJ18" s="72"/>
      <c r="AK18" s="72"/>
      <c r="AL18" s="72"/>
      <c r="AM18" s="72"/>
      <c r="AN18" s="72"/>
      <c r="AO18" s="72"/>
      <c r="AP18" s="72"/>
      <c r="AQ18" s="72"/>
      <c r="AR18" s="72"/>
    </row>
    <row r="19" spans="1:44" ht="47.25">
      <c r="A19" s="88" t="s">
        <v>3126</v>
      </c>
      <c r="B19" s="89" t="s">
        <v>68</v>
      </c>
      <c r="C19" s="89" t="s">
        <v>182</v>
      </c>
      <c r="D19" s="89"/>
      <c r="E19" s="88" t="s">
        <v>3127</v>
      </c>
      <c r="F19" s="88" t="s">
        <v>3128</v>
      </c>
      <c r="G19" s="85">
        <v>2</v>
      </c>
      <c r="H19" s="65" t="s">
        <v>3129</v>
      </c>
      <c r="I19" t="s">
        <v>3130</v>
      </c>
      <c r="J19" t="s">
        <v>94</v>
      </c>
      <c r="K19" t="s">
        <v>75</v>
      </c>
      <c r="L19" t="s">
        <v>76</v>
      </c>
      <c r="M19" s="99" t="s">
        <v>3107</v>
      </c>
      <c r="N19" t="s">
        <v>3109</v>
      </c>
      <c r="O19" t="s">
        <v>3109</v>
      </c>
      <c r="P19" s="91" t="s">
        <v>3110</v>
      </c>
      <c r="Q19" s="91"/>
      <c r="R19" s="66" t="s">
        <v>82</v>
      </c>
      <c r="S19" s="92"/>
      <c r="T19" s="93"/>
      <c r="U19" s="94">
        <v>1</v>
      </c>
      <c r="V19" s="69"/>
      <c r="W19" s="69"/>
      <c r="X19" s="69"/>
      <c r="Y19" s="69"/>
      <c r="Z19" s="69"/>
      <c r="AA19" s="69"/>
      <c r="AB19" s="69"/>
      <c r="AC19" s="69"/>
      <c r="AD19" s="69"/>
      <c r="AE19" s="69"/>
      <c r="AF19" s="69"/>
      <c r="AG19" s="70"/>
      <c r="AH19" s="70"/>
      <c r="AI19" s="70"/>
      <c r="AJ19" s="70"/>
      <c r="AK19" s="70"/>
      <c r="AL19" s="70"/>
      <c r="AM19" s="70"/>
      <c r="AN19" s="70"/>
      <c r="AO19" s="70"/>
      <c r="AP19" s="70"/>
      <c r="AQ19" s="70"/>
      <c r="AR19" s="70"/>
    </row>
    <row r="20" spans="1:44" ht="47.25">
      <c r="A20" s="88" t="s">
        <v>3131</v>
      </c>
      <c r="B20" s="89" t="s">
        <v>68</v>
      </c>
      <c r="C20" s="89" t="s">
        <v>182</v>
      </c>
      <c r="D20" s="89"/>
      <c r="E20" s="88" t="s">
        <v>3132</v>
      </c>
      <c r="F20" s="88" t="s">
        <v>3133</v>
      </c>
      <c r="G20" s="85">
        <v>2</v>
      </c>
      <c r="H20" s="65" t="s">
        <v>3129</v>
      </c>
      <c r="I20" t="s">
        <v>3130</v>
      </c>
      <c r="J20" t="s">
        <v>94</v>
      </c>
      <c r="K20" t="s">
        <v>75</v>
      </c>
      <c r="L20" t="s">
        <v>76</v>
      </c>
      <c r="M20" s="99" t="s">
        <v>3107</v>
      </c>
      <c r="N20" t="s">
        <v>3109</v>
      </c>
      <c r="O20" t="s">
        <v>3109</v>
      </c>
      <c r="P20" s="91" t="s">
        <v>3110</v>
      </c>
      <c r="Q20" s="91"/>
      <c r="R20" s="66" t="s">
        <v>82</v>
      </c>
      <c r="S20" s="92"/>
      <c r="T20" s="93"/>
      <c r="U20" s="94"/>
      <c r="V20" s="94"/>
      <c r="W20" s="94"/>
      <c r="X20" s="94"/>
      <c r="Y20" s="94"/>
      <c r="Z20" s="94"/>
      <c r="AA20" s="94"/>
      <c r="AB20" s="94"/>
      <c r="AC20" s="94">
        <v>1</v>
      </c>
      <c r="AD20" s="94"/>
      <c r="AE20" s="94"/>
      <c r="AF20" s="94"/>
      <c r="AG20" s="72"/>
      <c r="AH20" s="72"/>
      <c r="AI20" s="72"/>
      <c r="AJ20" s="72"/>
      <c r="AK20" s="72"/>
      <c r="AL20" s="72"/>
      <c r="AM20" s="72"/>
      <c r="AN20" s="72"/>
      <c r="AO20" s="72"/>
      <c r="AP20" s="72"/>
      <c r="AQ20" s="72"/>
      <c r="AR20" s="72"/>
    </row>
    <row r="21" spans="1:44" ht="31.5">
      <c r="A21" s="88" t="s">
        <v>3134</v>
      </c>
      <c r="B21" s="89" t="s">
        <v>68</v>
      </c>
      <c r="C21" s="89" t="s">
        <v>182</v>
      </c>
      <c r="D21" s="89"/>
      <c r="E21" s="88" t="s">
        <v>3135</v>
      </c>
      <c r="F21" s="88" t="s">
        <v>3136</v>
      </c>
      <c r="G21" s="85">
        <v>2</v>
      </c>
      <c r="H21" s="65" t="s">
        <v>3105</v>
      </c>
      <c r="I21" s="65" t="s">
        <v>3137</v>
      </c>
      <c r="J21" t="s">
        <v>74</v>
      </c>
      <c r="K21" t="s">
        <v>75</v>
      </c>
      <c r="L21" t="s">
        <v>76</v>
      </c>
      <c r="M21" s="99" t="s">
        <v>3107</v>
      </c>
      <c r="N21" t="s">
        <v>3109</v>
      </c>
      <c r="O21" t="s">
        <v>3109</v>
      </c>
      <c r="P21" s="91" t="s">
        <v>3110</v>
      </c>
      <c r="Q21" s="91"/>
      <c r="R21" s="66" t="s">
        <v>82</v>
      </c>
      <c r="S21" s="92"/>
      <c r="T21" s="93"/>
      <c r="U21" s="100"/>
      <c r="V21" s="100">
        <v>1</v>
      </c>
      <c r="W21" s="100">
        <v>1</v>
      </c>
      <c r="X21" s="100">
        <v>1</v>
      </c>
      <c r="Y21" s="100">
        <v>1</v>
      </c>
      <c r="Z21" s="100">
        <v>1</v>
      </c>
      <c r="AA21" s="100">
        <v>1</v>
      </c>
      <c r="AB21" s="94"/>
      <c r="AC21" s="94"/>
      <c r="AD21" s="94"/>
      <c r="AE21" s="94"/>
      <c r="AF21" s="94"/>
      <c r="AG21" s="72"/>
      <c r="AH21" s="72"/>
      <c r="AI21" s="72"/>
      <c r="AJ21" s="72"/>
      <c r="AK21" s="72"/>
      <c r="AL21" s="72"/>
      <c r="AM21" s="72"/>
      <c r="AN21" s="72"/>
      <c r="AO21" s="72"/>
      <c r="AP21" s="72"/>
      <c r="AQ21" s="72"/>
      <c r="AR21" s="72"/>
    </row>
    <row r="22" spans="1:44" ht="39.75" customHeight="1">
      <c r="A22" s="88" t="s">
        <v>3138</v>
      </c>
      <c r="B22" s="89" t="s">
        <v>68</v>
      </c>
      <c r="C22" s="89" t="s">
        <v>182</v>
      </c>
      <c r="D22" s="89"/>
      <c r="E22" s="88" t="s">
        <v>3139</v>
      </c>
      <c r="F22" s="89" t="s">
        <v>3140</v>
      </c>
      <c r="G22" s="89">
        <v>1</v>
      </c>
      <c r="H22" t="s">
        <v>217</v>
      </c>
      <c r="I22" s="65" t="s">
        <v>3141</v>
      </c>
      <c r="J22" t="s">
        <v>3142</v>
      </c>
      <c r="K22" t="s">
        <v>3143</v>
      </c>
      <c r="L22" t="s">
        <v>2176</v>
      </c>
      <c r="M22" s="99" t="s">
        <v>3144</v>
      </c>
      <c r="N22" t="s">
        <v>831</v>
      </c>
      <c r="O22" t="s">
        <v>831</v>
      </c>
      <c r="P22" s="99" t="s">
        <v>3145</v>
      </c>
      <c r="Q22" s="110" t="s">
        <v>445</v>
      </c>
      <c r="R22" s="66" t="s">
        <v>82</v>
      </c>
      <c r="S22" s="92"/>
      <c r="T22" s="93"/>
      <c r="U22" s="69"/>
      <c r="V22" s="102">
        <v>0.5</v>
      </c>
      <c r="W22" s="102">
        <v>0.5</v>
      </c>
      <c r="X22" s="69"/>
      <c r="Y22" s="69"/>
      <c r="Z22" s="69"/>
      <c r="AA22" s="69"/>
      <c r="AB22" s="69"/>
      <c r="AC22" s="69"/>
      <c r="AD22" s="69"/>
      <c r="AE22" s="69"/>
      <c r="AF22" s="69"/>
      <c r="AG22" s="70"/>
      <c r="AH22" s="70"/>
      <c r="AI22" s="70"/>
      <c r="AJ22" s="70"/>
      <c r="AK22" s="70"/>
      <c r="AL22" s="70"/>
      <c r="AM22" s="70"/>
      <c r="AN22" s="70"/>
      <c r="AO22" s="70"/>
      <c r="AP22" s="70"/>
      <c r="AQ22" s="70"/>
      <c r="AR22" s="70"/>
    </row>
    <row r="23" spans="1:44" ht="47.25">
      <c r="A23" s="88" t="s">
        <v>3146</v>
      </c>
      <c r="B23" s="89" t="s">
        <v>68</v>
      </c>
      <c r="C23" s="89" t="s">
        <v>182</v>
      </c>
      <c r="D23" s="89"/>
      <c r="E23" s="88" t="s">
        <v>3147</v>
      </c>
      <c r="F23" s="89" t="s">
        <v>3148</v>
      </c>
      <c r="G23" s="85">
        <v>3</v>
      </c>
      <c r="H23" t="s">
        <v>217</v>
      </c>
      <c r="I23" s="65" t="s">
        <v>1408</v>
      </c>
      <c r="J23" t="s">
        <v>3149</v>
      </c>
      <c r="K23" t="s">
        <v>75</v>
      </c>
      <c r="L23" t="s">
        <v>95</v>
      </c>
      <c r="M23" s="91" t="s">
        <v>3150</v>
      </c>
      <c r="N23" t="s">
        <v>831</v>
      </c>
      <c r="O23" t="s">
        <v>831</v>
      </c>
      <c r="P23" s="99" t="s">
        <v>3145</v>
      </c>
      <c r="Q23" s="110" t="s">
        <v>445</v>
      </c>
      <c r="R23" s="66" t="s">
        <v>439</v>
      </c>
      <c r="S23" s="92"/>
      <c r="T23" s="93"/>
      <c r="U23" s="100">
        <v>18</v>
      </c>
      <c r="V23" s="100">
        <v>18</v>
      </c>
      <c r="W23" s="100">
        <v>18</v>
      </c>
      <c r="X23" s="100">
        <v>18</v>
      </c>
      <c r="Y23" s="100">
        <v>18</v>
      </c>
      <c r="Z23" s="100">
        <v>18</v>
      </c>
      <c r="AA23" s="100">
        <v>18</v>
      </c>
      <c r="AB23" s="100">
        <v>18</v>
      </c>
      <c r="AC23" s="100">
        <v>18</v>
      </c>
      <c r="AD23" s="100">
        <v>18</v>
      </c>
      <c r="AE23" s="100">
        <v>18</v>
      </c>
      <c r="AF23" s="100">
        <v>18</v>
      </c>
      <c r="AG23" s="72"/>
      <c r="AH23" s="72"/>
      <c r="AI23" s="72"/>
      <c r="AJ23" s="72"/>
      <c r="AK23" s="72"/>
      <c r="AL23" s="72"/>
      <c r="AM23" s="72"/>
      <c r="AN23" s="72"/>
      <c r="AO23" s="72"/>
      <c r="AP23" s="72"/>
      <c r="AQ23" s="72"/>
      <c r="AR23" s="72"/>
    </row>
    <row r="24" spans="1:44" ht="31.5">
      <c r="A24" s="88" t="s">
        <v>3151</v>
      </c>
      <c r="B24" s="89" t="s">
        <v>68</v>
      </c>
      <c r="C24" s="89" t="s">
        <v>182</v>
      </c>
      <c r="D24" s="89"/>
      <c r="E24" s="88" t="s">
        <v>3152</v>
      </c>
      <c r="F24" s="89" t="s">
        <v>3153</v>
      </c>
      <c r="G24" s="85">
        <v>1</v>
      </c>
      <c r="H24" t="s">
        <v>217</v>
      </c>
      <c r="I24" s="65" t="s">
        <v>1408</v>
      </c>
      <c r="J24" t="s">
        <v>3149</v>
      </c>
      <c r="K24" t="s">
        <v>75</v>
      </c>
      <c r="L24" t="s">
        <v>95</v>
      </c>
      <c r="M24" s="91" t="s">
        <v>3154</v>
      </c>
      <c r="N24" t="s">
        <v>831</v>
      </c>
      <c r="O24" t="s">
        <v>831</v>
      </c>
      <c r="P24" s="99" t="s">
        <v>3145</v>
      </c>
      <c r="Q24" s="110" t="s">
        <v>445</v>
      </c>
      <c r="R24" s="66" t="s">
        <v>439</v>
      </c>
      <c r="S24" s="92"/>
      <c r="T24" s="93"/>
      <c r="U24" s="69">
        <v>1</v>
      </c>
      <c r="V24" s="69">
        <v>1</v>
      </c>
      <c r="W24" s="69">
        <v>1</v>
      </c>
      <c r="X24" s="69">
        <v>1</v>
      </c>
      <c r="Y24" s="69">
        <v>1</v>
      </c>
      <c r="Z24" s="69">
        <v>1</v>
      </c>
      <c r="AA24" s="69">
        <v>1</v>
      </c>
      <c r="AB24" s="69">
        <v>1</v>
      </c>
      <c r="AC24" s="69">
        <v>1</v>
      </c>
      <c r="AD24" s="69">
        <v>1</v>
      </c>
      <c r="AE24" s="69">
        <v>1</v>
      </c>
      <c r="AF24" s="69">
        <v>1</v>
      </c>
      <c r="AG24" s="70"/>
      <c r="AH24" s="70"/>
      <c r="AI24" s="70"/>
      <c r="AJ24" s="70"/>
      <c r="AK24" s="70"/>
      <c r="AL24" s="70"/>
      <c r="AM24" s="70"/>
      <c r="AN24" s="70"/>
      <c r="AO24" s="70"/>
      <c r="AP24" s="70"/>
      <c r="AQ24" s="70"/>
      <c r="AR24" s="70"/>
    </row>
    <row r="25" spans="1:44" ht="47.25">
      <c r="A25" s="88" t="s">
        <v>3155</v>
      </c>
      <c r="B25" s="89" t="s">
        <v>68</v>
      </c>
      <c r="C25" s="89" t="s">
        <v>182</v>
      </c>
      <c r="D25" s="89"/>
      <c r="E25" s="88" t="s">
        <v>3156</v>
      </c>
      <c r="F25" s="89" t="s">
        <v>3157</v>
      </c>
      <c r="G25" s="85">
        <v>1</v>
      </c>
      <c r="H25" t="s">
        <v>217</v>
      </c>
      <c r="I25" s="65" t="s">
        <v>1408</v>
      </c>
      <c r="J25" t="s">
        <v>3149</v>
      </c>
      <c r="K25" t="s">
        <v>75</v>
      </c>
      <c r="L25" t="s">
        <v>95</v>
      </c>
      <c r="M25" s="91" t="s">
        <v>3158</v>
      </c>
      <c r="N25" t="s">
        <v>831</v>
      </c>
      <c r="O25" t="s">
        <v>831</v>
      </c>
      <c r="P25" s="99" t="s">
        <v>3159</v>
      </c>
      <c r="Q25" s="110" t="s">
        <v>445</v>
      </c>
      <c r="R25" s="66" t="s">
        <v>439</v>
      </c>
      <c r="S25" s="92"/>
      <c r="T25" s="93"/>
      <c r="U25" s="100">
        <v>1</v>
      </c>
      <c r="V25" s="100"/>
      <c r="W25" s="100"/>
      <c r="X25" s="100">
        <v>1</v>
      </c>
      <c r="Y25" s="100"/>
      <c r="Z25" s="100"/>
      <c r="AA25" s="100">
        <v>1</v>
      </c>
      <c r="AB25" s="100"/>
      <c r="AC25" s="100"/>
      <c r="AD25" s="100">
        <v>1</v>
      </c>
      <c r="AE25" s="100"/>
      <c r="AF25" s="100"/>
      <c r="AG25" s="72"/>
      <c r="AH25" s="72"/>
      <c r="AI25" s="72"/>
      <c r="AJ25" s="72"/>
      <c r="AK25" s="72"/>
      <c r="AL25" s="72"/>
      <c r="AM25" s="72"/>
      <c r="AN25" s="72"/>
      <c r="AO25" s="72"/>
      <c r="AP25" s="72"/>
      <c r="AQ25" s="72"/>
      <c r="AR25" s="72"/>
    </row>
    <row r="26" spans="1:44" ht="31.5">
      <c r="A26" s="88" t="s">
        <v>3160</v>
      </c>
      <c r="B26" s="89" t="s">
        <v>385</v>
      </c>
      <c r="C26" s="89" t="s">
        <v>182</v>
      </c>
      <c r="D26" s="89"/>
      <c r="E26" s="103" t="s">
        <v>3161</v>
      </c>
      <c r="F26" s="89" t="s">
        <v>3162</v>
      </c>
      <c r="G26" s="85">
        <v>1</v>
      </c>
      <c r="H26" t="s">
        <v>217</v>
      </c>
      <c r="I26" s="65" t="s">
        <v>1408</v>
      </c>
      <c r="J26" t="s">
        <v>3149</v>
      </c>
      <c r="K26" t="s">
        <v>75</v>
      </c>
      <c r="L26" t="s">
        <v>95</v>
      </c>
      <c r="M26" s="91" t="s">
        <v>3163</v>
      </c>
      <c r="N26" t="s">
        <v>831</v>
      </c>
      <c r="O26" t="s">
        <v>831</v>
      </c>
      <c r="P26" s="99" t="s">
        <v>3159</v>
      </c>
      <c r="Q26" s="110" t="s">
        <v>445</v>
      </c>
      <c r="R26" s="66" t="s">
        <v>439</v>
      </c>
      <c r="S26" s="104"/>
      <c r="T26" s="93"/>
      <c r="U26" s="105">
        <v>1</v>
      </c>
      <c r="V26" s="105">
        <v>1</v>
      </c>
      <c r="W26" s="105">
        <v>1</v>
      </c>
      <c r="X26" s="105">
        <v>1</v>
      </c>
      <c r="Y26" s="105">
        <v>1</v>
      </c>
      <c r="Z26" s="105">
        <v>1</v>
      </c>
      <c r="AA26" s="105">
        <v>1</v>
      </c>
      <c r="AB26" s="105">
        <v>1</v>
      </c>
      <c r="AC26" s="105">
        <v>1</v>
      </c>
      <c r="AD26" s="105">
        <v>1</v>
      </c>
      <c r="AE26" s="105">
        <v>1</v>
      </c>
      <c r="AF26" s="105">
        <v>1</v>
      </c>
      <c r="AG26" s="72"/>
      <c r="AH26" s="72"/>
      <c r="AI26" s="72"/>
      <c r="AJ26" s="72"/>
      <c r="AK26" s="72"/>
      <c r="AL26" s="72"/>
      <c r="AM26" s="72"/>
      <c r="AN26" s="72"/>
      <c r="AO26" s="72"/>
      <c r="AP26" s="72"/>
      <c r="AQ26" s="72"/>
      <c r="AR26" s="72"/>
    </row>
    <row r="27" spans="1:44" ht="47.25">
      <c r="A27" s="88" t="s">
        <v>3164</v>
      </c>
      <c r="B27" s="89" t="s">
        <v>68</v>
      </c>
      <c r="C27" s="89" t="s">
        <v>182</v>
      </c>
      <c r="D27" s="89"/>
      <c r="E27" s="88" t="s">
        <v>3165</v>
      </c>
      <c r="F27" s="89" t="s">
        <v>3166</v>
      </c>
      <c r="G27" s="85">
        <v>1</v>
      </c>
      <c r="H27" t="s">
        <v>217</v>
      </c>
      <c r="I27" s="65" t="s">
        <v>3141</v>
      </c>
      <c r="J27" t="s">
        <v>3142</v>
      </c>
      <c r="K27" t="s">
        <v>75</v>
      </c>
      <c r="L27" t="s">
        <v>76</v>
      </c>
      <c r="M27" s="91" t="s">
        <v>3167</v>
      </c>
      <c r="N27" t="s">
        <v>831</v>
      </c>
      <c r="O27" t="s">
        <v>831</v>
      </c>
      <c r="P27" s="99" t="s">
        <v>3168</v>
      </c>
      <c r="Q27" s="110" t="s">
        <v>445</v>
      </c>
      <c r="R27" s="66" t="s">
        <v>439</v>
      </c>
      <c r="S27" s="92"/>
      <c r="T27" s="93"/>
      <c r="U27" s="106"/>
      <c r="V27" s="106"/>
      <c r="W27" s="106"/>
      <c r="X27" s="106"/>
      <c r="Y27" s="106">
        <v>0.25</v>
      </c>
      <c r="Z27" s="106">
        <v>0.25</v>
      </c>
      <c r="AA27" s="106">
        <v>0.5</v>
      </c>
      <c r="AB27" s="106"/>
      <c r="AC27" s="106"/>
      <c r="AD27" s="106"/>
      <c r="AE27" s="106"/>
      <c r="AF27" s="106"/>
      <c r="AG27" s="72"/>
      <c r="AH27" s="72"/>
      <c r="AI27" s="72"/>
      <c r="AJ27" s="72"/>
      <c r="AK27" s="72"/>
      <c r="AL27" s="72"/>
      <c r="AM27" s="72"/>
      <c r="AN27" s="72"/>
      <c r="AO27" s="72"/>
      <c r="AP27" s="72"/>
      <c r="AQ27" s="72"/>
      <c r="AR27" s="72"/>
    </row>
    <row r="28" spans="1:44" ht="31.5">
      <c r="A28" s="88" t="s">
        <v>3169</v>
      </c>
      <c r="B28" s="89" t="s">
        <v>68</v>
      </c>
      <c r="C28" s="89" t="s">
        <v>182</v>
      </c>
      <c r="D28" s="89"/>
      <c r="E28" s="88" t="s">
        <v>3170</v>
      </c>
      <c r="F28" s="89" t="s">
        <v>3171</v>
      </c>
      <c r="G28" s="85">
        <v>3</v>
      </c>
      <c r="H28" t="s">
        <v>217</v>
      </c>
      <c r="I28" s="65" t="s">
        <v>3141</v>
      </c>
      <c r="J28" t="s">
        <v>3142</v>
      </c>
      <c r="K28" t="s">
        <v>75</v>
      </c>
      <c r="L28" t="s">
        <v>76</v>
      </c>
      <c r="M28" s="91" t="s">
        <v>3172</v>
      </c>
      <c r="N28" t="s">
        <v>831</v>
      </c>
      <c r="O28" t="s">
        <v>831</v>
      </c>
      <c r="P28" s="99" t="s">
        <v>3173</v>
      </c>
      <c r="Q28" s="110" t="s">
        <v>445</v>
      </c>
      <c r="R28" s="66" t="s">
        <v>439</v>
      </c>
      <c r="S28" s="92"/>
      <c r="T28" s="93"/>
      <c r="U28" s="106"/>
      <c r="V28" s="106"/>
      <c r="W28" s="106"/>
      <c r="X28" s="106"/>
      <c r="Y28" s="106"/>
      <c r="Z28" s="106"/>
      <c r="AA28" s="106">
        <v>0.25</v>
      </c>
      <c r="AB28" s="106">
        <v>0.25</v>
      </c>
      <c r="AC28" s="106">
        <v>0.5</v>
      </c>
      <c r="AD28" s="106"/>
      <c r="AE28" s="106"/>
      <c r="AF28" s="106"/>
      <c r="AG28" s="72"/>
      <c r="AH28" s="72"/>
      <c r="AI28" s="72"/>
      <c r="AJ28" s="72"/>
      <c r="AK28" s="72"/>
      <c r="AL28" s="72"/>
      <c r="AM28" s="72"/>
      <c r="AN28" s="72"/>
      <c r="AO28" s="72"/>
      <c r="AP28" s="72"/>
      <c r="AQ28" s="72"/>
      <c r="AR28" s="72"/>
    </row>
    <row r="29" spans="1:44" ht="47.25">
      <c r="A29" s="88" t="s">
        <v>3174</v>
      </c>
      <c r="B29" s="89" t="s">
        <v>68</v>
      </c>
      <c r="C29" s="89" t="s">
        <v>182</v>
      </c>
      <c r="D29" s="89"/>
      <c r="E29" s="88" t="s">
        <v>3175</v>
      </c>
      <c r="F29" s="89" t="s">
        <v>3176</v>
      </c>
      <c r="G29" s="85">
        <v>1</v>
      </c>
      <c r="H29" t="s">
        <v>217</v>
      </c>
      <c r="I29" s="65" t="s">
        <v>3141</v>
      </c>
      <c r="J29" t="s">
        <v>3142</v>
      </c>
      <c r="K29" t="s">
        <v>75</v>
      </c>
      <c r="L29" t="s">
        <v>76</v>
      </c>
      <c r="M29" s="91" t="s">
        <v>3177</v>
      </c>
      <c r="N29" t="s">
        <v>831</v>
      </c>
      <c r="O29" t="s">
        <v>831</v>
      </c>
      <c r="P29" s="99" t="s">
        <v>3178</v>
      </c>
      <c r="Q29" s="110" t="s">
        <v>445</v>
      </c>
      <c r="R29" s="66" t="s">
        <v>439</v>
      </c>
      <c r="S29" s="92"/>
      <c r="T29" s="93"/>
      <c r="U29" s="106"/>
      <c r="V29" s="106"/>
      <c r="W29" s="106"/>
      <c r="X29" s="106"/>
      <c r="Y29" s="106"/>
      <c r="Z29" s="106"/>
      <c r="AA29" s="106">
        <v>0.25</v>
      </c>
      <c r="AB29" s="106">
        <v>0.25</v>
      </c>
      <c r="AC29" s="106">
        <v>0.5</v>
      </c>
      <c r="AD29" s="106"/>
      <c r="AE29" s="106"/>
      <c r="AF29" s="106"/>
      <c r="AG29" s="72"/>
      <c r="AH29" s="72"/>
      <c r="AI29" s="72"/>
      <c r="AJ29" s="72"/>
      <c r="AK29" s="72"/>
      <c r="AL29" s="72"/>
      <c r="AM29" s="72"/>
      <c r="AN29" s="72"/>
      <c r="AO29" s="72"/>
      <c r="AP29" s="72"/>
      <c r="AQ29" s="72"/>
      <c r="AR29" s="72"/>
    </row>
    <row r="30" spans="1:44">
      <c r="A30" s="88" t="s">
        <v>3179</v>
      </c>
      <c r="B30" s="89" t="s">
        <v>68</v>
      </c>
      <c r="C30" s="89" t="s">
        <v>182</v>
      </c>
      <c r="D30" s="89"/>
      <c r="E30" s="88" t="s">
        <v>3180</v>
      </c>
      <c r="F30" s="89" t="s">
        <v>3181</v>
      </c>
      <c r="G30" s="85">
        <v>1</v>
      </c>
      <c r="H30" t="s">
        <v>217</v>
      </c>
      <c r="I30" s="65" t="s">
        <v>1408</v>
      </c>
      <c r="J30" t="s">
        <v>3149</v>
      </c>
      <c r="K30" t="s">
        <v>75</v>
      </c>
      <c r="L30" t="s">
        <v>95</v>
      </c>
      <c r="M30" s="91" t="s">
        <v>3182</v>
      </c>
      <c r="N30" t="s">
        <v>831</v>
      </c>
      <c r="O30" t="s">
        <v>831</v>
      </c>
      <c r="P30" s="99" t="s">
        <v>3183</v>
      </c>
      <c r="Q30" s="110" t="s">
        <v>445</v>
      </c>
      <c r="R30" s="66" t="s">
        <v>439</v>
      </c>
      <c r="S30" s="92"/>
      <c r="T30" s="93"/>
      <c r="U30" s="100">
        <v>15</v>
      </c>
      <c r="V30" s="100">
        <v>15</v>
      </c>
      <c r="W30" s="100">
        <v>15</v>
      </c>
      <c r="X30" s="100">
        <v>15</v>
      </c>
      <c r="Y30" s="100">
        <v>15</v>
      </c>
      <c r="Z30" s="100">
        <v>15</v>
      </c>
      <c r="AA30" s="100">
        <v>15</v>
      </c>
      <c r="AB30" s="100">
        <v>15</v>
      </c>
      <c r="AC30" s="100">
        <v>15</v>
      </c>
      <c r="AD30" s="100">
        <v>15</v>
      </c>
      <c r="AE30" s="100">
        <v>15</v>
      </c>
      <c r="AF30" s="100">
        <v>15</v>
      </c>
      <c r="AG30" s="72"/>
      <c r="AH30" s="72"/>
      <c r="AI30" s="72"/>
      <c r="AJ30" s="72"/>
      <c r="AK30" s="72"/>
      <c r="AL30" s="72"/>
      <c r="AM30" s="72"/>
      <c r="AN30" s="72"/>
      <c r="AO30" s="72"/>
      <c r="AP30" s="72"/>
      <c r="AQ30" s="72"/>
      <c r="AR30" s="72"/>
    </row>
    <row r="31" spans="1:44" ht="31.5">
      <c r="A31" s="88" t="s">
        <v>3184</v>
      </c>
      <c r="B31" s="89" t="s">
        <v>68</v>
      </c>
      <c r="C31" s="89" t="s">
        <v>182</v>
      </c>
      <c r="D31" s="89"/>
      <c r="E31" s="88" t="s">
        <v>3185</v>
      </c>
      <c r="F31" s="89" t="s">
        <v>3186</v>
      </c>
      <c r="G31" s="85">
        <v>1</v>
      </c>
      <c r="H31" t="s">
        <v>217</v>
      </c>
      <c r="I31" s="65" t="s">
        <v>3187</v>
      </c>
      <c r="J31" t="s">
        <v>3142</v>
      </c>
      <c r="K31" t="s">
        <v>75</v>
      </c>
      <c r="L31" t="s">
        <v>95</v>
      </c>
      <c r="M31" s="91" t="s">
        <v>3188</v>
      </c>
      <c r="N31" t="s">
        <v>831</v>
      </c>
      <c r="O31" t="s">
        <v>831</v>
      </c>
      <c r="P31" s="99" t="s">
        <v>3189</v>
      </c>
      <c r="Q31" s="110" t="s">
        <v>445</v>
      </c>
      <c r="R31" s="66" t="s">
        <v>439</v>
      </c>
      <c r="S31" s="92"/>
      <c r="T31" s="93"/>
      <c r="U31" s="106">
        <v>1</v>
      </c>
      <c r="V31" s="106">
        <v>1</v>
      </c>
      <c r="W31" s="106">
        <v>1</v>
      </c>
      <c r="X31" s="106">
        <v>1</v>
      </c>
      <c r="Y31" s="106">
        <v>1</v>
      </c>
      <c r="Z31" s="106">
        <v>1</v>
      </c>
      <c r="AA31" s="106">
        <v>1</v>
      </c>
      <c r="AB31" s="106">
        <v>1</v>
      </c>
      <c r="AC31" s="106">
        <v>1</v>
      </c>
      <c r="AD31" s="106">
        <v>1</v>
      </c>
      <c r="AE31" s="106">
        <v>1</v>
      </c>
      <c r="AF31" s="106">
        <v>1</v>
      </c>
      <c r="AG31" s="72"/>
      <c r="AH31" s="72"/>
      <c r="AI31" s="72"/>
      <c r="AJ31" s="72"/>
      <c r="AK31" s="72"/>
      <c r="AL31" s="72"/>
      <c r="AM31" s="72"/>
      <c r="AN31" s="72"/>
      <c r="AO31" s="72"/>
      <c r="AP31" s="72"/>
      <c r="AQ31" s="72"/>
      <c r="AR31" s="72"/>
    </row>
    <row r="32" spans="1:44" ht="47.25">
      <c r="A32" s="88" t="s">
        <v>3190</v>
      </c>
      <c r="B32" s="89" t="s">
        <v>68</v>
      </c>
      <c r="C32" s="89" t="s">
        <v>182</v>
      </c>
      <c r="D32" s="89"/>
      <c r="E32" s="88" t="s">
        <v>3191</v>
      </c>
      <c r="F32" s="89" t="s">
        <v>3192</v>
      </c>
      <c r="G32" s="85">
        <v>1</v>
      </c>
      <c r="H32" t="s">
        <v>217</v>
      </c>
      <c r="I32" s="65" t="s">
        <v>3193</v>
      </c>
      <c r="J32" t="s">
        <v>3142</v>
      </c>
      <c r="K32" t="s">
        <v>75</v>
      </c>
      <c r="L32" t="s">
        <v>95</v>
      </c>
      <c r="M32" s="91" t="s">
        <v>3194</v>
      </c>
      <c r="N32" t="s">
        <v>831</v>
      </c>
      <c r="O32" t="s">
        <v>831</v>
      </c>
      <c r="P32" s="99" t="s">
        <v>3189</v>
      </c>
      <c r="Q32" s="110" t="s">
        <v>445</v>
      </c>
      <c r="R32" s="66" t="s">
        <v>439</v>
      </c>
      <c r="S32" s="92"/>
      <c r="T32" s="93"/>
      <c r="U32" s="105">
        <v>1</v>
      </c>
      <c r="V32" s="105">
        <v>1</v>
      </c>
      <c r="W32" s="105">
        <v>1</v>
      </c>
      <c r="X32" s="105">
        <v>1</v>
      </c>
      <c r="Y32" s="105">
        <v>1</v>
      </c>
      <c r="Z32" s="105">
        <v>1</v>
      </c>
      <c r="AA32" s="105">
        <v>1</v>
      </c>
      <c r="AB32" s="105">
        <v>1</v>
      </c>
      <c r="AC32" s="105">
        <v>1</v>
      </c>
      <c r="AD32" s="105">
        <v>1</v>
      </c>
      <c r="AE32" s="105">
        <v>1</v>
      </c>
      <c r="AF32" s="105">
        <v>1</v>
      </c>
      <c r="AG32" s="72"/>
      <c r="AH32" s="72"/>
      <c r="AI32" s="72"/>
      <c r="AJ32" s="72"/>
      <c r="AK32" s="72"/>
      <c r="AL32" s="72"/>
      <c r="AM32" s="72"/>
      <c r="AN32" s="72"/>
      <c r="AO32" s="72"/>
      <c r="AP32" s="72"/>
      <c r="AQ32" s="72"/>
      <c r="AR32" s="72"/>
    </row>
    <row r="33" spans="1:44" ht="47.25">
      <c r="A33" s="88" t="s">
        <v>3195</v>
      </c>
      <c r="B33" s="89" t="s">
        <v>68</v>
      </c>
      <c r="C33" s="89" t="s">
        <v>182</v>
      </c>
      <c r="D33" s="89"/>
      <c r="E33" s="88" t="s">
        <v>3196</v>
      </c>
      <c r="F33" s="89" t="s">
        <v>3197</v>
      </c>
      <c r="G33" s="85">
        <v>1</v>
      </c>
      <c r="H33" t="s">
        <v>121</v>
      </c>
      <c r="I33" s="65" t="s">
        <v>339</v>
      </c>
      <c r="J33" t="s">
        <v>3142</v>
      </c>
      <c r="K33" t="s">
        <v>75</v>
      </c>
      <c r="L33" t="s">
        <v>95</v>
      </c>
      <c r="M33" s="91" t="s">
        <v>3198</v>
      </c>
      <c r="N33" t="s">
        <v>831</v>
      </c>
      <c r="O33" t="s">
        <v>831</v>
      </c>
      <c r="P33" s="99" t="s">
        <v>3173</v>
      </c>
      <c r="Q33" s="110" t="s">
        <v>445</v>
      </c>
      <c r="R33" s="66" t="s">
        <v>439</v>
      </c>
      <c r="S33" s="92"/>
      <c r="T33" s="93"/>
      <c r="U33" s="105">
        <v>1</v>
      </c>
      <c r="V33" s="105"/>
      <c r="W33" s="105"/>
      <c r="X33" s="105">
        <v>1</v>
      </c>
      <c r="Y33" s="105"/>
      <c r="Z33" s="105"/>
      <c r="AA33" s="105">
        <v>1</v>
      </c>
      <c r="AB33" s="105"/>
      <c r="AC33" s="105"/>
      <c r="AD33" s="105">
        <v>1</v>
      </c>
      <c r="AE33" s="105"/>
      <c r="AF33" s="105"/>
      <c r="AG33" s="72"/>
      <c r="AH33" s="72"/>
      <c r="AI33" s="72"/>
      <c r="AJ33" s="72"/>
      <c r="AK33" s="72"/>
      <c r="AL33" s="72"/>
      <c r="AM33" s="72"/>
      <c r="AN33" s="72"/>
      <c r="AO33" s="72"/>
      <c r="AP33" s="72"/>
      <c r="AQ33" s="72"/>
      <c r="AR33" s="72"/>
    </row>
    <row r="34" spans="1:44" ht="31.5">
      <c r="A34" s="88" t="s">
        <v>3199</v>
      </c>
      <c r="B34" s="89" t="s">
        <v>68</v>
      </c>
      <c r="C34" s="89" t="s">
        <v>182</v>
      </c>
      <c r="D34" s="89"/>
      <c r="E34" s="88" t="s">
        <v>3200</v>
      </c>
      <c r="F34" s="89" t="s">
        <v>3201</v>
      </c>
      <c r="G34" s="85">
        <v>1</v>
      </c>
      <c r="H34" t="s">
        <v>121</v>
      </c>
      <c r="I34" s="65" t="s">
        <v>3202</v>
      </c>
      <c r="J34" t="s">
        <v>3142</v>
      </c>
      <c r="K34" t="s">
        <v>75</v>
      </c>
      <c r="L34" t="s">
        <v>76</v>
      </c>
      <c r="M34" s="91" t="s">
        <v>3203</v>
      </c>
      <c r="N34" t="s">
        <v>831</v>
      </c>
      <c r="O34" t="s">
        <v>831</v>
      </c>
      <c r="P34" s="99" t="s">
        <v>3189</v>
      </c>
      <c r="Q34" s="110" t="s">
        <v>445</v>
      </c>
      <c r="R34" s="66" t="s">
        <v>439</v>
      </c>
      <c r="S34" s="92"/>
      <c r="T34" s="93"/>
      <c r="U34" s="106">
        <v>1</v>
      </c>
      <c r="V34" s="106">
        <v>1</v>
      </c>
      <c r="W34" s="106">
        <v>1</v>
      </c>
      <c r="X34" s="106">
        <v>1</v>
      </c>
      <c r="Y34" s="106">
        <v>1</v>
      </c>
      <c r="Z34" s="106">
        <v>1</v>
      </c>
      <c r="AA34" s="106">
        <v>1</v>
      </c>
      <c r="AB34" s="106">
        <v>1</v>
      </c>
      <c r="AC34" s="106">
        <v>1</v>
      </c>
      <c r="AD34" s="106">
        <v>1</v>
      </c>
      <c r="AE34" s="106">
        <v>1</v>
      </c>
      <c r="AF34" s="106">
        <v>1</v>
      </c>
      <c r="AG34" s="72"/>
      <c r="AH34" s="72"/>
      <c r="AI34" s="72"/>
      <c r="AJ34" s="72"/>
      <c r="AK34" s="72"/>
      <c r="AL34" s="72"/>
      <c r="AM34" s="72"/>
      <c r="AN34" s="72"/>
      <c r="AO34" s="72"/>
      <c r="AP34" s="72"/>
      <c r="AQ34" s="72"/>
      <c r="AR34" s="72"/>
    </row>
    <row r="35" spans="1:44" ht="27.75" customHeight="1">
      <c r="A35" s="88" t="s">
        <v>3204</v>
      </c>
      <c r="B35" s="89" t="s">
        <v>68</v>
      </c>
      <c r="C35" s="89" t="s">
        <v>182</v>
      </c>
      <c r="D35" s="89"/>
      <c r="E35" s="88" t="s">
        <v>3205</v>
      </c>
      <c r="F35" s="89" t="s">
        <v>3206</v>
      </c>
      <c r="G35" s="85">
        <v>1</v>
      </c>
      <c r="H35" t="s">
        <v>217</v>
      </c>
      <c r="I35" s="65" t="s">
        <v>1408</v>
      </c>
      <c r="J35" t="s">
        <v>3149</v>
      </c>
      <c r="K35" t="s">
        <v>75</v>
      </c>
      <c r="L35" t="s">
        <v>76</v>
      </c>
      <c r="M35" s="91" t="s">
        <v>3198</v>
      </c>
      <c r="N35" t="s">
        <v>831</v>
      </c>
      <c r="O35" t="s">
        <v>831</v>
      </c>
      <c r="P35" s="99" t="s">
        <v>3189</v>
      </c>
      <c r="Q35" s="110" t="s">
        <v>445</v>
      </c>
      <c r="R35" s="66" t="s">
        <v>439</v>
      </c>
      <c r="S35" s="92"/>
      <c r="T35" s="107"/>
      <c r="U35" s="106">
        <v>1</v>
      </c>
      <c r="V35" s="106">
        <v>1</v>
      </c>
      <c r="W35" s="106">
        <v>1</v>
      </c>
      <c r="X35" s="106">
        <v>1</v>
      </c>
      <c r="Y35" s="106">
        <v>1</v>
      </c>
      <c r="Z35" s="106">
        <v>1</v>
      </c>
      <c r="AA35" s="106">
        <v>1</v>
      </c>
      <c r="AB35" s="106">
        <v>1</v>
      </c>
      <c r="AC35" s="106">
        <v>1</v>
      </c>
      <c r="AD35" s="106">
        <v>1</v>
      </c>
      <c r="AE35" s="106">
        <v>1</v>
      </c>
      <c r="AF35" s="106">
        <v>1</v>
      </c>
      <c r="AG35" s="72"/>
      <c r="AH35" s="72"/>
      <c r="AI35" s="72"/>
      <c r="AJ35" s="72"/>
      <c r="AK35" s="72"/>
      <c r="AL35" s="72"/>
      <c r="AM35" s="72"/>
      <c r="AN35" s="72"/>
      <c r="AO35" s="72"/>
      <c r="AP35" s="72"/>
      <c r="AQ35" s="72"/>
      <c r="AR35" s="72"/>
    </row>
    <row r="36" spans="1:44" ht="31.5">
      <c r="A36" s="88" t="s">
        <v>3207</v>
      </c>
      <c r="B36" s="89" t="s">
        <v>68</v>
      </c>
      <c r="C36" s="89" t="s">
        <v>182</v>
      </c>
      <c r="D36" s="89"/>
      <c r="E36" s="88" t="s">
        <v>3208</v>
      </c>
      <c r="F36" s="89" t="s">
        <v>3209</v>
      </c>
      <c r="G36" s="85">
        <v>3</v>
      </c>
      <c r="H36" t="s">
        <v>217</v>
      </c>
      <c r="I36" s="65" t="s">
        <v>3141</v>
      </c>
      <c r="J36" t="s">
        <v>3142</v>
      </c>
      <c r="K36" t="s">
        <v>75</v>
      </c>
      <c r="L36" t="s">
        <v>76</v>
      </c>
      <c r="M36" s="91" t="s">
        <v>3210</v>
      </c>
      <c r="N36" t="s">
        <v>831</v>
      </c>
      <c r="O36" t="s">
        <v>831</v>
      </c>
      <c r="P36" s="99" t="s">
        <v>3211</v>
      </c>
      <c r="Q36" s="110" t="s">
        <v>445</v>
      </c>
      <c r="R36" s="66" t="s">
        <v>439</v>
      </c>
      <c r="S36" s="92"/>
      <c r="T36" s="93"/>
      <c r="U36" s="106"/>
      <c r="V36" s="106"/>
      <c r="W36" s="106"/>
      <c r="X36" s="106"/>
      <c r="Y36" s="106"/>
      <c r="Z36" s="106"/>
      <c r="AA36" s="106"/>
      <c r="AB36" s="106">
        <v>0.2</v>
      </c>
      <c r="AC36" s="106">
        <v>0.2</v>
      </c>
      <c r="AD36" s="106">
        <v>0.2</v>
      </c>
      <c r="AE36" s="106">
        <v>0.2</v>
      </c>
      <c r="AF36" s="106">
        <v>0.2</v>
      </c>
      <c r="AG36" s="72"/>
      <c r="AH36" s="72"/>
      <c r="AI36" s="72"/>
      <c r="AJ36" s="72"/>
      <c r="AK36" s="72"/>
      <c r="AL36" s="72"/>
      <c r="AM36" s="72"/>
      <c r="AN36" s="72"/>
      <c r="AO36" s="72"/>
      <c r="AP36" s="72"/>
      <c r="AQ36" s="72"/>
      <c r="AR36" s="72"/>
    </row>
    <row r="37" spans="1:44" ht="31.5">
      <c r="A37" s="88" t="s">
        <v>3212</v>
      </c>
      <c r="B37" s="89" t="s">
        <v>68</v>
      </c>
      <c r="C37" s="89" t="s">
        <v>182</v>
      </c>
      <c r="D37" s="89"/>
      <c r="E37" s="88" t="s">
        <v>3213</v>
      </c>
      <c r="F37" s="89" t="s">
        <v>3214</v>
      </c>
      <c r="G37" s="85">
        <v>1</v>
      </c>
      <c r="H37" t="s">
        <v>217</v>
      </c>
      <c r="I37" s="65" t="s">
        <v>1408</v>
      </c>
      <c r="J37" t="s">
        <v>3149</v>
      </c>
      <c r="K37" t="s">
        <v>75</v>
      </c>
      <c r="L37" t="s">
        <v>76</v>
      </c>
      <c r="M37" s="91" t="s">
        <v>3198</v>
      </c>
      <c r="N37" t="s">
        <v>831</v>
      </c>
      <c r="O37" t="s">
        <v>831</v>
      </c>
      <c r="P37" s="99" t="s">
        <v>3211</v>
      </c>
      <c r="Q37" s="110" t="s">
        <v>445</v>
      </c>
      <c r="R37" s="66" t="s">
        <v>439</v>
      </c>
      <c r="S37" s="92"/>
      <c r="T37" s="93"/>
      <c r="U37" s="108"/>
      <c r="V37" s="108"/>
      <c r="W37" s="108"/>
      <c r="X37" s="108"/>
      <c r="Y37" s="108"/>
      <c r="Z37" s="108"/>
      <c r="AA37" s="108">
        <v>1</v>
      </c>
      <c r="AB37" s="108"/>
      <c r="AC37" s="108"/>
      <c r="AD37" s="108">
        <v>1</v>
      </c>
      <c r="AE37" s="108"/>
      <c r="AF37" s="108"/>
      <c r="AG37" s="72"/>
      <c r="AH37" s="72"/>
      <c r="AI37" s="72"/>
      <c r="AJ37" s="72"/>
      <c r="AK37" s="72"/>
      <c r="AL37" s="72"/>
      <c r="AM37" s="72"/>
      <c r="AN37" s="72"/>
      <c r="AO37" s="72"/>
      <c r="AP37" s="72"/>
      <c r="AQ37" s="72"/>
      <c r="AR37" s="72"/>
    </row>
    <row r="38" spans="1:44" ht="31.5">
      <c r="A38" s="88" t="s">
        <v>3215</v>
      </c>
      <c r="B38" s="89" t="s">
        <v>68</v>
      </c>
      <c r="C38" s="89" t="s">
        <v>182</v>
      </c>
      <c r="D38" s="89"/>
      <c r="E38" s="88" t="s">
        <v>3216</v>
      </c>
      <c r="F38" s="89" t="s">
        <v>3214</v>
      </c>
      <c r="G38" s="85">
        <v>1</v>
      </c>
      <c r="H38" t="s">
        <v>217</v>
      </c>
      <c r="I38" s="65" t="s">
        <v>1408</v>
      </c>
      <c r="J38" t="s">
        <v>3149</v>
      </c>
      <c r="K38" t="s">
        <v>75</v>
      </c>
      <c r="L38" t="s">
        <v>76</v>
      </c>
      <c r="M38" s="91" t="s">
        <v>3198</v>
      </c>
      <c r="N38" t="s">
        <v>831</v>
      </c>
      <c r="O38" t="s">
        <v>831</v>
      </c>
      <c r="P38" s="99" t="s">
        <v>3217</v>
      </c>
      <c r="Q38" s="110" t="s">
        <v>445</v>
      </c>
      <c r="R38" s="66" t="s">
        <v>439</v>
      </c>
      <c r="S38" s="92"/>
      <c r="T38" s="93"/>
      <c r="U38" s="109"/>
      <c r="V38" s="109"/>
      <c r="W38" s="109"/>
      <c r="X38" s="109"/>
      <c r="Y38" s="109"/>
      <c r="Z38" s="109"/>
      <c r="AA38" s="109">
        <v>1</v>
      </c>
      <c r="AB38" s="109"/>
      <c r="AC38" s="109"/>
      <c r="AD38" s="109"/>
      <c r="AE38" s="109"/>
      <c r="AF38" s="109"/>
      <c r="AG38" s="72"/>
      <c r="AH38" s="72"/>
      <c r="AI38" s="72"/>
      <c r="AJ38" s="72"/>
      <c r="AK38" s="72"/>
      <c r="AL38" s="72"/>
      <c r="AM38" s="72"/>
      <c r="AN38" s="72"/>
      <c r="AO38" s="72"/>
      <c r="AP38" s="72"/>
      <c r="AQ38" s="72"/>
      <c r="AR38" s="72"/>
    </row>
  </sheetData>
  <dataValidations count="9">
    <dataValidation type="list" allowBlank="1" showInputMessage="1" showErrorMessage="1" sqref="G15:G21" xr:uid="{BB4139EC-0E89-483D-83E7-FCC998997C2A}">
      <formula1>"1,2,3"</formula1>
    </dataValidation>
    <dataValidation allowBlank="1" showErrorMessage="1" prompt="Agregar información puntual del proyecto/actividad que se va a desarrollar. Explicar de forma breve y precisa en qué consiste dicho proyecto/actividad. _x000a__x000a_Nota: La descripción es diferente a las subactividades. " sqref="F12:F13" xr:uid="{0DCA2678-0FE2-4CC3-9C53-DABECD38540C}"/>
    <dataValidation allowBlank="1" showInputMessage="1" showErrorMessage="1" prompt="Describir las principales tareas que el área tiene que realizar para lograr la actividad planificada. _x000a__x000a_Pueden ser varias subactividades, el número de subactividades dependerá del tipo de actividad/proyecto. " sqref="E9 E11:E12" xr:uid="{B48FDCFF-F42E-4F0C-9F03-EDCD854B8B8D}"/>
    <dataValidation type="list" allowBlank="1" showErrorMessage="1" prompt="Indicar Sí: Cuando se requiere un proceso de compras para realizar la actividad. _x000a__x000a_Indicar No: Cuando no requiere proceso de compras para realizar la actividad." sqref="M8" xr:uid="{C75E5560-3B49-4921-BCC2-223639436004}">
      <formula1>#REF!</formula1>
    </dataValidation>
    <dataValidation allowBlank="1" showInputMessage="1" showErrorMessage="1" prompt="Forma cuantitativa para medir el avance o logro de la actividad planificada. _x000a_Puede ser expresado en: _x000a__x000a_* Cantidad: (El límite lo determina el tipo de actividad)._x000a_* Tiempo: (días, horas, minutos,etc.)_x000a_* Porcentaje. _x000a_* Entre otros..._x000a_" sqref="I8" xr:uid="{F246C4CC-7C0B-4C79-9E05-0F4F5D9BBE62}"/>
    <dataValidation type="list" allowBlank="1" showInputMessage="1" showErrorMessage="1" prompt="Seleccionar Línea base según la naturaleza actividad:_x000a__x000a_Más es más: Puedes ejecutar más de lo planificado y es beneficioso para la empresa._x000a_Menos es más: Ejecutar solo la meta definida o una cantidad menor a lo planificado para lograr 100% de cumplimiento." sqref="K8 K14" xr:uid="{6C5ECEF3-304F-412A-804F-87DB596402CE}">
      <formula1>#REF!</formula1>
    </dataValidation>
    <dataValidation type="list" allowBlank="1" showInputMessage="1" showErrorMessage="1" sqref="L8 L14" xr:uid="{A24AC3AC-B88B-4AD4-9586-E5DBD58EA340}">
      <formula1>"Acumulada, Puntual"</formula1>
    </dataValidation>
    <dataValidation allowBlank="1" showInputMessage="1" showErrorMessage="1" prompt="Unidad en que se medirá la actividad, está relacionado al indicador de desempeño. _x000a__x000a_Por ejemplo: Cantidad, tiempo, porcentaje, Kilómetros, metros, etc." sqref="J8 J14" xr:uid="{B6BEB735-AAE7-4BD4-9FA4-7342FEEECE90}"/>
    <dataValidation type="custom" allowBlank="1" showInputMessage="1" showErrorMessage="1" errorTitle="Sólo se permiten números" sqref="AG6:AR38 U6:AF8 U10:AF13 U15:AF38" xr:uid="{E3080250-C651-48DF-BD5D-163FA597D921}">
      <formula1>ISNUMBER(U6)</formula1>
    </dataValidation>
  </dataValidations>
  <hyperlinks>
    <hyperlink ref="A2" location="INDICE!A1" display="◄INICIO" xr:uid="{32475185-6513-48BD-8455-F38473EBBA61}"/>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95B-0993-48A2-9975-24B2E75DF70A}">
  <sheetPr codeName="Hoja4"/>
  <dimension ref="A2:AR14"/>
  <sheetViews>
    <sheetView showGridLines="0" zoomScale="70" zoomScaleNormal="70" workbookViewId="0">
      <selection activeCell="A2" sqref="A2"/>
    </sheetView>
  </sheetViews>
  <sheetFormatPr baseColWidth="10" defaultColWidth="9" defaultRowHeight="15.75"/>
  <cols>
    <col min="1" max="1" width="18" style="54" bestFit="1" customWidth="1"/>
    <col min="2" max="2" width="44.25" style="54" bestFit="1" customWidth="1"/>
    <col min="3" max="3" width="58.5" style="54" customWidth="1"/>
    <col min="4" max="4" width="9.75" style="54" bestFit="1" customWidth="1"/>
    <col min="5" max="5" width="98.875" style="54" customWidth="1"/>
    <col min="6" max="6" width="142.625" style="79" customWidth="1"/>
    <col min="7" max="7" width="11.375" style="54" bestFit="1" customWidth="1"/>
    <col min="8" max="8" width="112.125" style="54" customWidth="1"/>
    <col min="9" max="9" width="40.875" style="54" bestFit="1" customWidth="1"/>
    <col min="10" max="10" width="18" style="54" bestFit="1" customWidth="1"/>
    <col min="11" max="11" width="11.5" style="54" bestFit="1" customWidth="1"/>
    <col min="12" max="12" width="16.875" style="54" bestFit="1" customWidth="1"/>
    <col min="13" max="13" width="41.5" style="54" bestFit="1" customWidth="1"/>
    <col min="14" max="15" width="28.75" style="54" bestFit="1" customWidth="1"/>
    <col min="16" max="16" width="25.25" style="54" bestFit="1" customWidth="1"/>
    <col min="17" max="17" width="13.375" style="54" bestFit="1" customWidth="1"/>
    <col min="18" max="18" width="11.625" style="54" customWidth="1"/>
    <col min="19" max="19" width="13.125" style="54" bestFit="1" customWidth="1"/>
    <col min="20" max="20" width="8.5" style="54" bestFit="1" customWidth="1"/>
    <col min="21" max="32" width="12.75" style="54" bestFit="1" customWidth="1"/>
    <col min="33" max="44" width="18.5" style="54" customWidth="1"/>
    <col min="45" max="45" width="12.625" style="54" customWidth="1"/>
    <col min="46" max="16384" width="9" style="54"/>
  </cols>
  <sheetData>
    <row r="2" spans="1:44" ht="22.5">
      <c r="A2" s="86" t="s">
        <v>20</v>
      </c>
    </row>
    <row r="3" spans="1:44" ht="20.25">
      <c r="E3" s="182" t="str">
        <f>[18]Control!$A$1&amp;" "&amp;[18]Control!$B$5</f>
        <v>PLAN OPERATIVO ANUAL  2024</v>
      </c>
    </row>
    <row r="4" spans="1:44" ht="23.25" thickBot="1">
      <c r="E4" s="183" t="str">
        <f>[18]Control!$B$3</f>
        <v>DIRECCIÓN DE SEGURIDAD FÍSICA</v>
      </c>
    </row>
    <row r="5" spans="1:44" ht="17.25" thickTop="1" thickBot="1">
      <c r="U5" s="55" t="s">
        <v>21</v>
      </c>
      <c r="V5" s="55"/>
      <c r="W5" s="55"/>
      <c r="X5" s="55"/>
      <c r="Y5" s="55"/>
      <c r="Z5" s="55"/>
      <c r="AA5" s="55"/>
      <c r="AB5" s="55"/>
      <c r="AC5" s="55"/>
      <c r="AD5" s="55"/>
      <c r="AE5" s="55"/>
      <c r="AF5" s="55"/>
      <c r="AG5" s="55" t="s">
        <v>22</v>
      </c>
      <c r="AH5" s="55"/>
      <c r="AI5" s="55"/>
      <c r="AJ5" s="55"/>
      <c r="AK5" s="55"/>
      <c r="AL5" s="55"/>
      <c r="AM5" s="55"/>
      <c r="AN5" s="55"/>
      <c r="AO5" s="55"/>
      <c r="AP5" s="55"/>
      <c r="AQ5" s="55"/>
      <c r="AR5" s="55"/>
    </row>
    <row r="6" spans="1:44" ht="48" thickBot="1">
      <c r="A6" s="56" t="s">
        <v>23</v>
      </c>
      <c r="B6" s="56" t="s">
        <v>24</v>
      </c>
      <c r="C6" s="56" t="s">
        <v>25</v>
      </c>
      <c r="D6" s="56" t="s">
        <v>26</v>
      </c>
      <c r="E6" s="56" t="s">
        <v>27</v>
      </c>
      <c r="F6" s="80" t="s">
        <v>28</v>
      </c>
      <c r="G6" s="56" t="s">
        <v>29</v>
      </c>
      <c r="H6" s="56" t="s">
        <v>30</v>
      </c>
      <c r="I6" s="56" t="s">
        <v>31</v>
      </c>
      <c r="J6" s="56" t="s">
        <v>32</v>
      </c>
      <c r="K6" s="56" t="s">
        <v>33</v>
      </c>
      <c r="L6" s="56" t="s">
        <v>34</v>
      </c>
      <c r="M6" s="56" t="s">
        <v>35</v>
      </c>
      <c r="N6" s="56" t="s">
        <v>36</v>
      </c>
      <c r="O6" s="56" t="s">
        <v>37</v>
      </c>
      <c r="P6" s="56" t="s">
        <v>38</v>
      </c>
      <c r="Q6" s="80" t="s">
        <v>39</v>
      </c>
      <c r="R6" s="80" t="s">
        <v>40</v>
      </c>
      <c r="S6" s="56" t="s">
        <v>41</v>
      </c>
      <c r="T6" s="56" t="s">
        <v>42</v>
      </c>
      <c r="U6" s="57" t="s">
        <v>43</v>
      </c>
      <c r="V6" s="57" t="s">
        <v>44</v>
      </c>
      <c r="W6" s="57" t="s">
        <v>45</v>
      </c>
      <c r="X6" s="57" t="s">
        <v>46</v>
      </c>
      <c r="Y6" s="57" t="s">
        <v>47</v>
      </c>
      <c r="Z6" s="57" t="s">
        <v>48</v>
      </c>
      <c r="AA6" s="57" t="s">
        <v>49</v>
      </c>
      <c r="AB6" s="57" t="s">
        <v>50</v>
      </c>
      <c r="AC6" s="57" t="s">
        <v>51</v>
      </c>
      <c r="AD6" s="57" t="s">
        <v>52</v>
      </c>
      <c r="AE6" s="57" t="s">
        <v>53</v>
      </c>
      <c r="AF6" s="57" t="s">
        <v>54</v>
      </c>
      <c r="AG6" s="57" t="s">
        <v>55</v>
      </c>
      <c r="AH6" s="57" t="s">
        <v>56</v>
      </c>
      <c r="AI6" s="57" t="s">
        <v>57</v>
      </c>
      <c r="AJ6" s="57" t="s">
        <v>58</v>
      </c>
      <c r="AK6" s="57" t="s">
        <v>59</v>
      </c>
      <c r="AL6" s="57" t="s">
        <v>60</v>
      </c>
      <c r="AM6" s="57" t="s">
        <v>61</v>
      </c>
      <c r="AN6" s="57" t="s">
        <v>62</v>
      </c>
      <c r="AO6" s="57" t="s">
        <v>63</v>
      </c>
      <c r="AP6" s="57" t="s">
        <v>64</v>
      </c>
      <c r="AQ6" s="57" t="s">
        <v>65</v>
      </c>
      <c r="AR6" s="57" t="s">
        <v>66</v>
      </c>
    </row>
    <row r="7" spans="1:44" ht="47.25">
      <c r="A7" s="54" t="s">
        <v>165</v>
      </c>
      <c r="B7" s="54" t="s">
        <v>158</v>
      </c>
      <c r="C7" s="79" t="s">
        <v>166</v>
      </c>
      <c r="E7" s="79" t="s">
        <v>167</v>
      </c>
      <c r="F7" s="79" t="s">
        <v>168</v>
      </c>
      <c r="G7" s="78">
        <v>3</v>
      </c>
      <c r="H7" s="79" t="s">
        <v>169</v>
      </c>
      <c r="I7" s="54" t="s">
        <v>170</v>
      </c>
      <c r="J7" s="54" t="s">
        <v>94</v>
      </c>
      <c r="K7" s="54" t="s">
        <v>75</v>
      </c>
      <c r="L7" s="54" t="s">
        <v>76</v>
      </c>
      <c r="M7" s="54" t="s">
        <v>171</v>
      </c>
      <c r="N7" s="54" t="s">
        <v>172</v>
      </c>
      <c r="O7" s="54" t="s">
        <v>172</v>
      </c>
      <c r="P7" s="54" t="s">
        <v>173</v>
      </c>
      <c r="R7" s="79" t="s">
        <v>82</v>
      </c>
      <c r="S7" s="59"/>
      <c r="T7" s="59"/>
      <c r="U7" s="81">
        <v>1</v>
      </c>
      <c r="V7" s="81">
        <v>1</v>
      </c>
      <c r="W7" s="81">
        <v>1</v>
      </c>
      <c r="X7" s="81">
        <v>1</v>
      </c>
      <c r="Y7" s="81">
        <v>1</v>
      </c>
      <c r="Z7" s="81">
        <v>1</v>
      </c>
      <c r="AA7" s="81">
        <v>1</v>
      </c>
      <c r="AB7" s="81">
        <v>1</v>
      </c>
      <c r="AC7" s="81">
        <v>1</v>
      </c>
      <c r="AD7" s="81">
        <v>1</v>
      </c>
      <c r="AE7" s="81">
        <v>1</v>
      </c>
      <c r="AF7" s="81">
        <v>1</v>
      </c>
      <c r="AG7" s="82"/>
      <c r="AH7" s="82"/>
      <c r="AI7" s="82"/>
      <c r="AJ7" s="82"/>
      <c r="AK7" s="82"/>
      <c r="AL7" s="82"/>
      <c r="AM7" s="82"/>
      <c r="AN7" s="82"/>
      <c r="AO7" s="82"/>
      <c r="AP7" s="82"/>
      <c r="AQ7" s="82"/>
      <c r="AR7" s="82"/>
    </row>
    <row r="8" spans="1:44" ht="31.5">
      <c r="A8" s="54" t="s">
        <v>174</v>
      </c>
      <c r="B8" s="54" t="s">
        <v>158</v>
      </c>
      <c r="C8" s="79" t="s">
        <v>175</v>
      </c>
      <c r="E8" s="79" t="s">
        <v>176</v>
      </c>
      <c r="F8" s="79" t="s">
        <v>177</v>
      </c>
      <c r="G8" s="78">
        <v>2</v>
      </c>
      <c r="H8" s="79" t="s">
        <v>162</v>
      </c>
      <c r="I8" s="54" t="s">
        <v>178</v>
      </c>
      <c r="J8" s="54" t="s">
        <v>94</v>
      </c>
      <c r="K8" s="54" t="s">
        <v>75</v>
      </c>
      <c r="L8" s="54" t="s">
        <v>76</v>
      </c>
      <c r="M8" s="54" t="s">
        <v>171</v>
      </c>
      <c r="N8" s="54" t="s">
        <v>179</v>
      </c>
      <c r="O8" s="54" t="s">
        <v>179</v>
      </c>
      <c r="P8" s="54" t="s">
        <v>180</v>
      </c>
      <c r="R8" s="79" t="s">
        <v>82</v>
      </c>
      <c r="S8" s="84"/>
      <c r="T8" s="59"/>
      <c r="U8" s="81">
        <v>1</v>
      </c>
      <c r="V8" s="81">
        <v>1</v>
      </c>
      <c r="W8" s="81">
        <v>1</v>
      </c>
      <c r="X8" s="81">
        <v>1</v>
      </c>
      <c r="Y8" s="81">
        <v>1</v>
      </c>
      <c r="Z8" s="81">
        <v>1</v>
      </c>
      <c r="AA8" s="81">
        <v>1</v>
      </c>
      <c r="AB8" s="81">
        <v>1</v>
      </c>
      <c r="AC8" s="81">
        <v>1</v>
      </c>
      <c r="AD8" s="81">
        <v>1</v>
      </c>
      <c r="AE8" s="81">
        <v>1</v>
      </c>
      <c r="AF8" s="81">
        <v>1</v>
      </c>
      <c r="AG8" s="82"/>
      <c r="AH8" s="82"/>
      <c r="AI8" s="82"/>
      <c r="AJ8" s="82"/>
      <c r="AK8" s="82"/>
      <c r="AL8" s="82"/>
      <c r="AM8" s="82"/>
      <c r="AN8" s="82"/>
      <c r="AO8" s="82"/>
      <c r="AP8" s="82"/>
      <c r="AQ8" s="82"/>
      <c r="AR8" s="82"/>
    </row>
    <row r="9" spans="1:44" ht="31.5">
      <c r="A9" s="54" t="s">
        <v>181</v>
      </c>
      <c r="B9" s="54" t="s">
        <v>68</v>
      </c>
      <c r="C9" s="79" t="s">
        <v>182</v>
      </c>
      <c r="E9" s="79" t="s">
        <v>183</v>
      </c>
      <c r="F9" s="79" t="s">
        <v>184</v>
      </c>
      <c r="G9" s="78">
        <v>2</v>
      </c>
      <c r="H9" s="79" t="s">
        <v>185</v>
      </c>
      <c r="I9" s="54" t="s">
        <v>186</v>
      </c>
      <c r="J9" s="54" t="s">
        <v>94</v>
      </c>
      <c r="K9" s="54" t="s">
        <v>75</v>
      </c>
      <c r="L9" s="54" t="s">
        <v>76</v>
      </c>
      <c r="M9" s="54" t="s">
        <v>187</v>
      </c>
      <c r="N9" s="54" t="s">
        <v>179</v>
      </c>
      <c r="O9" s="54" t="s">
        <v>179</v>
      </c>
      <c r="P9" s="54" t="s">
        <v>180</v>
      </c>
      <c r="R9" s="79" t="s">
        <v>82</v>
      </c>
      <c r="S9" s="59"/>
      <c r="T9" s="59"/>
      <c r="U9" s="81">
        <v>1</v>
      </c>
      <c r="V9" s="81">
        <v>1</v>
      </c>
      <c r="W9" s="81">
        <v>1</v>
      </c>
      <c r="X9" s="81">
        <v>1</v>
      </c>
      <c r="Y9" s="81">
        <v>1</v>
      </c>
      <c r="Z9" s="81">
        <v>1</v>
      </c>
      <c r="AA9" s="81">
        <v>1</v>
      </c>
      <c r="AB9" s="81">
        <v>1</v>
      </c>
      <c r="AC9" s="81">
        <v>1</v>
      </c>
      <c r="AD9" s="81">
        <v>1</v>
      </c>
      <c r="AE9" s="81">
        <v>1</v>
      </c>
      <c r="AF9" s="81">
        <v>1</v>
      </c>
      <c r="AG9" s="82"/>
      <c r="AH9" s="82"/>
      <c r="AI9" s="82"/>
      <c r="AJ9" s="82"/>
      <c r="AK9" s="82"/>
      <c r="AL9" s="82"/>
      <c r="AM9" s="82"/>
      <c r="AN9" s="82"/>
      <c r="AO9" s="82"/>
      <c r="AP9" s="82"/>
      <c r="AQ9" s="82"/>
      <c r="AR9" s="82"/>
    </row>
    <row r="10" spans="1:44" ht="31.5">
      <c r="A10" s="54" t="s">
        <v>188</v>
      </c>
      <c r="B10" s="54" t="s">
        <v>68</v>
      </c>
      <c r="C10" s="79" t="s">
        <v>182</v>
      </c>
      <c r="E10" s="79" t="s">
        <v>189</v>
      </c>
      <c r="F10" s="79" t="s">
        <v>190</v>
      </c>
      <c r="G10" s="78">
        <v>3</v>
      </c>
      <c r="H10" s="79" t="s">
        <v>191</v>
      </c>
      <c r="I10" s="54" t="s">
        <v>186</v>
      </c>
      <c r="J10" s="54" t="s">
        <v>94</v>
      </c>
      <c r="K10" s="54" t="s">
        <v>75</v>
      </c>
      <c r="L10" s="54" t="s">
        <v>76</v>
      </c>
      <c r="M10" s="54" t="s">
        <v>171</v>
      </c>
      <c r="N10" s="54" t="s">
        <v>172</v>
      </c>
      <c r="O10" s="54" t="s">
        <v>172</v>
      </c>
      <c r="P10" s="54" t="s">
        <v>173</v>
      </c>
      <c r="R10" s="79" t="s">
        <v>82</v>
      </c>
      <c r="S10" s="59"/>
      <c r="T10" s="59"/>
      <c r="U10" s="81">
        <v>1</v>
      </c>
      <c r="V10" s="81">
        <v>1</v>
      </c>
      <c r="W10" s="81">
        <v>1</v>
      </c>
      <c r="X10" s="81">
        <v>1</v>
      </c>
      <c r="Y10" s="81">
        <v>1</v>
      </c>
      <c r="Z10" s="81">
        <v>1</v>
      </c>
      <c r="AA10" s="81">
        <v>1</v>
      </c>
      <c r="AB10" s="81">
        <v>1</v>
      </c>
      <c r="AC10" s="81">
        <v>1</v>
      </c>
      <c r="AD10" s="81">
        <v>1</v>
      </c>
      <c r="AE10" s="81">
        <v>1</v>
      </c>
      <c r="AF10" s="81">
        <v>1</v>
      </c>
      <c r="AG10" s="82"/>
      <c r="AH10" s="82"/>
      <c r="AI10" s="82"/>
      <c r="AJ10" s="82"/>
      <c r="AK10" s="82"/>
      <c r="AL10" s="82"/>
      <c r="AM10" s="82"/>
      <c r="AN10" s="82"/>
      <c r="AO10" s="82"/>
      <c r="AP10" s="82"/>
      <c r="AQ10" s="82"/>
      <c r="AR10" s="82"/>
    </row>
    <row r="11" spans="1:44" ht="31.5">
      <c r="A11" s="54" t="s">
        <v>192</v>
      </c>
      <c r="B11" s="54" t="s">
        <v>68</v>
      </c>
      <c r="C11" s="79" t="s">
        <v>182</v>
      </c>
      <c r="E11" s="79" t="s">
        <v>193</v>
      </c>
      <c r="F11" s="79" t="s">
        <v>194</v>
      </c>
      <c r="G11" s="78">
        <v>3</v>
      </c>
      <c r="H11" s="79" t="s">
        <v>191</v>
      </c>
      <c r="I11" s="54" t="s">
        <v>195</v>
      </c>
      <c r="J11" s="54" t="s">
        <v>94</v>
      </c>
      <c r="K11" s="54" t="s">
        <v>75</v>
      </c>
      <c r="L11" s="54" t="s">
        <v>76</v>
      </c>
      <c r="M11" s="54" t="s">
        <v>171</v>
      </c>
      <c r="N11" s="54" t="s">
        <v>179</v>
      </c>
      <c r="O11" s="54" t="s">
        <v>179</v>
      </c>
      <c r="P11" s="54" t="s">
        <v>180</v>
      </c>
      <c r="R11" s="79" t="s">
        <v>82</v>
      </c>
      <c r="S11" s="59"/>
      <c r="T11" s="59"/>
      <c r="U11" s="81">
        <v>1</v>
      </c>
      <c r="V11" s="81">
        <v>1</v>
      </c>
      <c r="W11" s="81">
        <v>1</v>
      </c>
      <c r="X11" s="81">
        <v>1</v>
      </c>
      <c r="Y11" s="81">
        <v>1</v>
      </c>
      <c r="Z11" s="81">
        <v>1</v>
      </c>
      <c r="AA11" s="81">
        <v>1</v>
      </c>
      <c r="AB11" s="81">
        <v>1</v>
      </c>
      <c r="AC11" s="81">
        <v>1</v>
      </c>
      <c r="AD11" s="81">
        <v>1</v>
      </c>
      <c r="AE11" s="81">
        <v>1</v>
      </c>
      <c r="AF11" s="81">
        <v>1</v>
      </c>
      <c r="AG11" s="82"/>
      <c r="AH11" s="82"/>
      <c r="AI11" s="82"/>
      <c r="AJ11" s="82"/>
      <c r="AK11" s="82"/>
      <c r="AL11" s="82"/>
      <c r="AM11" s="82"/>
      <c r="AN11" s="82"/>
      <c r="AO11" s="82"/>
      <c r="AP11" s="82"/>
      <c r="AQ11" s="82"/>
      <c r="AR11" s="82"/>
    </row>
    <row r="12" spans="1:44" ht="31.5">
      <c r="A12" s="54" t="s">
        <v>196</v>
      </c>
      <c r="B12" s="54" t="s">
        <v>68</v>
      </c>
      <c r="C12" s="79" t="s">
        <v>182</v>
      </c>
      <c r="E12" s="79" t="s">
        <v>197</v>
      </c>
      <c r="F12" s="79" t="s">
        <v>198</v>
      </c>
      <c r="G12" s="78">
        <v>2</v>
      </c>
      <c r="H12" s="79" t="s">
        <v>121</v>
      </c>
      <c r="I12" s="54" t="s">
        <v>199</v>
      </c>
      <c r="J12" s="54" t="s">
        <v>94</v>
      </c>
      <c r="K12" s="54" t="s">
        <v>75</v>
      </c>
      <c r="L12" s="54" t="s">
        <v>76</v>
      </c>
      <c r="M12" s="54" t="s">
        <v>171</v>
      </c>
      <c r="N12" s="54" t="s">
        <v>179</v>
      </c>
      <c r="O12" s="54" t="s">
        <v>179</v>
      </c>
      <c r="P12" s="54" t="s">
        <v>180</v>
      </c>
      <c r="R12" s="79" t="s">
        <v>200</v>
      </c>
      <c r="S12" s="59"/>
      <c r="T12" s="59"/>
      <c r="U12" s="81">
        <v>1</v>
      </c>
      <c r="V12" s="81">
        <v>1</v>
      </c>
      <c r="W12" s="81">
        <v>1</v>
      </c>
      <c r="X12" s="81">
        <v>1</v>
      </c>
      <c r="Y12" s="81">
        <v>1</v>
      </c>
      <c r="Z12" s="81">
        <v>1</v>
      </c>
      <c r="AA12" s="81">
        <v>1</v>
      </c>
      <c r="AB12" s="81">
        <v>1</v>
      </c>
      <c r="AC12" s="81">
        <v>1</v>
      </c>
      <c r="AD12" s="81">
        <v>1</v>
      </c>
      <c r="AE12" s="81">
        <v>1</v>
      </c>
      <c r="AF12" s="81">
        <v>1</v>
      </c>
      <c r="AG12" s="82"/>
      <c r="AH12" s="82"/>
      <c r="AI12" s="82"/>
      <c r="AJ12" s="82"/>
      <c r="AK12" s="82"/>
      <c r="AL12" s="82"/>
      <c r="AM12" s="82"/>
      <c r="AN12" s="82"/>
      <c r="AO12" s="82"/>
      <c r="AP12" s="82"/>
      <c r="AQ12" s="82"/>
      <c r="AR12" s="82"/>
    </row>
    <row r="13" spans="1:44" ht="31.5">
      <c r="A13" s="54" t="s">
        <v>201</v>
      </c>
      <c r="B13" s="54" t="s">
        <v>68</v>
      </c>
      <c r="C13" s="79" t="s">
        <v>182</v>
      </c>
      <c r="E13" s="79" t="s">
        <v>202</v>
      </c>
      <c r="F13" s="79" t="s">
        <v>203</v>
      </c>
      <c r="G13" s="78">
        <v>3</v>
      </c>
      <c r="H13" s="79" t="s">
        <v>204</v>
      </c>
      <c r="I13" s="54" t="s">
        <v>205</v>
      </c>
      <c r="J13" s="54" t="s">
        <v>94</v>
      </c>
      <c r="K13" s="54" t="s">
        <v>75</v>
      </c>
      <c r="L13" s="54" t="s">
        <v>76</v>
      </c>
      <c r="M13" s="54" t="s">
        <v>171</v>
      </c>
      <c r="N13" s="54" t="s">
        <v>206</v>
      </c>
      <c r="O13" s="54" t="s">
        <v>206</v>
      </c>
      <c r="P13" s="54" t="s">
        <v>207</v>
      </c>
      <c r="R13" s="79" t="s">
        <v>82</v>
      </c>
      <c r="S13" s="59"/>
      <c r="T13" s="59"/>
      <c r="U13" s="81">
        <v>1</v>
      </c>
      <c r="V13" s="81">
        <v>1</v>
      </c>
      <c r="W13" s="81">
        <v>1</v>
      </c>
      <c r="X13" s="81">
        <v>1</v>
      </c>
      <c r="Y13" s="81">
        <v>1</v>
      </c>
      <c r="Z13" s="81">
        <v>1</v>
      </c>
      <c r="AA13" s="81">
        <v>1</v>
      </c>
      <c r="AB13" s="81">
        <v>1</v>
      </c>
      <c r="AC13" s="81">
        <v>1</v>
      </c>
      <c r="AD13" s="81">
        <v>1</v>
      </c>
      <c r="AE13" s="81">
        <v>1</v>
      </c>
      <c r="AF13" s="81">
        <v>1</v>
      </c>
      <c r="AG13" s="82"/>
      <c r="AH13" s="82"/>
      <c r="AI13" s="82"/>
      <c r="AJ13" s="82"/>
      <c r="AK13" s="82"/>
      <c r="AL13" s="82"/>
      <c r="AM13" s="82"/>
      <c r="AN13" s="82"/>
      <c r="AO13" s="82"/>
      <c r="AP13" s="82"/>
      <c r="AQ13" s="82"/>
      <c r="AR13" s="82"/>
    </row>
    <row r="14" spans="1:44">
      <c r="A14" s="54" t="s">
        <v>208</v>
      </c>
      <c r="B14" s="54" t="s">
        <v>209</v>
      </c>
      <c r="C14" s="79" t="s">
        <v>210</v>
      </c>
      <c r="E14" s="79" t="s">
        <v>211</v>
      </c>
      <c r="F14" s="79" t="s">
        <v>212</v>
      </c>
      <c r="G14" s="78">
        <v>2</v>
      </c>
      <c r="H14" s="79" t="s">
        <v>204</v>
      </c>
      <c r="I14" s="54" t="s">
        <v>205</v>
      </c>
      <c r="J14" s="54" t="s">
        <v>74</v>
      </c>
      <c r="K14" s="54" t="s">
        <v>75</v>
      </c>
      <c r="L14" s="54" t="s">
        <v>76</v>
      </c>
      <c r="M14" s="54" t="s">
        <v>213</v>
      </c>
      <c r="N14" s="54" t="s">
        <v>206</v>
      </c>
      <c r="O14" s="54" t="s">
        <v>206</v>
      </c>
      <c r="P14" s="54" t="s">
        <v>207</v>
      </c>
      <c r="R14" s="79" t="s">
        <v>82</v>
      </c>
      <c r="S14" s="59"/>
      <c r="T14" s="59"/>
      <c r="U14" s="83">
        <v>1</v>
      </c>
      <c r="V14" s="83">
        <v>1</v>
      </c>
      <c r="W14" s="83">
        <v>1</v>
      </c>
      <c r="X14" s="83">
        <v>1</v>
      </c>
      <c r="Y14" s="83">
        <v>1</v>
      </c>
      <c r="Z14" s="83">
        <v>1</v>
      </c>
      <c r="AA14" s="83">
        <v>1</v>
      </c>
      <c r="AB14" s="83">
        <v>1</v>
      </c>
      <c r="AC14" s="83">
        <v>1</v>
      </c>
      <c r="AD14" s="83">
        <v>1</v>
      </c>
      <c r="AE14" s="83">
        <v>1</v>
      </c>
      <c r="AF14" s="83">
        <v>1</v>
      </c>
      <c r="AG14" s="58"/>
      <c r="AH14" s="58"/>
      <c r="AI14" s="58"/>
      <c r="AJ14" s="58"/>
      <c r="AK14" s="58"/>
      <c r="AL14" s="58"/>
      <c r="AM14" s="58"/>
      <c r="AN14" s="58"/>
      <c r="AO14" s="58"/>
      <c r="AP14" s="58"/>
      <c r="AQ14" s="58"/>
      <c r="AR14" s="58"/>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8" xr:uid="{9C7A9E49-E76B-478E-95CC-A90BEDFCD8AD}">
      <formula1>ISNUMBER(V8)</formula1>
    </dataValidation>
    <dataValidation type="custom" allowBlank="1" showInputMessage="1" showErrorMessage="1" errorTitle="Sólo se permiten números" sqref="V7 U7:U14 W7:AR14" xr:uid="{008999A2-9F64-40C7-AB45-7C7A9E68DCF3}">
      <formula1>ISNUMBER(U7)</formula1>
    </dataValidation>
  </dataValidations>
  <hyperlinks>
    <hyperlink ref="A2" location="INDICE!A1" display="◄INICIO" xr:uid="{BF86527C-C79E-4612-9823-DEA0DB283AA7}"/>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3364-B28D-459A-ADB2-228CF4A40742}">
  <sheetPr codeName="Hoja20"/>
  <dimension ref="B2:C30"/>
  <sheetViews>
    <sheetView showGridLines="0" workbookViewId="0">
      <selection activeCell="B3" sqref="B3:B30"/>
    </sheetView>
  </sheetViews>
  <sheetFormatPr baseColWidth="10" defaultColWidth="11" defaultRowHeight="15.75"/>
  <cols>
    <col min="1" max="1" width="2.25" customWidth="1"/>
    <col min="2" max="2" width="49.625" customWidth="1"/>
    <col min="3" max="3" width="58.875" bestFit="1" customWidth="1"/>
  </cols>
  <sheetData>
    <row r="2" spans="2:3" ht="18.75">
      <c r="B2" s="7" t="s">
        <v>3218</v>
      </c>
      <c r="C2" s="6" t="s">
        <v>3219</v>
      </c>
    </row>
    <row r="3" spans="2:3">
      <c r="B3" s="297" t="s">
        <v>3220</v>
      </c>
      <c r="C3" s="5" t="s">
        <v>3221</v>
      </c>
    </row>
    <row r="4" spans="2:3">
      <c r="B4" s="297"/>
      <c r="C4" s="5" t="s">
        <v>3222</v>
      </c>
    </row>
    <row r="5" spans="2:3">
      <c r="B5" s="297"/>
      <c r="C5" s="5" t="s">
        <v>3223</v>
      </c>
    </row>
    <row r="6" spans="2:3">
      <c r="B6" s="297"/>
      <c r="C6" s="5" t="s">
        <v>3224</v>
      </c>
    </row>
    <row r="7" spans="2:3">
      <c r="B7" s="297"/>
      <c r="C7" s="5" t="s">
        <v>3225</v>
      </c>
    </row>
    <row r="8" spans="2:3">
      <c r="B8" s="297"/>
      <c r="C8" s="5" t="s">
        <v>3226</v>
      </c>
    </row>
    <row r="9" spans="2:3">
      <c r="B9" s="297"/>
      <c r="C9" s="5" t="s">
        <v>3227</v>
      </c>
    </row>
    <row r="10" spans="2:3">
      <c r="B10" s="297" t="s">
        <v>3228</v>
      </c>
      <c r="C10" s="5" t="s">
        <v>3229</v>
      </c>
    </row>
    <row r="11" spans="2:3">
      <c r="B11" s="297"/>
      <c r="C11" s="5" t="s">
        <v>3230</v>
      </c>
    </row>
    <row r="12" spans="2:3">
      <c r="B12" s="297"/>
      <c r="C12" s="5" t="s">
        <v>3231</v>
      </c>
    </row>
    <row r="13" spans="2:3">
      <c r="B13" s="297" t="s">
        <v>3232</v>
      </c>
      <c r="C13" s="5" t="s">
        <v>3233</v>
      </c>
    </row>
    <row r="14" spans="2:3">
      <c r="B14" s="297"/>
      <c r="C14" s="5" t="s">
        <v>3234</v>
      </c>
    </row>
    <row r="15" spans="2:3">
      <c r="B15" s="297"/>
      <c r="C15" s="5" t="s">
        <v>3235</v>
      </c>
    </row>
    <row r="16" spans="2:3">
      <c r="B16" s="297" t="s">
        <v>3236</v>
      </c>
      <c r="C16" s="5" t="s">
        <v>3237</v>
      </c>
    </row>
    <row r="17" spans="2:3">
      <c r="B17" s="297"/>
      <c r="C17" s="5" t="s">
        <v>3238</v>
      </c>
    </row>
    <row r="18" spans="2:3">
      <c r="B18" s="297"/>
      <c r="C18" s="5" t="s">
        <v>3239</v>
      </c>
    </row>
    <row r="19" spans="2:3">
      <c r="B19" s="297" t="s">
        <v>3240</v>
      </c>
      <c r="C19" s="5" t="s">
        <v>3241</v>
      </c>
    </row>
    <row r="20" spans="2:3">
      <c r="B20" s="297"/>
      <c r="C20" s="5" t="s">
        <v>3242</v>
      </c>
    </row>
    <row r="21" spans="2:3">
      <c r="B21" s="297"/>
      <c r="C21" s="5" t="s">
        <v>3243</v>
      </c>
    </row>
    <row r="22" spans="2:3">
      <c r="B22" s="297"/>
      <c r="C22" s="5" t="s">
        <v>3244</v>
      </c>
    </row>
    <row r="23" spans="2:3">
      <c r="B23" s="297" t="s">
        <v>3245</v>
      </c>
      <c r="C23" s="5" t="s">
        <v>3246</v>
      </c>
    </row>
    <row r="24" spans="2:3">
      <c r="B24" s="297"/>
      <c r="C24" s="5" t="s">
        <v>3247</v>
      </c>
    </row>
    <row r="25" spans="2:3">
      <c r="B25" s="297"/>
      <c r="C25" s="5" t="s">
        <v>3248</v>
      </c>
    </row>
    <row r="26" spans="2:3">
      <c r="B26" s="297" t="s">
        <v>3249</v>
      </c>
      <c r="C26" s="5" t="s">
        <v>3250</v>
      </c>
    </row>
    <row r="27" spans="2:3" ht="18.75" customHeight="1">
      <c r="B27" s="297"/>
      <c r="C27" s="5" t="s">
        <v>3251</v>
      </c>
    </row>
    <row r="28" spans="2:3">
      <c r="B28" s="297" t="s">
        <v>3252</v>
      </c>
      <c r="C28" s="5" t="s">
        <v>3253</v>
      </c>
    </row>
    <row r="29" spans="2:3">
      <c r="B29" s="297"/>
      <c r="C29" s="5" t="s">
        <v>3254</v>
      </c>
    </row>
    <row r="30" spans="2:3">
      <c r="B30" s="297"/>
      <c r="C30" s="5" t="s">
        <v>3255</v>
      </c>
    </row>
  </sheetData>
  <mergeCells count="8">
    <mergeCell ref="B26:B27"/>
    <mergeCell ref="B28:B30"/>
    <mergeCell ref="B3:B9"/>
    <mergeCell ref="B10:B12"/>
    <mergeCell ref="B13:B15"/>
    <mergeCell ref="B16:B18"/>
    <mergeCell ref="B19:B22"/>
    <mergeCell ref="B23: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1F934-8F47-4A52-B986-87F4782A40AD}">
  <dimension ref="A1:AR191"/>
  <sheetViews>
    <sheetView showGridLines="0" zoomScale="82" zoomScaleNormal="82" workbookViewId="0">
      <pane xSplit="4" topLeftCell="E1" activePane="topRight" state="frozen"/>
      <selection pane="topRight" activeCell="A3" sqref="A3"/>
    </sheetView>
  </sheetViews>
  <sheetFormatPr baseColWidth="10" defaultColWidth="9" defaultRowHeight="15.75"/>
  <cols>
    <col min="1" max="1" width="16.25" style="266" bestFit="1" customWidth="1"/>
    <col min="2" max="2" width="40.25" style="266" customWidth="1"/>
    <col min="3" max="3" width="66.375" style="266" customWidth="1"/>
    <col min="4" max="4" width="15.25" style="266" customWidth="1"/>
    <col min="5" max="5" width="60.25" style="266" customWidth="1"/>
    <col min="6" max="6" width="73.125" style="266" customWidth="1"/>
    <col min="7" max="7" width="13.875" style="267" bestFit="1" customWidth="1"/>
    <col min="8" max="8" width="71.25" style="266" customWidth="1"/>
    <col min="9" max="9" width="48" style="266" customWidth="1"/>
    <col min="10" max="10" width="16.375" style="266" bestFit="1" customWidth="1"/>
    <col min="11" max="11" width="11.75" style="266" bestFit="1" customWidth="1"/>
    <col min="12" max="12" width="15.5" style="266" bestFit="1" customWidth="1"/>
    <col min="13" max="13" width="36.5" style="266" customWidth="1"/>
    <col min="14" max="14" width="39.25" style="266" customWidth="1"/>
    <col min="15" max="15" width="39.125" style="266" customWidth="1"/>
    <col min="16" max="16" width="19.125" style="266" customWidth="1"/>
    <col min="17" max="17" width="53.625" style="266" bestFit="1" customWidth="1"/>
    <col min="18" max="18" width="15.625" style="266" customWidth="1"/>
    <col min="19" max="19" width="13.625" style="266" bestFit="1" customWidth="1"/>
    <col min="20" max="20" width="7.875" style="266" bestFit="1" customWidth="1"/>
    <col min="21" max="21" width="13.625" style="266" customWidth="1"/>
    <col min="22" max="32" width="12.375" style="266" customWidth="1"/>
    <col min="33" max="33" width="12.25" style="266" customWidth="1"/>
    <col min="34" max="44" width="17.25" style="266" customWidth="1"/>
    <col min="45" max="45" width="12.625" style="266" customWidth="1"/>
    <col min="46" max="16384" width="9" style="266"/>
  </cols>
  <sheetData>
    <row r="1" spans="1:44" ht="20.25">
      <c r="E1" s="132" t="str">
        <f>[2]Control!$A$1&amp;" "&amp;[2]Control!$B$5</f>
        <v>PLAN OPERATIVO ANUAL  2024</v>
      </c>
    </row>
    <row r="2" spans="1:44" ht="21" thickBot="1">
      <c r="E2" s="261" t="str">
        <f>[3]Control!$B$3</f>
        <v>DIRECCIÓN DE DISTRIBUCIÓN</v>
      </c>
    </row>
    <row r="3" spans="1:44" ht="23.25" thickTop="1">
      <c r="A3" s="86" t="s">
        <v>20</v>
      </c>
    </row>
    <row r="5" spans="1:44" ht="16.5" thickBot="1"/>
    <row r="6" spans="1:44" ht="16.5" thickBot="1">
      <c r="U6" s="263" t="s">
        <v>21</v>
      </c>
      <c r="V6" s="263"/>
      <c r="W6" s="263"/>
      <c r="X6" s="263"/>
      <c r="Y6" s="263"/>
      <c r="Z6" s="263"/>
      <c r="AA6" s="263"/>
      <c r="AB6" s="263"/>
      <c r="AC6" s="263"/>
      <c r="AD6" s="263"/>
      <c r="AE6" s="263"/>
      <c r="AF6" s="263"/>
      <c r="AG6" s="263" t="s">
        <v>22</v>
      </c>
      <c r="AH6" s="55"/>
      <c r="AI6" s="55"/>
      <c r="AJ6" s="55"/>
      <c r="AK6" s="55"/>
      <c r="AL6" s="55"/>
      <c r="AM6" s="55"/>
      <c r="AN6" s="55"/>
      <c r="AO6" s="55"/>
      <c r="AP6" s="55"/>
      <c r="AQ6" s="55"/>
      <c r="AR6" s="55"/>
    </row>
    <row r="7" spans="1:44" ht="48" thickBot="1">
      <c r="A7" s="56" t="s">
        <v>23</v>
      </c>
      <c r="B7" s="56" t="s">
        <v>24</v>
      </c>
      <c r="C7" s="56" t="s">
        <v>25</v>
      </c>
      <c r="D7" s="56" t="s">
        <v>26</v>
      </c>
      <c r="E7" s="56" t="s">
        <v>27</v>
      </c>
      <c r="F7" s="56" t="s">
        <v>28</v>
      </c>
      <c r="G7" s="264" t="s">
        <v>29</v>
      </c>
      <c r="H7" s="56" t="s">
        <v>30</v>
      </c>
      <c r="I7" s="56" t="s">
        <v>31</v>
      </c>
      <c r="J7" s="56" t="s">
        <v>32</v>
      </c>
      <c r="K7" s="56" t="s">
        <v>33</v>
      </c>
      <c r="L7" s="56" t="s">
        <v>34</v>
      </c>
      <c r="M7" s="56" t="s">
        <v>35</v>
      </c>
      <c r="N7" s="56" t="s">
        <v>36</v>
      </c>
      <c r="O7" s="56" t="s">
        <v>37</v>
      </c>
      <c r="P7" s="56" t="s">
        <v>38</v>
      </c>
      <c r="Q7" s="56" t="s">
        <v>39</v>
      </c>
      <c r="R7" s="80" t="s">
        <v>40</v>
      </c>
      <c r="S7" s="56" t="s">
        <v>41</v>
      </c>
      <c r="T7" s="56" t="s">
        <v>42</v>
      </c>
      <c r="U7" s="265" t="s">
        <v>43</v>
      </c>
      <c r="V7" s="265" t="s">
        <v>44</v>
      </c>
      <c r="W7" s="265" t="s">
        <v>45</v>
      </c>
      <c r="X7" s="265" t="s">
        <v>46</v>
      </c>
      <c r="Y7" s="265" t="s">
        <v>47</v>
      </c>
      <c r="Z7" s="265" t="s">
        <v>48</v>
      </c>
      <c r="AA7" s="265" t="s">
        <v>49</v>
      </c>
      <c r="AB7" s="265" t="s">
        <v>50</v>
      </c>
      <c r="AC7" s="265" t="s">
        <v>51</v>
      </c>
      <c r="AD7" s="265" t="s">
        <v>52</v>
      </c>
      <c r="AE7" s="265" t="s">
        <v>53</v>
      </c>
      <c r="AF7" s="265" t="s">
        <v>54</v>
      </c>
      <c r="AG7" s="265" t="s">
        <v>55</v>
      </c>
      <c r="AH7" s="57" t="s">
        <v>56</v>
      </c>
      <c r="AI7" s="57" t="s">
        <v>57</v>
      </c>
      <c r="AJ7" s="57" t="s">
        <v>58</v>
      </c>
      <c r="AK7" s="57" t="s">
        <v>59</v>
      </c>
      <c r="AL7" s="57" t="s">
        <v>60</v>
      </c>
      <c r="AM7" s="57" t="s">
        <v>61</v>
      </c>
      <c r="AN7" s="57" t="s">
        <v>62</v>
      </c>
      <c r="AO7" s="57" t="s">
        <v>63</v>
      </c>
      <c r="AP7" s="57" t="s">
        <v>64</v>
      </c>
      <c r="AQ7" s="57" t="s">
        <v>65</v>
      </c>
      <c r="AR7" s="57" t="s">
        <v>66</v>
      </c>
    </row>
    <row r="8" spans="1:44" ht="43.5" customHeight="1">
      <c r="A8" s="268" t="s">
        <v>3290</v>
      </c>
      <c r="B8" s="269" t="s">
        <v>68</v>
      </c>
      <c r="C8" s="269" t="s">
        <v>254</v>
      </c>
      <c r="D8" s="268"/>
      <c r="E8" s="268" t="s">
        <v>3291</v>
      </c>
      <c r="F8" s="269" t="s">
        <v>3292</v>
      </c>
      <c r="G8" s="267">
        <v>2</v>
      </c>
      <c r="H8" s="270" t="s">
        <v>2904</v>
      </c>
      <c r="I8" s="270" t="s">
        <v>1235</v>
      </c>
      <c r="J8" s="266" t="s">
        <v>74</v>
      </c>
      <c r="K8" s="266" t="s">
        <v>75</v>
      </c>
      <c r="L8" s="266" t="s">
        <v>95</v>
      </c>
      <c r="M8" s="270" t="s">
        <v>3293</v>
      </c>
      <c r="N8" s="270" t="s">
        <v>3294</v>
      </c>
      <c r="O8" s="266" t="s">
        <v>3295</v>
      </c>
      <c r="P8" s="266" t="s">
        <v>3296</v>
      </c>
      <c r="Q8" s="270"/>
      <c r="R8" s="271" t="s">
        <v>82</v>
      </c>
      <c r="S8" s="272"/>
      <c r="T8" s="273" t="s">
        <v>408</v>
      </c>
      <c r="U8" s="274">
        <v>5</v>
      </c>
      <c r="V8" s="275">
        <v>5</v>
      </c>
      <c r="W8" s="275">
        <v>5</v>
      </c>
      <c r="X8" s="275">
        <v>5</v>
      </c>
      <c r="Y8" s="275">
        <v>5</v>
      </c>
      <c r="Z8" s="275">
        <v>5</v>
      </c>
      <c r="AA8" s="275">
        <v>5</v>
      </c>
      <c r="AB8" s="275">
        <v>5</v>
      </c>
      <c r="AC8" s="275">
        <v>5</v>
      </c>
      <c r="AD8" s="275">
        <v>5</v>
      </c>
      <c r="AE8" s="275">
        <v>5</v>
      </c>
      <c r="AF8" s="275">
        <v>5</v>
      </c>
      <c r="AG8" s="276"/>
      <c r="AH8" s="276"/>
      <c r="AI8" s="276"/>
      <c r="AJ8" s="277"/>
      <c r="AK8" s="276"/>
      <c r="AL8" s="276"/>
      <c r="AM8" s="276"/>
      <c r="AN8" s="276"/>
      <c r="AO8" s="276"/>
      <c r="AP8" s="276"/>
      <c r="AQ8" s="276"/>
      <c r="AR8" s="276"/>
    </row>
    <row r="9" spans="1:44" ht="29.25" customHeight="1">
      <c r="A9" s="268" t="s">
        <v>3297</v>
      </c>
      <c r="B9" s="269" t="s">
        <v>68</v>
      </c>
      <c r="C9" s="269" t="s">
        <v>254</v>
      </c>
      <c r="D9" s="268"/>
      <c r="E9" s="268" t="s">
        <v>3298</v>
      </c>
      <c r="F9" s="269" t="s">
        <v>3299</v>
      </c>
      <c r="G9" s="267">
        <v>2</v>
      </c>
      <c r="H9" s="270" t="s">
        <v>2904</v>
      </c>
      <c r="I9" s="270" t="s">
        <v>1235</v>
      </c>
      <c r="J9" s="266" t="s">
        <v>74</v>
      </c>
      <c r="K9" s="266" t="s">
        <v>75</v>
      </c>
      <c r="L9" s="266" t="s">
        <v>95</v>
      </c>
      <c r="M9" s="270" t="s">
        <v>3293</v>
      </c>
      <c r="N9" s="270" t="s">
        <v>3294</v>
      </c>
      <c r="O9" s="266" t="s">
        <v>3295</v>
      </c>
      <c r="P9" s="266" t="s">
        <v>3296</v>
      </c>
      <c r="Q9" s="270"/>
      <c r="R9" s="271" t="s">
        <v>82</v>
      </c>
      <c r="S9" s="272"/>
      <c r="T9" s="273" t="s">
        <v>408</v>
      </c>
      <c r="U9" s="274">
        <v>2</v>
      </c>
      <c r="V9" s="275">
        <v>2</v>
      </c>
      <c r="W9" s="275">
        <v>2</v>
      </c>
      <c r="X9" s="275">
        <v>2</v>
      </c>
      <c r="Y9" s="275">
        <v>2</v>
      </c>
      <c r="Z9" s="275">
        <v>2</v>
      </c>
      <c r="AA9" s="275">
        <v>2</v>
      </c>
      <c r="AB9" s="275">
        <v>2</v>
      </c>
      <c r="AC9" s="275">
        <v>2</v>
      </c>
      <c r="AD9" s="275">
        <v>2</v>
      </c>
      <c r="AE9" s="275">
        <v>2</v>
      </c>
      <c r="AF9" s="275">
        <v>2</v>
      </c>
      <c r="AG9" s="276"/>
      <c r="AH9" s="276"/>
      <c r="AI9" s="276"/>
      <c r="AJ9" s="277"/>
      <c r="AK9" s="276"/>
      <c r="AL9" s="276"/>
      <c r="AM9" s="276"/>
      <c r="AN9" s="276"/>
      <c r="AO9" s="276"/>
      <c r="AP9" s="276"/>
      <c r="AQ9" s="276"/>
      <c r="AR9" s="276"/>
    </row>
    <row r="10" spans="1:44" ht="31.5">
      <c r="A10" s="268" t="s">
        <v>3300</v>
      </c>
      <c r="B10" s="269" t="s">
        <v>68</v>
      </c>
      <c r="C10" s="269" t="s">
        <v>224</v>
      </c>
      <c r="D10" s="268"/>
      <c r="E10" s="268" t="s">
        <v>3301</v>
      </c>
      <c r="F10" s="269" t="s">
        <v>3302</v>
      </c>
      <c r="G10" s="267">
        <v>2</v>
      </c>
      <c r="H10" s="270" t="s">
        <v>2904</v>
      </c>
      <c r="I10" s="270" t="s">
        <v>1235</v>
      </c>
      <c r="J10" s="266" t="s">
        <v>74</v>
      </c>
      <c r="K10" s="266" t="s">
        <v>75</v>
      </c>
      <c r="L10" s="266" t="s">
        <v>95</v>
      </c>
      <c r="M10" s="270" t="s">
        <v>3293</v>
      </c>
      <c r="N10" s="270" t="s">
        <v>3294</v>
      </c>
      <c r="O10" s="266" t="s">
        <v>3295</v>
      </c>
      <c r="P10" s="266" t="s">
        <v>3296</v>
      </c>
      <c r="Q10" s="270"/>
      <c r="R10" s="271" t="s">
        <v>82</v>
      </c>
      <c r="S10" s="272"/>
      <c r="T10" s="273" t="s">
        <v>408</v>
      </c>
      <c r="U10" s="274"/>
      <c r="V10" s="275">
        <v>6</v>
      </c>
      <c r="W10" s="275"/>
      <c r="X10" s="275"/>
      <c r="Y10" s="275">
        <v>6</v>
      </c>
      <c r="Z10" s="275"/>
      <c r="AA10" s="275"/>
      <c r="AB10" s="275">
        <v>6</v>
      </c>
      <c r="AC10" s="275"/>
      <c r="AD10" s="275"/>
      <c r="AE10" s="275">
        <v>6</v>
      </c>
      <c r="AF10" s="275"/>
      <c r="AG10" s="276"/>
      <c r="AH10" s="276"/>
      <c r="AI10" s="276"/>
      <c r="AJ10" s="277"/>
      <c r="AK10" s="276"/>
      <c r="AL10" s="276"/>
      <c r="AM10" s="276"/>
      <c r="AN10" s="276"/>
      <c r="AO10" s="276"/>
      <c r="AP10" s="276"/>
      <c r="AQ10" s="276"/>
      <c r="AR10" s="276"/>
    </row>
    <row r="11" spans="1:44" ht="31.5">
      <c r="A11" s="268" t="s">
        <v>3303</v>
      </c>
      <c r="B11" s="269" t="s">
        <v>954</v>
      </c>
      <c r="C11" s="269" t="s">
        <v>1102</v>
      </c>
      <c r="D11" s="268"/>
      <c r="E11" s="268" t="s">
        <v>3304</v>
      </c>
      <c r="F11" s="269" t="s">
        <v>3305</v>
      </c>
      <c r="G11" s="267">
        <v>2</v>
      </c>
      <c r="H11" s="270" t="s">
        <v>2904</v>
      </c>
      <c r="I11" s="270" t="s">
        <v>1235</v>
      </c>
      <c r="J11" s="266" t="s">
        <v>74</v>
      </c>
      <c r="K11" s="266" t="s">
        <v>75</v>
      </c>
      <c r="L11" s="266" t="s">
        <v>76</v>
      </c>
      <c r="M11" s="270" t="s">
        <v>3306</v>
      </c>
      <c r="N11" s="270" t="s">
        <v>3294</v>
      </c>
      <c r="O11" s="266" t="s">
        <v>3295</v>
      </c>
      <c r="P11" s="266" t="s">
        <v>3296</v>
      </c>
      <c r="Q11" s="270"/>
      <c r="R11" s="271" t="s">
        <v>82</v>
      </c>
      <c r="S11" s="272"/>
      <c r="T11" s="273" t="s">
        <v>408</v>
      </c>
      <c r="U11" s="274">
        <v>15</v>
      </c>
      <c r="V11" s="275">
        <v>20</v>
      </c>
      <c r="W11" s="275">
        <v>20</v>
      </c>
      <c r="X11" s="275">
        <v>20</v>
      </c>
      <c r="Y11" s="275">
        <v>20</v>
      </c>
      <c r="Z11" s="275">
        <v>20</v>
      </c>
      <c r="AA11" s="275">
        <v>20</v>
      </c>
      <c r="AB11" s="275">
        <v>20</v>
      </c>
      <c r="AC11" s="275">
        <v>20</v>
      </c>
      <c r="AD11" s="275">
        <v>20</v>
      </c>
      <c r="AE11" s="275">
        <v>20</v>
      </c>
      <c r="AF11" s="275">
        <v>15</v>
      </c>
      <c r="AG11" s="276"/>
      <c r="AH11" s="276"/>
      <c r="AI11" s="276"/>
      <c r="AJ11" s="277"/>
      <c r="AK11" s="276"/>
      <c r="AL11" s="276"/>
      <c r="AM11" s="276"/>
      <c r="AN11" s="276"/>
      <c r="AO11" s="276"/>
      <c r="AP11" s="276"/>
      <c r="AQ11" s="276"/>
      <c r="AR11" s="276"/>
    </row>
    <row r="12" spans="1:44" ht="31.5">
      <c r="A12" s="268" t="s">
        <v>3307</v>
      </c>
      <c r="B12" s="269" t="s">
        <v>954</v>
      </c>
      <c r="C12" s="269" t="s">
        <v>1102</v>
      </c>
      <c r="D12" s="268"/>
      <c r="E12" s="268" t="s">
        <v>3308</v>
      </c>
      <c r="F12" s="269" t="s">
        <v>3309</v>
      </c>
      <c r="G12" s="267">
        <v>2</v>
      </c>
      <c r="H12" s="270" t="s">
        <v>2904</v>
      </c>
      <c r="I12" s="270" t="s">
        <v>1235</v>
      </c>
      <c r="J12" s="266" t="s">
        <v>74</v>
      </c>
      <c r="K12" s="266" t="s">
        <v>75</v>
      </c>
      <c r="L12" s="266" t="s">
        <v>76</v>
      </c>
      <c r="M12" s="270" t="s">
        <v>3306</v>
      </c>
      <c r="N12" s="270" t="s">
        <v>3294</v>
      </c>
      <c r="O12" s="266" t="s">
        <v>3295</v>
      </c>
      <c r="P12" s="266" t="s">
        <v>3296</v>
      </c>
      <c r="Q12" s="270" t="s">
        <v>445</v>
      </c>
      <c r="R12" s="271" t="s">
        <v>82</v>
      </c>
      <c r="S12" s="272"/>
      <c r="T12" s="273" t="s">
        <v>408</v>
      </c>
      <c r="U12" s="274">
        <v>10</v>
      </c>
      <c r="V12" s="275">
        <v>25</v>
      </c>
      <c r="W12" s="275">
        <v>25</v>
      </c>
      <c r="X12" s="275">
        <v>25</v>
      </c>
      <c r="Y12" s="275">
        <v>25</v>
      </c>
      <c r="Z12" s="275">
        <v>25</v>
      </c>
      <c r="AA12" s="275">
        <v>25</v>
      </c>
      <c r="AB12" s="275">
        <v>25</v>
      </c>
      <c r="AC12" s="275">
        <v>25</v>
      </c>
      <c r="AD12" s="275">
        <v>25</v>
      </c>
      <c r="AE12" s="275">
        <v>25</v>
      </c>
      <c r="AF12" s="275">
        <v>15</v>
      </c>
      <c r="AG12" s="276"/>
      <c r="AH12" s="276"/>
      <c r="AI12" s="276"/>
      <c r="AJ12" s="277"/>
      <c r="AK12" s="276"/>
      <c r="AL12" s="276"/>
      <c r="AM12" s="276"/>
      <c r="AN12" s="276"/>
      <c r="AO12" s="276"/>
      <c r="AP12" s="276"/>
      <c r="AQ12" s="276"/>
      <c r="AR12" s="276"/>
    </row>
    <row r="13" spans="1:44" ht="31.5">
      <c r="A13" s="268" t="s">
        <v>3310</v>
      </c>
      <c r="B13" s="269" t="s">
        <v>954</v>
      </c>
      <c r="C13" s="269" t="s">
        <v>1102</v>
      </c>
      <c r="D13" s="268"/>
      <c r="E13" s="268" t="s">
        <v>3311</v>
      </c>
      <c r="F13" s="269" t="s">
        <v>3312</v>
      </c>
      <c r="G13" s="267">
        <v>2</v>
      </c>
      <c r="H13" s="270" t="s">
        <v>2904</v>
      </c>
      <c r="I13" s="270" t="s">
        <v>1235</v>
      </c>
      <c r="J13" s="266" t="s">
        <v>74</v>
      </c>
      <c r="K13" s="266" t="s">
        <v>75</v>
      </c>
      <c r="L13" s="266" t="s">
        <v>95</v>
      </c>
      <c r="M13" s="270" t="s">
        <v>3306</v>
      </c>
      <c r="N13" s="270" t="s">
        <v>3294</v>
      </c>
      <c r="O13" s="266" t="s">
        <v>3295</v>
      </c>
      <c r="P13" s="266" t="s">
        <v>3296</v>
      </c>
      <c r="Q13" s="270" t="s">
        <v>445</v>
      </c>
      <c r="R13" s="271" t="s">
        <v>82</v>
      </c>
      <c r="S13" s="272"/>
      <c r="T13" s="273" t="s">
        <v>408</v>
      </c>
      <c r="U13" s="278">
        <v>10</v>
      </c>
      <c r="V13" s="279">
        <v>10</v>
      </c>
      <c r="W13" s="279">
        <v>10</v>
      </c>
      <c r="X13" s="279">
        <v>10</v>
      </c>
      <c r="Y13" s="279">
        <v>10</v>
      </c>
      <c r="Z13" s="279">
        <v>10</v>
      </c>
      <c r="AA13" s="279">
        <v>10</v>
      </c>
      <c r="AB13" s="279">
        <v>10</v>
      </c>
      <c r="AC13" s="279">
        <v>10</v>
      </c>
      <c r="AD13" s="279">
        <v>10</v>
      </c>
      <c r="AE13" s="279">
        <v>10</v>
      </c>
      <c r="AF13" s="279">
        <v>10</v>
      </c>
      <c r="AG13" s="280"/>
      <c r="AH13" s="281"/>
      <c r="AI13" s="281"/>
      <c r="AJ13" s="281"/>
      <c r="AK13" s="281"/>
      <c r="AL13" s="281"/>
      <c r="AM13" s="281"/>
      <c r="AN13" s="281"/>
      <c r="AO13" s="281"/>
      <c r="AP13" s="281"/>
      <c r="AQ13" s="281"/>
      <c r="AR13" s="281"/>
    </row>
    <row r="14" spans="1:44" ht="27.75" customHeight="1">
      <c r="A14" s="268" t="s">
        <v>3313</v>
      </c>
      <c r="B14" s="269" t="s">
        <v>68</v>
      </c>
      <c r="C14" s="269" t="s">
        <v>254</v>
      </c>
      <c r="D14" s="268"/>
      <c r="E14" s="268" t="s">
        <v>3314</v>
      </c>
      <c r="F14" s="269" t="s">
        <v>3315</v>
      </c>
      <c r="G14" s="267">
        <v>2</v>
      </c>
      <c r="H14" s="270" t="s">
        <v>3016</v>
      </c>
      <c r="I14" s="270" t="s">
        <v>3316</v>
      </c>
      <c r="J14" s="266" t="s">
        <v>74</v>
      </c>
      <c r="K14" s="266" t="s">
        <v>75</v>
      </c>
      <c r="L14" s="266" t="s">
        <v>95</v>
      </c>
      <c r="M14" s="270" t="s">
        <v>3317</v>
      </c>
      <c r="N14" s="270" t="s">
        <v>3294</v>
      </c>
      <c r="O14" s="266" t="s">
        <v>3295</v>
      </c>
      <c r="P14" s="266" t="s">
        <v>3296</v>
      </c>
      <c r="Q14" s="270" t="s">
        <v>407</v>
      </c>
      <c r="R14" s="271" t="s">
        <v>82</v>
      </c>
      <c r="S14" s="272"/>
      <c r="T14" s="273" t="s">
        <v>408</v>
      </c>
      <c r="U14" s="274">
        <v>0</v>
      </c>
      <c r="V14" s="275">
        <v>4</v>
      </c>
      <c r="W14" s="275">
        <v>2</v>
      </c>
      <c r="X14" s="275">
        <v>2</v>
      </c>
      <c r="Y14" s="275">
        <v>2</v>
      </c>
      <c r="Z14" s="275">
        <v>2</v>
      </c>
      <c r="AA14" s="275">
        <v>2</v>
      </c>
      <c r="AB14" s="275">
        <v>2</v>
      </c>
      <c r="AC14" s="275">
        <v>2</v>
      </c>
      <c r="AD14" s="275">
        <v>2</v>
      </c>
      <c r="AE14" s="275">
        <v>2</v>
      </c>
      <c r="AF14" s="275">
        <v>0</v>
      </c>
      <c r="AG14" s="276"/>
      <c r="AH14" s="276"/>
      <c r="AI14" s="276"/>
      <c r="AJ14" s="276"/>
      <c r="AK14" s="276"/>
      <c r="AL14" s="276"/>
      <c r="AM14" s="276"/>
      <c r="AN14" s="276"/>
      <c r="AO14" s="276"/>
      <c r="AP14" s="276"/>
      <c r="AQ14" s="276"/>
      <c r="AR14" s="276"/>
    </row>
    <row r="15" spans="1:44" ht="27.75" customHeight="1">
      <c r="A15" s="268" t="s">
        <v>3318</v>
      </c>
      <c r="B15" s="269" t="s">
        <v>68</v>
      </c>
      <c r="C15" s="269" t="s">
        <v>182</v>
      </c>
      <c r="D15" s="268"/>
      <c r="E15" s="268" t="s">
        <v>3319</v>
      </c>
      <c r="F15" s="269" t="s">
        <v>3320</v>
      </c>
      <c r="G15" s="267">
        <v>1</v>
      </c>
      <c r="H15" s="270" t="s">
        <v>3016</v>
      </c>
      <c r="I15" s="270" t="s">
        <v>3321</v>
      </c>
      <c r="J15" s="266" t="s">
        <v>74</v>
      </c>
      <c r="K15" s="266" t="s">
        <v>75</v>
      </c>
      <c r="L15" s="266" t="s">
        <v>95</v>
      </c>
      <c r="M15" s="270" t="s">
        <v>3306</v>
      </c>
      <c r="N15" s="270" t="s">
        <v>3294</v>
      </c>
      <c r="O15" s="266" t="s">
        <v>3295</v>
      </c>
      <c r="P15" s="266" t="s">
        <v>3296</v>
      </c>
      <c r="Q15" s="270" t="s">
        <v>445</v>
      </c>
      <c r="R15" s="271" t="s">
        <v>82</v>
      </c>
      <c r="S15" s="272"/>
      <c r="T15" s="273" t="s">
        <v>408</v>
      </c>
      <c r="U15" s="274">
        <v>1</v>
      </c>
      <c r="V15" s="275">
        <v>1</v>
      </c>
      <c r="W15" s="275">
        <v>1</v>
      </c>
      <c r="X15" s="275">
        <v>1</v>
      </c>
      <c r="Y15" s="275">
        <v>1</v>
      </c>
      <c r="Z15" s="275">
        <v>1</v>
      </c>
      <c r="AA15" s="275">
        <v>1</v>
      </c>
      <c r="AB15" s="275">
        <v>1</v>
      </c>
      <c r="AC15" s="275">
        <v>1</v>
      </c>
      <c r="AD15" s="275">
        <v>1</v>
      </c>
      <c r="AE15" s="275">
        <v>1</v>
      </c>
      <c r="AF15" s="275">
        <v>1</v>
      </c>
      <c r="AG15" s="276"/>
      <c r="AH15" s="276"/>
      <c r="AI15" s="276"/>
      <c r="AJ15" s="282"/>
      <c r="AK15" s="276"/>
      <c r="AL15" s="276"/>
      <c r="AM15" s="276"/>
      <c r="AN15" s="276"/>
      <c r="AO15" s="276"/>
      <c r="AP15" s="276"/>
      <c r="AQ15" s="276"/>
      <c r="AR15" s="276"/>
    </row>
    <row r="16" spans="1:44" ht="31.5">
      <c r="A16" s="268" t="s">
        <v>3322</v>
      </c>
      <c r="B16" s="269" t="s">
        <v>143</v>
      </c>
      <c r="C16" s="269" t="s">
        <v>555</v>
      </c>
      <c r="D16" s="268"/>
      <c r="E16" s="268" t="s">
        <v>3323</v>
      </c>
      <c r="F16" s="269" t="s">
        <v>3324</v>
      </c>
      <c r="G16" s="267">
        <v>1</v>
      </c>
      <c r="H16" s="270" t="s">
        <v>3016</v>
      </c>
      <c r="I16" s="270" t="s">
        <v>3325</v>
      </c>
      <c r="J16" s="266" t="s">
        <v>94</v>
      </c>
      <c r="K16" s="266" t="s">
        <v>75</v>
      </c>
      <c r="L16" s="266" t="s">
        <v>76</v>
      </c>
      <c r="M16" s="270" t="s">
        <v>3326</v>
      </c>
      <c r="N16" s="270" t="s">
        <v>3327</v>
      </c>
      <c r="O16" s="266" t="s">
        <v>3328</v>
      </c>
      <c r="P16" s="266" t="s">
        <v>3329</v>
      </c>
      <c r="Q16" s="270" t="s">
        <v>3330</v>
      </c>
      <c r="R16" s="271" t="s">
        <v>82</v>
      </c>
      <c r="S16" s="272"/>
      <c r="T16" s="273" t="s">
        <v>408</v>
      </c>
      <c r="U16" s="283">
        <v>0</v>
      </c>
      <c r="V16" s="284">
        <v>1</v>
      </c>
      <c r="W16" s="284">
        <v>1</v>
      </c>
      <c r="X16" s="284">
        <v>1</v>
      </c>
      <c r="Y16" s="284">
        <v>1</v>
      </c>
      <c r="Z16" s="284">
        <v>1</v>
      </c>
      <c r="AA16" s="284">
        <v>1</v>
      </c>
      <c r="AB16" s="284">
        <v>1</v>
      </c>
      <c r="AC16" s="284">
        <v>1</v>
      </c>
      <c r="AD16" s="284">
        <v>1</v>
      </c>
      <c r="AE16" s="284">
        <v>1</v>
      </c>
      <c r="AF16" s="284">
        <v>0.5</v>
      </c>
      <c r="AG16" s="276"/>
      <c r="AH16" s="276"/>
      <c r="AI16" s="276"/>
      <c r="AJ16" s="282"/>
      <c r="AK16" s="276"/>
      <c r="AL16" s="276"/>
      <c r="AM16" s="276"/>
      <c r="AN16" s="276"/>
      <c r="AO16" s="276"/>
      <c r="AP16" s="276"/>
      <c r="AQ16" s="276"/>
      <c r="AR16" s="276"/>
    </row>
    <row r="17" spans="1:44" ht="47.25">
      <c r="A17" s="268" t="s">
        <v>3331</v>
      </c>
      <c r="B17" s="269" t="s">
        <v>954</v>
      </c>
      <c r="C17" s="269" t="s">
        <v>1102</v>
      </c>
      <c r="D17" s="268"/>
      <c r="E17" s="268" t="s">
        <v>3332</v>
      </c>
      <c r="F17" s="269" t="s">
        <v>3333</v>
      </c>
      <c r="G17" s="267">
        <v>2</v>
      </c>
      <c r="H17" s="270" t="s">
        <v>2892</v>
      </c>
      <c r="I17" s="270" t="s">
        <v>3334</v>
      </c>
      <c r="J17" s="266" t="s">
        <v>74</v>
      </c>
      <c r="K17" s="266" t="s">
        <v>75</v>
      </c>
      <c r="L17" s="266" t="s">
        <v>95</v>
      </c>
      <c r="M17" s="270" t="s">
        <v>3335</v>
      </c>
      <c r="N17" s="270" t="s">
        <v>3327</v>
      </c>
      <c r="O17" s="266" t="s">
        <v>3328</v>
      </c>
      <c r="P17" s="266" t="s">
        <v>3329</v>
      </c>
      <c r="Q17" s="270" t="s">
        <v>3330</v>
      </c>
      <c r="R17" s="271" t="s">
        <v>1117</v>
      </c>
      <c r="S17" s="272"/>
      <c r="T17" s="273" t="s">
        <v>408</v>
      </c>
      <c r="U17" s="274">
        <v>0</v>
      </c>
      <c r="V17" s="275">
        <v>5</v>
      </c>
      <c r="W17" s="275">
        <v>10</v>
      </c>
      <c r="X17" s="275">
        <v>10</v>
      </c>
      <c r="Y17" s="275">
        <v>20</v>
      </c>
      <c r="Z17" s="275">
        <v>20</v>
      </c>
      <c r="AA17" s="275">
        <v>20</v>
      </c>
      <c r="AB17" s="275">
        <v>20</v>
      </c>
      <c r="AC17" s="275">
        <v>20</v>
      </c>
      <c r="AD17" s="275">
        <v>20</v>
      </c>
      <c r="AE17" s="275">
        <v>20</v>
      </c>
      <c r="AF17" s="275">
        <v>5</v>
      </c>
      <c r="AG17" s="276"/>
      <c r="AH17" s="276"/>
      <c r="AI17" s="276"/>
      <c r="AJ17" s="285"/>
      <c r="AK17" s="276"/>
      <c r="AL17" s="276"/>
      <c r="AM17" s="276"/>
      <c r="AN17" s="276"/>
      <c r="AO17" s="276"/>
      <c r="AP17" s="276"/>
      <c r="AQ17" s="276"/>
      <c r="AR17" s="276"/>
    </row>
    <row r="18" spans="1:44" ht="31.5">
      <c r="A18" s="268" t="s">
        <v>3336</v>
      </c>
      <c r="B18" s="269" t="s">
        <v>954</v>
      </c>
      <c r="C18" s="269" t="s">
        <v>1102</v>
      </c>
      <c r="D18" s="268"/>
      <c r="E18" s="268" t="s">
        <v>3337</v>
      </c>
      <c r="F18" s="269" t="s">
        <v>3338</v>
      </c>
      <c r="G18" s="267">
        <v>2</v>
      </c>
      <c r="H18" s="270" t="s">
        <v>3339</v>
      </c>
      <c r="I18" s="270" t="s">
        <v>3340</v>
      </c>
      <c r="J18" s="266" t="s">
        <v>74</v>
      </c>
      <c r="K18" s="266" t="s">
        <v>228</v>
      </c>
      <c r="L18" s="266" t="s">
        <v>95</v>
      </c>
      <c r="M18" s="270" t="s">
        <v>3335</v>
      </c>
      <c r="N18" s="270" t="s">
        <v>3327</v>
      </c>
      <c r="O18" s="266" t="s">
        <v>3328</v>
      </c>
      <c r="P18" s="266" t="s">
        <v>3329</v>
      </c>
      <c r="Q18" s="270" t="s">
        <v>3330</v>
      </c>
      <c r="R18" s="271" t="s">
        <v>1117</v>
      </c>
      <c r="S18" s="272"/>
      <c r="T18" s="273" t="s">
        <v>408</v>
      </c>
      <c r="U18" s="274">
        <v>10</v>
      </c>
      <c r="V18" s="275">
        <v>20</v>
      </c>
      <c r="W18" s="275">
        <v>20</v>
      </c>
      <c r="X18" s="275">
        <v>20</v>
      </c>
      <c r="Y18" s="275">
        <v>20</v>
      </c>
      <c r="Z18" s="275">
        <v>20</v>
      </c>
      <c r="AA18" s="275">
        <v>30</v>
      </c>
      <c r="AB18" s="275">
        <v>30</v>
      </c>
      <c r="AC18" s="275">
        <v>30</v>
      </c>
      <c r="AD18" s="275">
        <v>30</v>
      </c>
      <c r="AE18" s="275">
        <v>20</v>
      </c>
      <c r="AF18" s="275">
        <v>10</v>
      </c>
      <c r="AG18" s="276"/>
      <c r="AH18" s="276"/>
      <c r="AI18" s="276"/>
      <c r="AJ18" s="285"/>
      <c r="AK18" s="276"/>
      <c r="AL18" s="276"/>
      <c r="AM18" s="276"/>
      <c r="AN18" s="276"/>
      <c r="AO18" s="276"/>
      <c r="AP18" s="276"/>
      <c r="AQ18" s="276"/>
      <c r="AR18" s="276"/>
    </row>
    <row r="19" spans="1:44" ht="31.5">
      <c r="A19" s="268" t="s">
        <v>3341</v>
      </c>
      <c r="B19" s="269" t="s">
        <v>954</v>
      </c>
      <c r="C19" s="269" t="s">
        <v>1102</v>
      </c>
      <c r="D19" s="268"/>
      <c r="E19" s="268" t="s">
        <v>3342</v>
      </c>
      <c r="F19" s="269" t="s">
        <v>3343</v>
      </c>
      <c r="G19" s="267">
        <v>2</v>
      </c>
      <c r="H19" s="270" t="s">
        <v>3339</v>
      </c>
      <c r="I19" s="270" t="s">
        <v>3344</v>
      </c>
      <c r="J19" s="266" t="s">
        <v>74</v>
      </c>
      <c r="K19" s="266" t="s">
        <v>75</v>
      </c>
      <c r="L19" s="266" t="s">
        <v>76</v>
      </c>
      <c r="M19" s="270" t="s">
        <v>3345</v>
      </c>
      <c r="N19" s="270" t="s">
        <v>3327</v>
      </c>
      <c r="O19" s="266" t="s">
        <v>3328</v>
      </c>
      <c r="P19" s="266" t="s">
        <v>3329</v>
      </c>
      <c r="Q19" s="270" t="s">
        <v>3330</v>
      </c>
      <c r="R19" s="271" t="s">
        <v>1117</v>
      </c>
      <c r="S19" s="272"/>
      <c r="T19" s="273" t="s">
        <v>408</v>
      </c>
      <c r="U19" s="274">
        <v>100</v>
      </c>
      <c r="V19" s="275">
        <v>200</v>
      </c>
      <c r="W19" s="275">
        <v>200</v>
      </c>
      <c r="X19" s="275">
        <v>200</v>
      </c>
      <c r="Y19" s="275">
        <v>200</v>
      </c>
      <c r="Z19" s="275">
        <v>300</v>
      </c>
      <c r="AA19" s="275">
        <v>300</v>
      </c>
      <c r="AB19" s="275">
        <v>300</v>
      </c>
      <c r="AC19" s="275">
        <v>300</v>
      </c>
      <c r="AD19" s="275">
        <v>300</v>
      </c>
      <c r="AE19" s="275">
        <v>300</v>
      </c>
      <c r="AF19" s="275">
        <v>200</v>
      </c>
      <c r="AG19" s="276"/>
      <c r="AH19" s="276"/>
      <c r="AI19" s="276"/>
      <c r="AJ19" s="285"/>
      <c r="AK19" s="276"/>
      <c r="AL19" s="276"/>
      <c r="AM19" s="276"/>
      <c r="AN19" s="276"/>
      <c r="AO19" s="276"/>
      <c r="AP19" s="276"/>
      <c r="AQ19" s="276"/>
      <c r="AR19" s="276"/>
    </row>
    <row r="20" spans="1:44" ht="31.5">
      <c r="A20" s="268" t="s">
        <v>3346</v>
      </c>
      <c r="B20" s="269" t="s">
        <v>954</v>
      </c>
      <c r="C20" s="269" t="s">
        <v>1102</v>
      </c>
      <c r="D20" s="268"/>
      <c r="E20" s="268" t="s">
        <v>3347</v>
      </c>
      <c r="F20" s="269" t="s">
        <v>3348</v>
      </c>
      <c r="G20" s="267">
        <v>1</v>
      </c>
      <c r="H20" s="270" t="s">
        <v>3339</v>
      </c>
      <c r="I20" s="270" t="s">
        <v>3349</v>
      </c>
      <c r="J20" s="266" t="s">
        <v>74</v>
      </c>
      <c r="K20" s="266" t="s">
        <v>75</v>
      </c>
      <c r="L20" s="266" t="s">
        <v>76</v>
      </c>
      <c r="M20" s="270" t="s">
        <v>3350</v>
      </c>
      <c r="N20" s="270" t="s">
        <v>3327</v>
      </c>
      <c r="O20" s="266" t="s">
        <v>3328</v>
      </c>
      <c r="P20" s="266" t="s">
        <v>3329</v>
      </c>
      <c r="Q20" s="270" t="s">
        <v>3330</v>
      </c>
      <c r="R20" s="271" t="s">
        <v>1117</v>
      </c>
      <c r="S20" s="272"/>
      <c r="T20" s="273" t="s">
        <v>408</v>
      </c>
      <c r="U20" s="274">
        <v>50</v>
      </c>
      <c r="V20" s="275">
        <v>100</v>
      </c>
      <c r="W20" s="275">
        <v>100</v>
      </c>
      <c r="X20" s="275">
        <v>100</v>
      </c>
      <c r="Y20" s="275">
        <v>150</v>
      </c>
      <c r="Z20" s="275">
        <v>150</v>
      </c>
      <c r="AA20" s="275">
        <v>150</v>
      </c>
      <c r="AB20" s="275">
        <v>150</v>
      </c>
      <c r="AC20" s="275">
        <v>150</v>
      </c>
      <c r="AD20" s="275">
        <v>150</v>
      </c>
      <c r="AE20" s="275">
        <v>150</v>
      </c>
      <c r="AF20" s="275">
        <v>50</v>
      </c>
      <c r="AG20" s="276"/>
      <c r="AH20" s="276"/>
      <c r="AI20" s="276"/>
      <c r="AJ20" s="285"/>
      <c r="AK20" s="276"/>
      <c r="AL20" s="276"/>
      <c r="AM20" s="276"/>
      <c r="AN20" s="276"/>
      <c r="AO20" s="276"/>
      <c r="AP20" s="276"/>
      <c r="AQ20" s="276"/>
      <c r="AR20" s="276"/>
    </row>
    <row r="21" spans="1:44" ht="31.5">
      <c r="A21" s="268" t="s">
        <v>3351</v>
      </c>
      <c r="B21" s="269" t="s">
        <v>954</v>
      </c>
      <c r="C21" s="269" t="s">
        <v>1102</v>
      </c>
      <c r="D21" s="268"/>
      <c r="E21" s="268" t="s">
        <v>3352</v>
      </c>
      <c r="F21" s="269" t="s">
        <v>3353</v>
      </c>
      <c r="G21" s="267">
        <v>1</v>
      </c>
      <c r="H21" s="270" t="s">
        <v>2953</v>
      </c>
      <c r="I21" s="270" t="s">
        <v>3354</v>
      </c>
      <c r="J21" s="266" t="s">
        <v>74</v>
      </c>
      <c r="K21" s="266" t="s">
        <v>228</v>
      </c>
      <c r="L21" s="266" t="s">
        <v>95</v>
      </c>
      <c r="M21" s="270" t="s">
        <v>3355</v>
      </c>
      <c r="N21" s="270" t="s">
        <v>3327</v>
      </c>
      <c r="O21" s="266" t="s">
        <v>3328</v>
      </c>
      <c r="P21" s="266" t="s">
        <v>3329</v>
      </c>
      <c r="Q21" s="270" t="s">
        <v>3330</v>
      </c>
      <c r="R21" s="271" t="s">
        <v>1117</v>
      </c>
      <c r="S21" s="272"/>
      <c r="T21" s="273" t="s">
        <v>408</v>
      </c>
      <c r="U21" s="274">
        <v>13</v>
      </c>
      <c r="V21" s="275">
        <v>13</v>
      </c>
      <c r="W21" s="275">
        <v>13</v>
      </c>
      <c r="X21" s="275">
        <v>13</v>
      </c>
      <c r="Y21" s="275">
        <v>13</v>
      </c>
      <c r="Z21" s="275">
        <v>13</v>
      </c>
      <c r="AA21" s="275">
        <v>13</v>
      </c>
      <c r="AB21" s="275">
        <v>13</v>
      </c>
      <c r="AC21" s="275">
        <v>13</v>
      </c>
      <c r="AD21" s="275">
        <v>13</v>
      </c>
      <c r="AE21" s="275">
        <v>13</v>
      </c>
      <c r="AF21" s="275">
        <v>13</v>
      </c>
      <c r="AG21" s="276"/>
      <c r="AH21" s="276"/>
      <c r="AI21" s="276"/>
      <c r="AJ21" s="285"/>
      <c r="AK21" s="276"/>
      <c r="AL21" s="276"/>
      <c r="AM21" s="276"/>
      <c r="AN21" s="276"/>
      <c r="AO21" s="276"/>
      <c r="AP21" s="276"/>
      <c r="AQ21" s="276"/>
      <c r="AR21" s="276"/>
    </row>
    <row r="22" spans="1:44" ht="31.5">
      <c r="A22" s="268" t="s">
        <v>3356</v>
      </c>
      <c r="B22" s="269" t="s">
        <v>954</v>
      </c>
      <c r="C22" s="269" t="s">
        <v>1102</v>
      </c>
      <c r="D22" s="268"/>
      <c r="E22" s="268" t="s">
        <v>3357</v>
      </c>
      <c r="F22" s="269" t="s">
        <v>3358</v>
      </c>
      <c r="G22" s="267">
        <v>1</v>
      </c>
      <c r="H22" s="270" t="s">
        <v>2953</v>
      </c>
      <c r="I22" s="270" t="s">
        <v>3354</v>
      </c>
      <c r="J22" s="266" t="s">
        <v>74</v>
      </c>
      <c r="K22" s="266" t="s">
        <v>228</v>
      </c>
      <c r="L22" s="266" t="s">
        <v>95</v>
      </c>
      <c r="M22" s="270" t="s">
        <v>3355</v>
      </c>
      <c r="N22" s="270" t="s">
        <v>3327</v>
      </c>
      <c r="O22" s="266" t="s">
        <v>3328</v>
      </c>
      <c r="P22" s="266" t="s">
        <v>3329</v>
      </c>
      <c r="Q22" s="270" t="s">
        <v>3330</v>
      </c>
      <c r="R22" s="271" t="s">
        <v>1117</v>
      </c>
      <c r="S22" s="272"/>
      <c r="T22" s="273" t="s">
        <v>408</v>
      </c>
      <c r="U22" s="274">
        <v>18</v>
      </c>
      <c r="V22" s="275">
        <v>18</v>
      </c>
      <c r="W22" s="275">
        <v>18</v>
      </c>
      <c r="X22" s="275">
        <v>18</v>
      </c>
      <c r="Y22" s="275">
        <v>18</v>
      </c>
      <c r="Z22" s="275">
        <v>18</v>
      </c>
      <c r="AA22" s="275">
        <v>18</v>
      </c>
      <c r="AB22" s="275">
        <v>18</v>
      </c>
      <c r="AC22" s="275">
        <v>18</v>
      </c>
      <c r="AD22" s="275">
        <v>18</v>
      </c>
      <c r="AE22" s="275">
        <v>18</v>
      </c>
      <c r="AF22" s="275">
        <v>18</v>
      </c>
      <c r="AG22" s="276"/>
      <c r="AH22" s="276"/>
      <c r="AI22" s="276"/>
      <c r="AJ22" s="285"/>
      <c r="AK22" s="276"/>
      <c r="AL22" s="276"/>
      <c r="AM22" s="276"/>
      <c r="AN22" s="276"/>
      <c r="AO22" s="276"/>
      <c r="AP22" s="276"/>
      <c r="AQ22" s="276"/>
      <c r="AR22" s="276"/>
    </row>
    <row r="23" spans="1:44" ht="31.5">
      <c r="A23" s="268" t="s">
        <v>3359</v>
      </c>
      <c r="B23" s="269" t="s">
        <v>954</v>
      </c>
      <c r="C23" s="269" t="s">
        <v>1102</v>
      </c>
      <c r="D23" s="268"/>
      <c r="E23" s="268" t="s">
        <v>3360</v>
      </c>
      <c r="F23" s="269" t="s">
        <v>3361</v>
      </c>
      <c r="G23" s="267">
        <v>1</v>
      </c>
      <c r="H23" s="270" t="s">
        <v>2953</v>
      </c>
      <c r="I23" s="270" t="s">
        <v>3354</v>
      </c>
      <c r="J23" s="266" t="s">
        <v>74</v>
      </c>
      <c r="K23" s="266" t="s">
        <v>228</v>
      </c>
      <c r="L23" s="266" t="s">
        <v>95</v>
      </c>
      <c r="M23" s="270" t="s">
        <v>3355</v>
      </c>
      <c r="N23" s="270" t="s">
        <v>3327</v>
      </c>
      <c r="O23" s="266" t="s">
        <v>3328</v>
      </c>
      <c r="P23" s="266" t="s">
        <v>3329</v>
      </c>
      <c r="Q23" s="270" t="s">
        <v>3330</v>
      </c>
      <c r="R23" s="271" t="s">
        <v>1117</v>
      </c>
      <c r="S23" s="272"/>
      <c r="T23" s="273" t="s">
        <v>408</v>
      </c>
      <c r="U23" s="274">
        <v>14</v>
      </c>
      <c r="V23" s="275">
        <v>14</v>
      </c>
      <c r="W23" s="275">
        <v>14</v>
      </c>
      <c r="X23" s="275">
        <v>14</v>
      </c>
      <c r="Y23" s="275">
        <v>14</v>
      </c>
      <c r="Z23" s="275">
        <v>14</v>
      </c>
      <c r="AA23" s="275">
        <v>14</v>
      </c>
      <c r="AB23" s="275">
        <v>14</v>
      </c>
      <c r="AC23" s="275">
        <v>14</v>
      </c>
      <c r="AD23" s="275">
        <v>14</v>
      </c>
      <c r="AE23" s="275">
        <v>14</v>
      </c>
      <c r="AF23" s="275">
        <v>14</v>
      </c>
      <c r="AG23" s="276"/>
      <c r="AH23" s="276"/>
      <c r="AI23" s="276"/>
      <c r="AJ23" s="285"/>
      <c r="AK23" s="276"/>
      <c r="AL23" s="276"/>
      <c r="AM23" s="276"/>
      <c r="AN23" s="276"/>
      <c r="AO23" s="276"/>
      <c r="AP23" s="276"/>
      <c r="AQ23" s="276"/>
      <c r="AR23" s="276"/>
    </row>
    <row r="24" spans="1:44" ht="31.5">
      <c r="A24" s="268" t="s">
        <v>3362</v>
      </c>
      <c r="B24" s="269" t="s">
        <v>954</v>
      </c>
      <c r="C24" s="269" t="s">
        <v>1102</v>
      </c>
      <c r="D24" s="268"/>
      <c r="E24" s="268" t="s">
        <v>3363</v>
      </c>
      <c r="F24" s="269" t="s">
        <v>3364</v>
      </c>
      <c r="G24" s="267">
        <v>1</v>
      </c>
      <c r="H24" s="270" t="s">
        <v>2953</v>
      </c>
      <c r="I24" s="270" t="s">
        <v>3354</v>
      </c>
      <c r="J24" s="266" t="s">
        <v>74</v>
      </c>
      <c r="K24" s="266" t="s">
        <v>228</v>
      </c>
      <c r="L24" s="266" t="s">
        <v>95</v>
      </c>
      <c r="M24" s="270" t="s">
        <v>3355</v>
      </c>
      <c r="N24" s="270" t="s">
        <v>3327</v>
      </c>
      <c r="O24" s="266" t="s">
        <v>3328</v>
      </c>
      <c r="P24" s="266" t="s">
        <v>3329</v>
      </c>
      <c r="Q24" s="270" t="s">
        <v>3330</v>
      </c>
      <c r="R24" s="271" t="s">
        <v>1117</v>
      </c>
      <c r="S24" s="272"/>
      <c r="T24" s="273" t="s">
        <v>408</v>
      </c>
      <c r="U24" s="274">
        <v>150</v>
      </c>
      <c r="V24" s="275">
        <v>150</v>
      </c>
      <c r="W24" s="275">
        <v>150</v>
      </c>
      <c r="X24" s="275">
        <v>150</v>
      </c>
      <c r="Y24" s="275">
        <v>150</v>
      </c>
      <c r="Z24" s="275">
        <v>150</v>
      </c>
      <c r="AA24" s="275">
        <v>150</v>
      </c>
      <c r="AB24" s="275">
        <v>150</v>
      </c>
      <c r="AC24" s="275">
        <v>150</v>
      </c>
      <c r="AD24" s="275">
        <v>150</v>
      </c>
      <c r="AE24" s="275">
        <v>150</v>
      </c>
      <c r="AF24" s="275">
        <v>150</v>
      </c>
      <c r="AG24" s="276"/>
      <c r="AH24" s="276"/>
      <c r="AI24" s="276"/>
      <c r="AJ24" s="285"/>
      <c r="AK24" s="276"/>
      <c r="AL24" s="276"/>
      <c r="AM24" s="276"/>
      <c r="AN24" s="276"/>
      <c r="AO24" s="276"/>
      <c r="AP24" s="276"/>
      <c r="AQ24" s="276"/>
      <c r="AR24" s="276"/>
    </row>
    <row r="25" spans="1:44" ht="31.5">
      <c r="A25" s="268" t="s">
        <v>3365</v>
      </c>
      <c r="B25" s="269" t="s">
        <v>68</v>
      </c>
      <c r="C25" s="269" t="s">
        <v>224</v>
      </c>
      <c r="D25" s="268"/>
      <c r="E25" s="268" t="s">
        <v>3366</v>
      </c>
      <c r="F25" s="269" t="s">
        <v>3367</v>
      </c>
      <c r="G25" s="267">
        <v>1</v>
      </c>
      <c r="H25" s="270" t="s">
        <v>2953</v>
      </c>
      <c r="I25" s="270" t="s">
        <v>3368</v>
      </c>
      <c r="J25" s="266" t="s">
        <v>94</v>
      </c>
      <c r="K25" s="266" t="s">
        <v>75</v>
      </c>
      <c r="L25" s="266" t="s">
        <v>95</v>
      </c>
      <c r="M25" s="270" t="s">
        <v>3369</v>
      </c>
      <c r="N25" s="270" t="s">
        <v>3327</v>
      </c>
      <c r="O25" s="266" t="s">
        <v>3328</v>
      </c>
      <c r="P25" s="266" t="s">
        <v>3329</v>
      </c>
      <c r="Q25" s="270" t="s">
        <v>3330</v>
      </c>
      <c r="R25" s="271" t="s">
        <v>82</v>
      </c>
      <c r="S25" s="272"/>
      <c r="T25" s="273" t="s">
        <v>408</v>
      </c>
      <c r="U25" s="283">
        <v>0.85</v>
      </c>
      <c r="V25" s="284">
        <v>0.85</v>
      </c>
      <c r="W25" s="284">
        <v>0.85</v>
      </c>
      <c r="X25" s="284">
        <v>0.85</v>
      </c>
      <c r="Y25" s="284">
        <v>0.85</v>
      </c>
      <c r="Z25" s="284">
        <v>0.85</v>
      </c>
      <c r="AA25" s="284">
        <v>0.85</v>
      </c>
      <c r="AB25" s="284">
        <v>0.85</v>
      </c>
      <c r="AC25" s="284">
        <v>0.85</v>
      </c>
      <c r="AD25" s="284">
        <v>0.85</v>
      </c>
      <c r="AE25" s="284">
        <v>0.85</v>
      </c>
      <c r="AF25" s="284">
        <v>0.85</v>
      </c>
      <c r="AG25" s="276"/>
      <c r="AH25" s="276"/>
      <c r="AI25" s="276"/>
      <c r="AJ25" s="285"/>
      <c r="AK25" s="276"/>
      <c r="AL25" s="276"/>
      <c r="AM25" s="276"/>
      <c r="AN25" s="276"/>
      <c r="AO25" s="276"/>
      <c r="AP25" s="276"/>
      <c r="AQ25" s="276"/>
      <c r="AR25" s="276"/>
    </row>
    <row r="26" spans="1:44" ht="31.5">
      <c r="A26" s="268" t="s">
        <v>3370</v>
      </c>
      <c r="B26" s="269" t="s">
        <v>68</v>
      </c>
      <c r="C26" s="269" t="s">
        <v>224</v>
      </c>
      <c r="D26" s="268"/>
      <c r="E26" s="268" t="s">
        <v>3371</v>
      </c>
      <c r="F26" s="269" t="s">
        <v>3372</v>
      </c>
      <c r="G26" s="267">
        <v>1</v>
      </c>
      <c r="H26" s="270" t="s">
        <v>2953</v>
      </c>
      <c r="I26" s="270" t="s">
        <v>3368</v>
      </c>
      <c r="J26" s="266" t="s">
        <v>94</v>
      </c>
      <c r="K26" s="266" t="s">
        <v>75</v>
      </c>
      <c r="L26" s="266" t="s">
        <v>95</v>
      </c>
      <c r="M26" s="270" t="s">
        <v>3369</v>
      </c>
      <c r="N26" s="270" t="s">
        <v>3327</v>
      </c>
      <c r="O26" s="266" t="s">
        <v>3328</v>
      </c>
      <c r="P26" s="266" t="s">
        <v>3329</v>
      </c>
      <c r="Q26" s="270" t="s">
        <v>3330</v>
      </c>
      <c r="R26" s="271" t="s">
        <v>82</v>
      </c>
      <c r="S26" s="272"/>
      <c r="T26" s="273" t="s">
        <v>408</v>
      </c>
      <c r="U26" s="283">
        <v>0.9</v>
      </c>
      <c r="V26" s="284">
        <v>0.9</v>
      </c>
      <c r="W26" s="284">
        <v>0.9</v>
      </c>
      <c r="X26" s="284">
        <v>0.9</v>
      </c>
      <c r="Y26" s="284">
        <v>0.9</v>
      </c>
      <c r="Z26" s="284">
        <v>0.9</v>
      </c>
      <c r="AA26" s="284">
        <v>0.9</v>
      </c>
      <c r="AB26" s="284">
        <v>0.9</v>
      </c>
      <c r="AC26" s="284">
        <v>0.9</v>
      </c>
      <c r="AD26" s="284">
        <v>0.9</v>
      </c>
      <c r="AE26" s="284">
        <v>0.9</v>
      </c>
      <c r="AF26" s="284">
        <v>0.9</v>
      </c>
      <c r="AG26" s="276"/>
      <c r="AH26" s="276"/>
      <c r="AI26" s="276"/>
      <c r="AJ26" s="285"/>
      <c r="AK26" s="276"/>
      <c r="AL26" s="276"/>
      <c r="AM26" s="276"/>
      <c r="AN26" s="276"/>
      <c r="AO26" s="276"/>
      <c r="AP26" s="276"/>
      <c r="AQ26" s="276"/>
      <c r="AR26" s="276"/>
    </row>
    <row r="27" spans="1:44" ht="31.5">
      <c r="A27" s="268" t="s">
        <v>3373</v>
      </c>
      <c r="B27" s="269" t="s">
        <v>158</v>
      </c>
      <c r="C27" s="269" t="s">
        <v>1931</v>
      </c>
      <c r="D27" s="268"/>
      <c r="E27" s="268" t="s">
        <v>3374</v>
      </c>
      <c r="F27" s="269" t="s">
        <v>3375</v>
      </c>
      <c r="G27" s="267">
        <v>2</v>
      </c>
      <c r="H27" s="270" t="s">
        <v>3010</v>
      </c>
      <c r="I27" s="270" t="s">
        <v>3376</v>
      </c>
      <c r="J27" s="266" t="s">
        <v>74</v>
      </c>
      <c r="K27" s="266" t="s">
        <v>75</v>
      </c>
      <c r="L27" s="266" t="s">
        <v>76</v>
      </c>
      <c r="M27" s="270" t="s">
        <v>3377</v>
      </c>
      <c r="N27" s="270" t="s">
        <v>3327</v>
      </c>
      <c r="O27" s="266" t="s">
        <v>3328</v>
      </c>
      <c r="P27" s="266" t="s">
        <v>3329</v>
      </c>
      <c r="Q27" s="270" t="s">
        <v>3330</v>
      </c>
      <c r="R27" s="271" t="s">
        <v>1117</v>
      </c>
      <c r="S27" s="272"/>
      <c r="T27" s="273" t="s">
        <v>408</v>
      </c>
      <c r="U27" s="274">
        <v>0.5</v>
      </c>
      <c r="V27" s="275">
        <v>0.5</v>
      </c>
      <c r="W27" s="275">
        <v>0.5</v>
      </c>
      <c r="X27" s="275">
        <v>2</v>
      </c>
      <c r="Y27" s="275">
        <v>2</v>
      </c>
      <c r="Z27" s="275">
        <v>2</v>
      </c>
      <c r="AA27" s="275">
        <v>2</v>
      </c>
      <c r="AB27" s="275">
        <v>2</v>
      </c>
      <c r="AC27" s="275">
        <v>2.5</v>
      </c>
      <c r="AD27" s="275">
        <v>2.5</v>
      </c>
      <c r="AE27" s="275">
        <v>2</v>
      </c>
      <c r="AF27" s="275">
        <v>0</v>
      </c>
      <c r="AG27" s="276"/>
      <c r="AH27" s="276"/>
      <c r="AI27" s="276"/>
      <c r="AJ27" s="285"/>
      <c r="AK27" s="276"/>
      <c r="AL27" s="276"/>
      <c r="AM27" s="276"/>
      <c r="AN27" s="276"/>
      <c r="AO27" s="276"/>
      <c r="AP27" s="276"/>
      <c r="AQ27" s="276"/>
      <c r="AR27" s="276"/>
    </row>
    <row r="28" spans="1:44" ht="31.5">
      <c r="A28" s="268" t="s">
        <v>3378</v>
      </c>
      <c r="B28" s="269" t="s">
        <v>68</v>
      </c>
      <c r="C28" s="269" t="s">
        <v>254</v>
      </c>
      <c r="D28" s="268"/>
      <c r="E28" s="268" t="s">
        <v>3379</v>
      </c>
      <c r="F28" s="269" t="s">
        <v>3380</v>
      </c>
      <c r="G28" s="267">
        <v>2</v>
      </c>
      <c r="H28" s="270" t="s">
        <v>3016</v>
      </c>
      <c r="I28" s="270" t="s">
        <v>3381</v>
      </c>
      <c r="J28" s="266" t="s">
        <v>94</v>
      </c>
      <c r="K28" s="266" t="s">
        <v>228</v>
      </c>
      <c r="L28" s="266" t="s">
        <v>95</v>
      </c>
      <c r="M28" s="270" t="s">
        <v>3382</v>
      </c>
      <c r="N28" s="270" t="s">
        <v>3327</v>
      </c>
      <c r="O28" s="266" t="s">
        <v>3328</v>
      </c>
      <c r="P28" s="266" t="s">
        <v>3329</v>
      </c>
      <c r="Q28" s="270" t="s">
        <v>3330</v>
      </c>
      <c r="R28" s="271" t="s">
        <v>82</v>
      </c>
      <c r="S28" s="272"/>
      <c r="T28" s="273" t="s">
        <v>408</v>
      </c>
      <c r="U28" s="283">
        <v>0.2</v>
      </c>
      <c r="V28" s="284">
        <v>0.2</v>
      </c>
      <c r="W28" s="284">
        <v>0.2</v>
      </c>
      <c r="X28" s="284">
        <v>0.2</v>
      </c>
      <c r="Y28" s="284">
        <v>0.2</v>
      </c>
      <c r="Z28" s="284">
        <v>0.2</v>
      </c>
      <c r="AA28" s="284">
        <v>0.2</v>
      </c>
      <c r="AB28" s="284">
        <v>0.2</v>
      </c>
      <c r="AC28" s="284">
        <v>0.2</v>
      </c>
      <c r="AD28" s="284">
        <v>0.2</v>
      </c>
      <c r="AE28" s="284">
        <v>0.2</v>
      </c>
      <c r="AF28" s="284">
        <v>0.2</v>
      </c>
      <c r="AG28" s="276"/>
      <c r="AH28" s="276"/>
      <c r="AI28" s="276"/>
      <c r="AJ28" s="285"/>
      <c r="AK28" s="276"/>
      <c r="AL28" s="276"/>
      <c r="AM28" s="276"/>
      <c r="AN28" s="276"/>
      <c r="AO28" s="276"/>
      <c r="AP28" s="276"/>
      <c r="AQ28" s="276"/>
      <c r="AR28" s="276"/>
    </row>
    <row r="29" spans="1:44" ht="31.5">
      <c r="A29" s="268" t="s">
        <v>3383</v>
      </c>
      <c r="B29" s="269" t="s">
        <v>954</v>
      </c>
      <c r="C29" s="269" t="s">
        <v>1102</v>
      </c>
      <c r="D29" s="268"/>
      <c r="E29" s="268" t="s">
        <v>3384</v>
      </c>
      <c r="F29" s="269" t="s">
        <v>3385</v>
      </c>
      <c r="G29" s="267">
        <v>2</v>
      </c>
      <c r="H29" s="270" t="s">
        <v>2953</v>
      </c>
      <c r="I29" s="270" t="s">
        <v>3386</v>
      </c>
      <c r="J29" s="266" t="s">
        <v>74</v>
      </c>
      <c r="K29" s="266" t="s">
        <v>75</v>
      </c>
      <c r="L29" s="266" t="s">
        <v>76</v>
      </c>
      <c r="M29" s="270" t="s">
        <v>3387</v>
      </c>
      <c r="N29" s="270" t="s">
        <v>3327</v>
      </c>
      <c r="O29" s="266" t="s">
        <v>3328</v>
      </c>
      <c r="P29" s="266" t="s">
        <v>3329</v>
      </c>
      <c r="Q29" s="270" t="s">
        <v>3330</v>
      </c>
      <c r="R29" s="271" t="s">
        <v>82</v>
      </c>
      <c r="S29" s="272"/>
      <c r="T29" s="273" t="s">
        <v>408</v>
      </c>
      <c r="U29" s="274">
        <v>100</v>
      </c>
      <c r="V29" s="275">
        <v>300</v>
      </c>
      <c r="W29" s="275">
        <v>300</v>
      </c>
      <c r="X29" s="275">
        <v>300</v>
      </c>
      <c r="Y29" s="275">
        <v>300</v>
      </c>
      <c r="Z29" s="275">
        <v>300</v>
      </c>
      <c r="AA29" s="275">
        <v>300</v>
      </c>
      <c r="AB29" s="275">
        <v>300</v>
      </c>
      <c r="AC29" s="275">
        <v>300</v>
      </c>
      <c r="AD29" s="275">
        <v>300</v>
      </c>
      <c r="AE29" s="275">
        <v>300</v>
      </c>
      <c r="AF29" s="275">
        <v>100</v>
      </c>
      <c r="AG29" s="276"/>
      <c r="AH29" s="276"/>
      <c r="AI29" s="276"/>
      <c r="AJ29" s="285"/>
      <c r="AK29" s="276"/>
      <c r="AL29" s="276"/>
      <c r="AM29" s="276"/>
      <c r="AN29" s="276"/>
      <c r="AO29" s="276"/>
      <c r="AP29" s="276"/>
      <c r="AQ29" s="276"/>
      <c r="AR29" s="276"/>
    </row>
    <row r="30" spans="1:44" ht="31.5">
      <c r="A30" s="268" t="s">
        <v>3388</v>
      </c>
      <c r="B30" s="269" t="s">
        <v>68</v>
      </c>
      <c r="C30" s="269" t="s">
        <v>254</v>
      </c>
      <c r="D30" s="268"/>
      <c r="E30" s="268" t="s">
        <v>3389</v>
      </c>
      <c r="F30" s="269" t="s">
        <v>3390</v>
      </c>
      <c r="G30" s="267">
        <v>1</v>
      </c>
      <c r="H30" s="270" t="s">
        <v>2904</v>
      </c>
      <c r="I30" s="270" t="s">
        <v>3391</v>
      </c>
      <c r="J30" s="266" t="s">
        <v>94</v>
      </c>
      <c r="K30" s="266" t="s">
        <v>228</v>
      </c>
      <c r="L30" s="266" t="s">
        <v>95</v>
      </c>
      <c r="M30" s="270" t="s">
        <v>3392</v>
      </c>
      <c r="N30" s="270" t="s">
        <v>3327</v>
      </c>
      <c r="O30" s="266" t="s">
        <v>3328</v>
      </c>
      <c r="P30" s="266" t="s">
        <v>3329</v>
      </c>
      <c r="Q30" s="270" t="s">
        <v>3330</v>
      </c>
      <c r="R30" s="271" t="s">
        <v>82</v>
      </c>
      <c r="S30" s="272"/>
      <c r="T30" s="273" t="s">
        <v>408</v>
      </c>
      <c r="U30" s="283">
        <v>0.75</v>
      </c>
      <c r="V30" s="284">
        <v>0.75</v>
      </c>
      <c r="W30" s="284">
        <v>0.75</v>
      </c>
      <c r="X30" s="284">
        <v>0.75</v>
      </c>
      <c r="Y30" s="284">
        <v>0.75</v>
      </c>
      <c r="Z30" s="284">
        <v>0.75</v>
      </c>
      <c r="AA30" s="284">
        <v>0.75</v>
      </c>
      <c r="AB30" s="284">
        <v>0.75</v>
      </c>
      <c r="AC30" s="284">
        <v>0.75</v>
      </c>
      <c r="AD30" s="284">
        <v>0.75</v>
      </c>
      <c r="AE30" s="284">
        <v>0.75</v>
      </c>
      <c r="AF30" s="284">
        <v>0.75</v>
      </c>
      <c r="AG30" s="276"/>
      <c r="AH30" s="276"/>
      <c r="AI30" s="276"/>
      <c r="AJ30" s="285"/>
      <c r="AK30" s="276"/>
      <c r="AL30" s="276"/>
      <c r="AM30" s="276"/>
      <c r="AN30" s="276"/>
      <c r="AO30" s="276"/>
      <c r="AP30" s="276"/>
      <c r="AQ30" s="276"/>
      <c r="AR30" s="276"/>
    </row>
    <row r="31" spans="1:44" ht="31.5">
      <c r="A31" s="268" t="s">
        <v>3393</v>
      </c>
      <c r="B31" s="269" t="s">
        <v>143</v>
      </c>
      <c r="C31" s="269" t="s">
        <v>555</v>
      </c>
      <c r="D31" s="268"/>
      <c r="E31" s="268" t="s">
        <v>3394</v>
      </c>
      <c r="F31" s="269" t="s">
        <v>3395</v>
      </c>
      <c r="G31" s="267">
        <v>1</v>
      </c>
      <c r="H31" s="270" t="s">
        <v>3016</v>
      </c>
      <c r="I31" s="270" t="s">
        <v>3325</v>
      </c>
      <c r="J31" s="266" t="s">
        <v>94</v>
      </c>
      <c r="K31" s="266" t="s">
        <v>75</v>
      </c>
      <c r="L31" s="266" t="s">
        <v>76</v>
      </c>
      <c r="M31" s="270" t="s">
        <v>3326</v>
      </c>
      <c r="N31" s="270" t="s">
        <v>3396</v>
      </c>
      <c r="O31" s="266" t="s">
        <v>3397</v>
      </c>
      <c r="P31" s="266" t="s">
        <v>3398</v>
      </c>
      <c r="Q31" s="270" t="s">
        <v>3330</v>
      </c>
      <c r="R31" s="271" t="s">
        <v>82</v>
      </c>
      <c r="S31" s="272"/>
      <c r="T31" s="273" t="s">
        <v>408</v>
      </c>
      <c r="U31" s="283">
        <v>0</v>
      </c>
      <c r="V31" s="284">
        <v>1</v>
      </c>
      <c r="W31" s="284">
        <v>1</v>
      </c>
      <c r="X31" s="284">
        <v>1</v>
      </c>
      <c r="Y31" s="284">
        <v>1</v>
      </c>
      <c r="Z31" s="284">
        <v>1</v>
      </c>
      <c r="AA31" s="284">
        <v>1</v>
      </c>
      <c r="AB31" s="284">
        <v>1</v>
      </c>
      <c r="AC31" s="284">
        <v>1</v>
      </c>
      <c r="AD31" s="284">
        <v>1</v>
      </c>
      <c r="AE31" s="284">
        <v>1</v>
      </c>
      <c r="AF31" s="284">
        <v>0.5</v>
      </c>
      <c r="AG31" s="276"/>
      <c r="AH31" s="276"/>
      <c r="AI31" s="276"/>
      <c r="AJ31" s="285"/>
      <c r="AK31" s="276"/>
      <c r="AL31" s="276"/>
      <c r="AM31" s="276"/>
      <c r="AN31" s="276"/>
      <c r="AO31" s="276"/>
      <c r="AP31" s="276"/>
      <c r="AQ31" s="276"/>
      <c r="AR31" s="276"/>
    </row>
    <row r="32" spans="1:44" ht="47.25">
      <c r="A32" s="268" t="s">
        <v>3399</v>
      </c>
      <c r="B32" s="269" t="s">
        <v>954</v>
      </c>
      <c r="C32" s="269" t="s">
        <v>1102</v>
      </c>
      <c r="D32" s="268"/>
      <c r="E32" s="268" t="s">
        <v>3332</v>
      </c>
      <c r="F32" s="269" t="s">
        <v>3333</v>
      </c>
      <c r="G32" s="267">
        <v>2</v>
      </c>
      <c r="H32" s="270" t="s">
        <v>2892</v>
      </c>
      <c r="I32" s="270" t="s">
        <v>3334</v>
      </c>
      <c r="J32" s="266" t="s">
        <v>74</v>
      </c>
      <c r="K32" s="266" t="s">
        <v>75</v>
      </c>
      <c r="L32" s="266" t="s">
        <v>95</v>
      </c>
      <c r="M32" s="270" t="s">
        <v>3335</v>
      </c>
      <c r="N32" s="270" t="s">
        <v>3396</v>
      </c>
      <c r="O32" s="266" t="s">
        <v>3397</v>
      </c>
      <c r="P32" s="266" t="s">
        <v>3398</v>
      </c>
      <c r="Q32" s="270" t="s">
        <v>3330</v>
      </c>
      <c r="R32" s="271" t="s">
        <v>82</v>
      </c>
      <c r="S32" s="272"/>
      <c r="T32" s="273" t="s">
        <v>408</v>
      </c>
      <c r="U32" s="274">
        <v>5</v>
      </c>
      <c r="V32" s="275">
        <v>5</v>
      </c>
      <c r="W32" s="275">
        <v>5</v>
      </c>
      <c r="X32" s="275">
        <v>15</v>
      </c>
      <c r="Y32" s="275">
        <v>15</v>
      </c>
      <c r="Z32" s="275">
        <v>15</v>
      </c>
      <c r="AA32" s="275">
        <v>15</v>
      </c>
      <c r="AB32" s="275">
        <v>15</v>
      </c>
      <c r="AC32" s="275">
        <v>20</v>
      </c>
      <c r="AD32" s="275">
        <v>20</v>
      </c>
      <c r="AE32" s="275">
        <v>20</v>
      </c>
      <c r="AF32" s="275">
        <v>5</v>
      </c>
      <c r="AG32" s="276"/>
      <c r="AH32" s="276"/>
      <c r="AI32" s="276"/>
      <c r="AJ32" s="285"/>
      <c r="AK32" s="276"/>
      <c r="AL32" s="276"/>
      <c r="AM32" s="276"/>
      <c r="AN32" s="276"/>
      <c r="AO32" s="276"/>
      <c r="AP32" s="276"/>
      <c r="AQ32" s="276"/>
      <c r="AR32" s="276"/>
    </row>
    <row r="33" spans="1:44" ht="31.5">
      <c r="A33" s="268" t="s">
        <v>3400</v>
      </c>
      <c r="B33" s="269" t="s">
        <v>954</v>
      </c>
      <c r="C33" s="269" t="s">
        <v>1102</v>
      </c>
      <c r="D33" s="268"/>
      <c r="E33" s="268" t="s">
        <v>3337</v>
      </c>
      <c r="F33" s="269" t="s">
        <v>3338</v>
      </c>
      <c r="G33" s="267">
        <v>2</v>
      </c>
      <c r="H33" s="270" t="s">
        <v>3339</v>
      </c>
      <c r="I33" s="270" t="s">
        <v>3340</v>
      </c>
      <c r="J33" s="266" t="s">
        <v>74</v>
      </c>
      <c r="K33" s="266" t="s">
        <v>228</v>
      </c>
      <c r="L33" s="266" t="s">
        <v>95</v>
      </c>
      <c r="M33" s="270" t="s">
        <v>3335</v>
      </c>
      <c r="N33" s="270" t="s">
        <v>3396</v>
      </c>
      <c r="O33" s="266" t="s">
        <v>3397</v>
      </c>
      <c r="P33" s="266" t="s">
        <v>3398</v>
      </c>
      <c r="Q33" s="270" t="s">
        <v>3330</v>
      </c>
      <c r="R33" s="271" t="s">
        <v>82</v>
      </c>
      <c r="S33" s="272"/>
      <c r="T33" s="273" t="s">
        <v>408</v>
      </c>
      <c r="U33" s="274">
        <v>4</v>
      </c>
      <c r="V33" s="275">
        <v>5</v>
      </c>
      <c r="W33" s="275">
        <v>4</v>
      </c>
      <c r="X33" s="275">
        <v>4</v>
      </c>
      <c r="Y33" s="275">
        <v>7</v>
      </c>
      <c r="Z33" s="275">
        <v>5</v>
      </c>
      <c r="AA33" s="275">
        <v>7</v>
      </c>
      <c r="AB33" s="275">
        <v>7</v>
      </c>
      <c r="AC33" s="275">
        <v>10</v>
      </c>
      <c r="AD33" s="275">
        <v>6</v>
      </c>
      <c r="AE33" s="275">
        <v>6</v>
      </c>
      <c r="AF33" s="275">
        <v>6</v>
      </c>
      <c r="AG33" s="276"/>
      <c r="AH33" s="276"/>
      <c r="AI33" s="276"/>
      <c r="AJ33" s="285"/>
      <c r="AK33" s="276"/>
      <c r="AL33" s="276"/>
      <c r="AM33" s="276"/>
      <c r="AN33" s="276"/>
      <c r="AO33" s="276"/>
      <c r="AP33" s="276"/>
      <c r="AQ33" s="276"/>
      <c r="AR33" s="276"/>
    </row>
    <row r="34" spans="1:44" ht="31.5">
      <c r="A34" s="268" t="s">
        <v>3401</v>
      </c>
      <c r="B34" s="269" t="s">
        <v>954</v>
      </c>
      <c r="C34" s="269" t="s">
        <v>1102</v>
      </c>
      <c r="D34" s="268"/>
      <c r="E34" s="268" t="s">
        <v>3402</v>
      </c>
      <c r="F34" s="269" t="s">
        <v>3348</v>
      </c>
      <c r="G34" s="267">
        <v>2</v>
      </c>
      <c r="H34" s="270" t="s">
        <v>3339</v>
      </c>
      <c r="I34" s="270" t="s">
        <v>3344</v>
      </c>
      <c r="J34" s="266" t="s">
        <v>74</v>
      </c>
      <c r="K34" s="266" t="s">
        <v>75</v>
      </c>
      <c r="L34" s="266" t="s">
        <v>76</v>
      </c>
      <c r="M34" s="270" t="s">
        <v>3345</v>
      </c>
      <c r="N34" s="270" t="s">
        <v>3396</v>
      </c>
      <c r="O34" s="266" t="s">
        <v>3397</v>
      </c>
      <c r="P34" s="266" t="s">
        <v>3398</v>
      </c>
      <c r="Q34" s="270" t="s">
        <v>3330</v>
      </c>
      <c r="R34" s="271" t="s">
        <v>82</v>
      </c>
      <c r="S34" s="272"/>
      <c r="T34" s="273" t="s">
        <v>408</v>
      </c>
      <c r="U34" s="274">
        <v>0</v>
      </c>
      <c r="V34" s="275">
        <v>200</v>
      </c>
      <c r="W34" s="275">
        <v>200</v>
      </c>
      <c r="X34" s="275">
        <v>200</v>
      </c>
      <c r="Y34" s="275">
        <v>200</v>
      </c>
      <c r="Z34" s="275">
        <v>300</v>
      </c>
      <c r="AA34" s="275">
        <v>300</v>
      </c>
      <c r="AB34" s="275">
        <v>300</v>
      </c>
      <c r="AC34" s="275">
        <v>300</v>
      </c>
      <c r="AD34" s="275">
        <v>300</v>
      </c>
      <c r="AE34" s="275">
        <v>300</v>
      </c>
      <c r="AF34" s="275">
        <v>200</v>
      </c>
      <c r="AG34" s="276"/>
      <c r="AH34" s="276"/>
      <c r="AI34" s="276"/>
      <c r="AJ34" s="285"/>
      <c r="AK34" s="276"/>
      <c r="AL34" s="276"/>
      <c r="AM34" s="276"/>
      <c r="AN34" s="276"/>
      <c r="AO34" s="276"/>
      <c r="AP34" s="276"/>
      <c r="AQ34" s="276"/>
      <c r="AR34" s="276"/>
    </row>
    <row r="35" spans="1:44" ht="31.5">
      <c r="A35" s="268" t="s">
        <v>3403</v>
      </c>
      <c r="B35" s="269" t="s">
        <v>954</v>
      </c>
      <c r="C35" s="269" t="s">
        <v>1102</v>
      </c>
      <c r="D35" s="268"/>
      <c r="E35" s="268" t="s">
        <v>3404</v>
      </c>
      <c r="F35" s="269" t="s">
        <v>3405</v>
      </c>
      <c r="G35" s="267">
        <v>1</v>
      </c>
      <c r="H35" s="270" t="s">
        <v>3339</v>
      </c>
      <c r="I35" s="270" t="s">
        <v>3349</v>
      </c>
      <c r="J35" s="266" t="s">
        <v>74</v>
      </c>
      <c r="K35" s="266" t="s">
        <v>75</v>
      </c>
      <c r="L35" s="266" t="s">
        <v>76</v>
      </c>
      <c r="M35" s="270" t="s">
        <v>3350</v>
      </c>
      <c r="N35" s="270" t="s">
        <v>3396</v>
      </c>
      <c r="O35" s="266" t="s">
        <v>3397</v>
      </c>
      <c r="P35" s="266" t="s">
        <v>3398</v>
      </c>
      <c r="Q35" s="270" t="s">
        <v>3330</v>
      </c>
      <c r="R35" s="271" t="s">
        <v>82</v>
      </c>
      <c r="S35" s="272"/>
      <c r="T35" s="273" t="s">
        <v>408</v>
      </c>
      <c r="U35" s="278">
        <v>50</v>
      </c>
      <c r="V35" s="279">
        <v>100</v>
      </c>
      <c r="W35" s="279">
        <v>100</v>
      </c>
      <c r="X35" s="279">
        <v>100</v>
      </c>
      <c r="Y35" s="279">
        <v>150</v>
      </c>
      <c r="Z35" s="279">
        <v>150</v>
      </c>
      <c r="AA35" s="279">
        <v>150</v>
      </c>
      <c r="AB35" s="279">
        <v>150</v>
      </c>
      <c r="AC35" s="279">
        <v>150</v>
      </c>
      <c r="AD35" s="279">
        <v>150</v>
      </c>
      <c r="AE35" s="279">
        <v>150</v>
      </c>
      <c r="AF35" s="279">
        <v>50</v>
      </c>
      <c r="AG35" s="280"/>
      <c r="AH35" s="281"/>
      <c r="AI35" s="286"/>
      <c r="AJ35" s="281"/>
      <c r="AK35" s="281"/>
      <c r="AL35" s="281"/>
      <c r="AM35" s="281"/>
      <c r="AN35" s="281"/>
      <c r="AO35" s="281"/>
      <c r="AP35" s="281"/>
      <c r="AQ35" s="281"/>
      <c r="AR35" s="281"/>
    </row>
    <row r="36" spans="1:44" ht="31.5">
      <c r="A36" s="268" t="s">
        <v>3406</v>
      </c>
      <c r="B36" s="269" t="s">
        <v>954</v>
      </c>
      <c r="C36" s="269" t="s">
        <v>1102</v>
      </c>
      <c r="D36" s="268"/>
      <c r="E36" s="268" t="s">
        <v>3352</v>
      </c>
      <c r="F36" s="269" t="s">
        <v>3353</v>
      </c>
      <c r="G36" s="267">
        <v>1</v>
      </c>
      <c r="H36" s="270" t="s">
        <v>2953</v>
      </c>
      <c r="I36" s="270" t="s">
        <v>3354</v>
      </c>
      <c r="J36" s="266" t="s">
        <v>74</v>
      </c>
      <c r="K36" s="266" t="s">
        <v>228</v>
      </c>
      <c r="L36" s="266" t="s">
        <v>95</v>
      </c>
      <c r="M36" s="270" t="s">
        <v>3355</v>
      </c>
      <c r="N36" s="270" t="s">
        <v>3396</v>
      </c>
      <c r="O36" s="266" t="s">
        <v>3397</v>
      </c>
      <c r="P36" s="266" t="s">
        <v>3398</v>
      </c>
      <c r="Q36" s="270" t="s">
        <v>3330</v>
      </c>
      <c r="R36" s="271" t="s">
        <v>82</v>
      </c>
      <c r="S36" s="272"/>
      <c r="T36" s="273" t="s">
        <v>408</v>
      </c>
      <c r="U36" s="278">
        <v>13</v>
      </c>
      <c r="V36" s="279">
        <v>13</v>
      </c>
      <c r="W36" s="279">
        <v>13</v>
      </c>
      <c r="X36" s="279">
        <v>13</v>
      </c>
      <c r="Y36" s="279">
        <v>13</v>
      </c>
      <c r="Z36" s="279">
        <v>13</v>
      </c>
      <c r="AA36" s="279">
        <v>13</v>
      </c>
      <c r="AB36" s="279">
        <v>13</v>
      </c>
      <c r="AC36" s="279">
        <v>13</v>
      </c>
      <c r="AD36" s="279">
        <v>13</v>
      </c>
      <c r="AE36" s="279">
        <v>13</v>
      </c>
      <c r="AF36" s="279">
        <v>13</v>
      </c>
      <c r="AG36" s="280"/>
      <c r="AH36" s="281"/>
      <c r="AI36" s="286"/>
      <c r="AJ36" s="281"/>
      <c r="AK36" s="281"/>
      <c r="AL36" s="281"/>
      <c r="AM36" s="281"/>
      <c r="AN36" s="281"/>
      <c r="AO36" s="281"/>
      <c r="AP36" s="281"/>
      <c r="AQ36" s="281"/>
      <c r="AR36" s="281"/>
    </row>
    <row r="37" spans="1:44" ht="31.5">
      <c r="A37" s="268" t="s">
        <v>3407</v>
      </c>
      <c r="B37" s="269" t="s">
        <v>954</v>
      </c>
      <c r="C37" s="269" t="s">
        <v>1102</v>
      </c>
      <c r="D37" s="268"/>
      <c r="E37" s="268" t="s">
        <v>3357</v>
      </c>
      <c r="F37" s="269" t="s">
        <v>3358</v>
      </c>
      <c r="G37" s="267">
        <v>1</v>
      </c>
      <c r="H37" s="270" t="s">
        <v>2953</v>
      </c>
      <c r="I37" s="270" t="s">
        <v>3354</v>
      </c>
      <c r="J37" s="266" t="s">
        <v>74</v>
      </c>
      <c r="K37" s="266" t="s">
        <v>228</v>
      </c>
      <c r="L37" s="266" t="s">
        <v>95</v>
      </c>
      <c r="M37" s="270" t="s">
        <v>3355</v>
      </c>
      <c r="N37" s="270" t="s">
        <v>3396</v>
      </c>
      <c r="O37" s="266" t="s">
        <v>3397</v>
      </c>
      <c r="P37" s="266" t="s">
        <v>3398</v>
      </c>
      <c r="Q37" s="270" t="s">
        <v>3330</v>
      </c>
      <c r="R37" s="271" t="s">
        <v>82</v>
      </c>
      <c r="S37" s="272"/>
      <c r="T37" s="273" t="s">
        <v>408</v>
      </c>
      <c r="U37" s="274">
        <v>18</v>
      </c>
      <c r="V37" s="275">
        <v>18</v>
      </c>
      <c r="W37" s="275">
        <v>18</v>
      </c>
      <c r="X37" s="275">
        <v>18</v>
      </c>
      <c r="Y37" s="275">
        <v>18</v>
      </c>
      <c r="Z37" s="275">
        <v>18</v>
      </c>
      <c r="AA37" s="275">
        <v>18</v>
      </c>
      <c r="AB37" s="275">
        <v>18</v>
      </c>
      <c r="AC37" s="275">
        <v>18</v>
      </c>
      <c r="AD37" s="275">
        <v>18</v>
      </c>
      <c r="AE37" s="275">
        <v>18</v>
      </c>
      <c r="AF37" s="275">
        <v>18</v>
      </c>
      <c r="AG37" s="276"/>
      <c r="AH37" s="276"/>
      <c r="AI37" s="276"/>
      <c r="AJ37" s="282"/>
      <c r="AK37" s="276"/>
      <c r="AL37" s="276"/>
      <c r="AM37" s="276"/>
      <c r="AN37" s="276"/>
      <c r="AO37" s="276"/>
      <c r="AP37" s="276"/>
      <c r="AQ37" s="276"/>
      <c r="AR37" s="276"/>
    </row>
    <row r="38" spans="1:44" ht="31.5">
      <c r="A38" s="268" t="s">
        <v>3408</v>
      </c>
      <c r="B38" s="269" t="s">
        <v>954</v>
      </c>
      <c r="C38" s="269" t="s">
        <v>1102</v>
      </c>
      <c r="D38" s="268"/>
      <c r="E38" s="268" t="s">
        <v>3360</v>
      </c>
      <c r="F38" s="269" t="s">
        <v>3361</v>
      </c>
      <c r="G38" s="267">
        <v>1</v>
      </c>
      <c r="H38" s="270" t="s">
        <v>2953</v>
      </c>
      <c r="I38" s="270" t="s">
        <v>3354</v>
      </c>
      <c r="J38" s="266" t="s">
        <v>74</v>
      </c>
      <c r="K38" s="266" t="s">
        <v>228</v>
      </c>
      <c r="L38" s="266" t="s">
        <v>95</v>
      </c>
      <c r="M38" s="270" t="s">
        <v>3355</v>
      </c>
      <c r="N38" s="270" t="s">
        <v>3396</v>
      </c>
      <c r="O38" s="266" t="s">
        <v>3397</v>
      </c>
      <c r="P38" s="266" t="s">
        <v>3398</v>
      </c>
      <c r="Q38" s="270" t="s">
        <v>3330</v>
      </c>
      <c r="R38" s="271" t="s">
        <v>82</v>
      </c>
      <c r="S38" s="272"/>
      <c r="T38" s="273" t="s">
        <v>408</v>
      </c>
      <c r="U38" s="274">
        <v>14</v>
      </c>
      <c r="V38" s="275">
        <v>14</v>
      </c>
      <c r="W38" s="275">
        <v>14</v>
      </c>
      <c r="X38" s="275">
        <v>14</v>
      </c>
      <c r="Y38" s="275">
        <v>14</v>
      </c>
      <c r="Z38" s="275">
        <v>14</v>
      </c>
      <c r="AA38" s="275">
        <v>14</v>
      </c>
      <c r="AB38" s="275">
        <v>14</v>
      </c>
      <c r="AC38" s="275">
        <v>14</v>
      </c>
      <c r="AD38" s="275">
        <v>14</v>
      </c>
      <c r="AE38" s="275">
        <v>14</v>
      </c>
      <c r="AF38" s="275">
        <v>14</v>
      </c>
      <c r="AG38" s="276"/>
      <c r="AH38" s="276"/>
      <c r="AI38" s="276"/>
      <c r="AJ38" s="282"/>
      <c r="AK38" s="276"/>
      <c r="AL38" s="276"/>
      <c r="AM38" s="276"/>
      <c r="AN38" s="276"/>
      <c r="AO38" s="276"/>
      <c r="AP38" s="276"/>
      <c r="AQ38" s="276"/>
      <c r="AR38" s="276"/>
    </row>
    <row r="39" spans="1:44" ht="31.5">
      <c r="A39" s="268" t="s">
        <v>3409</v>
      </c>
      <c r="B39" s="269" t="s">
        <v>954</v>
      </c>
      <c r="C39" s="269" t="s">
        <v>1102</v>
      </c>
      <c r="D39" s="268"/>
      <c r="E39" s="268" t="s">
        <v>3363</v>
      </c>
      <c r="F39" s="269" t="s">
        <v>3364</v>
      </c>
      <c r="G39" s="267">
        <v>1</v>
      </c>
      <c r="H39" s="270" t="s">
        <v>2953</v>
      </c>
      <c r="I39" s="270" t="s">
        <v>3354</v>
      </c>
      <c r="J39" s="266" t="s">
        <v>74</v>
      </c>
      <c r="K39" s="266" t="s">
        <v>228</v>
      </c>
      <c r="L39" s="266" t="s">
        <v>95</v>
      </c>
      <c r="M39" s="270" t="s">
        <v>3355</v>
      </c>
      <c r="N39" s="270" t="s">
        <v>3396</v>
      </c>
      <c r="O39" s="266" t="s">
        <v>3397</v>
      </c>
      <c r="P39" s="266" t="s">
        <v>3398</v>
      </c>
      <c r="Q39" s="270" t="s">
        <v>3330</v>
      </c>
      <c r="R39" s="271" t="s">
        <v>82</v>
      </c>
      <c r="S39" s="272"/>
      <c r="T39" s="273" t="s">
        <v>408</v>
      </c>
      <c r="U39" s="274">
        <v>150</v>
      </c>
      <c r="V39" s="275">
        <v>150</v>
      </c>
      <c r="W39" s="275">
        <v>150</v>
      </c>
      <c r="X39" s="275">
        <v>150</v>
      </c>
      <c r="Y39" s="275">
        <v>150</v>
      </c>
      <c r="Z39" s="275">
        <v>150</v>
      </c>
      <c r="AA39" s="275">
        <v>150</v>
      </c>
      <c r="AB39" s="275">
        <v>150</v>
      </c>
      <c r="AC39" s="275">
        <v>150</v>
      </c>
      <c r="AD39" s="275">
        <v>150</v>
      </c>
      <c r="AE39" s="275">
        <v>150</v>
      </c>
      <c r="AF39" s="275">
        <v>150</v>
      </c>
      <c r="AG39" s="276"/>
      <c r="AH39" s="276"/>
      <c r="AI39" s="276"/>
      <c r="AJ39" s="282"/>
      <c r="AK39" s="276"/>
      <c r="AL39" s="276"/>
      <c r="AM39" s="276"/>
      <c r="AN39" s="276"/>
      <c r="AO39" s="276"/>
      <c r="AP39" s="276"/>
      <c r="AQ39" s="276"/>
      <c r="AR39" s="276"/>
    </row>
    <row r="40" spans="1:44" ht="31.5">
      <c r="A40" s="268" t="s">
        <v>3410</v>
      </c>
      <c r="B40" s="269" t="s">
        <v>68</v>
      </c>
      <c r="C40" s="269" t="s">
        <v>224</v>
      </c>
      <c r="D40" s="268"/>
      <c r="E40" s="268" t="s">
        <v>3366</v>
      </c>
      <c r="F40" s="269" t="s">
        <v>3367</v>
      </c>
      <c r="G40" s="267">
        <v>1</v>
      </c>
      <c r="H40" s="270" t="s">
        <v>2953</v>
      </c>
      <c r="I40" s="270" t="s">
        <v>3368</v>
      </c>
      <c r="J40" s="266" t="s">
        <v>94</v>
      </c>
      <c r="K40" s="266" t="s">
        <v>75</v>
      </c>
      <c r="L40" s="266" t="s">
        <v>95</v>
      </c>
      <c r="M40" s="270" t="s">
        <v>3369</v>
      </c>
      <c r="N40" s="270" t="s">
        <v>3396</v>
      </c>
      <c r="O40" s="266" t="s">
        <v>3397</v>
      </c>
      <c r="P40" s="266" t="s">
        <v>3398</v>
      </c>
      <c r="Q40" s="270" t="s">
        <v>3330</v>
      </c>
      <c r="R40" s="271" t="s">
        <v>82</v>
      </c>
      <c r="S40" s="272"/>
      <c r="T40" s="273" t="s">
        <v>408</v>
      </c>
      <c r="U40" s="283">
        <v>0.8</v>
      </c>
      <c r="V40" s="284">
        <v>0.8</v>
      </c>
      <c r="W40" s="284">
        <v>0.8</v>
      </c>
      <c r="X40" s="284">
        <v>0.8</v>
      </c>
      <c r="Y40" s="284">
        <v>0.8</v>
      </c>
      <c r="Z40" s="284">
        <v>0.8</v>
      </c>
      <c r="AA40" s="284">
        <v>0.8</v>
      </c>
      <c r="AB40" s="284">
        <v>0.8</v>
      </c>
      <c r="AC40" s="284">
        <v>0.8</v>
      </c>
      <c r="AD40" s="284">
        <v>0.8</v>
      </c>
      <c r="AE40" s="284">
        <v>0.8</v>
      </c>
      <c r="AF40" s="284">
        <v>0.8</v>
      </c>
      <c r="AG40" s="276"/>
      <c r="AH40" s="276"/>
      <c r="AI40" s="276"/>
      <c r="AJ40" s="282"/>
      <c r="AK40" s="276"/>
      <c r="AL40" s="276"/>
      <c r="AM40" s="276"/>
      <c r="AN40" s="276"/>
      <c r="AO40" s="276"/>
      <c r="AP40" s="276"/>
      <c r="AQ40" s="276"/>
      <c r="AR40" s="276"/>
    </row>
    <row r="41" spans="1:44" ht="31.5">
      <c r="A41" s="268" t="s">
        <v>3411</v>
      </c>
      <c r="B41" s="269" t="s">
        <v>68</v>
      </c>
      <c r="C41" s="269" t="s">
        <v>224</v>
      </c>
      <c r="D41" s="268"/>
      <c r="E41" s="268" t="s">
        <v>3371</v>
      </c>
      <c r="F41" s="269" t="s">
        <v>3372</v>
      </c>
      <c r="G41" s="267">
        <v>1</v>
      </c>
      <c r="H41" s="270" t="s">
        <v>2953</v>
      </c>
      <c r="I41" s="270" t="s">
        <v>3368</v>
      </c>
      <c r="J41" s="266" t="s">
        <v>94</v>
      </c>
      <c r="K41" s="266" t="s">
        <v>75</v>
      </c>
      <c r="L41" s="266" t="s">
        <v>95</v>
      </c>
      <c r="M41" s="270" t="s">
        <v>3369</v>
      </c>
      <c r="N41" s="270" t="s">
        <v>3396</v>
      </c>
      <c r="O41" s="266" t="s">
        <v>3397</v>
      </c>
      <c r="P41" s="266" t="s">
        <v>3398</v>
      </c>
      <c r="Q41" s="270" t="s">
        <v>3330</v>
      </c>
      <c r="R41" s="271" t="s">
        <v>82</v>
      </c>
      <c r="S41" s="272"/>
      <c r="T41" s="273" t="s">
        <v>408</v>
      </c>
      <c r="U41" s="283">
        <v>0.9</v>
      </c>
      <c r="V41" s="284">
        <v>0.9</v>
      </c>
      <c r="W41" s="284">
        <v>0.9</v>
      </c>
      <c r="X41" s="284">
        <v>0.9</v>
      </c>
      <c r="Y41" s="284">
        <v>0.9</v>
      </c>
      <c r="Z41" s="284">
        <v>0.9</v>
      </c>
      <c r="AA41" s="284">
        <v>0.9</v>
      </c>
      <c r="AB41" s="284">
        <v>0.9</v>
      </c>
      <c r="AC41" s="284">
        <v>0.9</v>
      </c>
      <c r="AD41" s="284">
        <v>0.9</v>
      </c>
      <c r="AE41" s="284">
        <v>0.9</v>
      </c>
      <c r="AF41" s="284">
        <v>0.9</v>
      </c>
      <c r="AG41" s="276"/>
      <c r="AH41" s="276"/>
      <c r="AI41" s="276"/>
      <c r="AJ41" s="282"/>
      <c r="AK41" s="276"/>
      <c r="AL41" s="276"/>
      <c r="AM41" s="276"/>
      <c r="AN41" s="276"/>
      <c r="AO41" s="276"/>
      <c r="AP41" s="276"/>
      <c r="AQ41" s="276"/>
      <c r="AR41" s="276"/>
    </row>
    <row r="42" spans="1:44" ht="31.5">
      <c r="A42" s="268" t="s">
        <v>3412</v>
      </c>
      <c r="B42" s="269" t="s">
        <v>158</v>
      </c>
      <c r="C42" s="269" t="s">
        <v>1931</v>
      </c>
      <c r="D42" s="268"/>
      <c r="E42" s="268" t="s">
        <v>3374</v>
      </c>
      <c r="F42" s="269" t="s">
        <v>3375</v>
      </c>
      <c r="G42" s="267">
        <v>2</v>
      </c>
      <c r="H42" s="270" t="s">
        <v>3010</v>
      </c>
      <c r="I42" s="270" t="s">
        <v>3376</v>
      </c>
      <c r="J42" s="266" t="s">
        <v>74</v>
      </c>
      <c r="K42" s="266" t="s">
        <v>75</v>
      </c>
      <c r="L42" s="266" t="s">
        <v>76</v>
      </c>
      <c r="M42" s="270" t="s">
        <v>3377</v>
      </c>
      <c r="N42" s="270" t="s">
        <v>3396</v>
      </c>
      <c r="O42" s="266" t="s">
        <v>3397</v>
      </c>
      <c r="P42" s="266" t="s">
        <v>3398</v>
      </c>
      <c r="Q42" s="270" t="s">
        <v>3330</v>
      </c>
      <c r="R42" s="271" t="s">
        <v>82</v>
      </c>
      <c r="S42" s="272"/>
      <c r="T42" s="273" t="s">
        <v>408</v>
      </c>
      <c r="U42" s="274">
        <v>0.5</v>
      </c>
      <c r="V42" s="275">
        <v>0.5</v>
      </c>
      <c r="W42" s="275">
        <v>0.5</v>
      </c>
      <c r="X42" s="275">
        <v>2</v>
      </c>
      <c r="Y42" s="275">
        <v>2</v>
      </c>
      <c r="Z42" s="275">
        <v>2</v>
      </c>
      <c r="AA42" s="275">
        <v>2</v>
      </c>
      <c r="AB42" s="275">
        <v>2</v>
      </c>
      <c r="AC42" s="275">
        <v>2.5</v>
      </c>
      <c r="AD42" s="275">
        <v>2.5</v>
      </c>
      <c r="AE42" s="275">
        <v>2</v>
      </c>
      <c r="AF42" s="275">
        <v>0</v>
      </c>
      <c r="AG42" s="276"/>
      <c r="AH42" s="276"/>
      <c r="AI42" s="276"/>
      <c r="AJ42" s="282"/>
      <c r="AK42" s="276"/>
      <c r="AL42" s="276"/>
      <c r="AM42" s="276"/>
      <c r="AN42" s="276"/>
      <c r="AO42" s="276"/>
      <c r="AP42" s="276"/>
      <c r="AQ42" s="276"/>
      <c r="AR42" s="276"/>
    </row>
    <row r="43" spans="1:44" ht="31.5">
      <c r="A43" s="268" t="s">
        <v>3413</v>
      </c>
      <c r="B43" s="269" t="s">
        <v>68</v>
      </c>
      <c r="C43" s="269" t="s">
        <v>254</v>
      </c>
      <c r="D43" s="268"/>
      <c r="E43" s="268" t="s">
        <v>3414</v>
      </c>
      <c r="F43" s="269" t="s">
        <v>3380</v>
      </c>
      <c r="G43" s="267">
        <v>2</v>
      </c>
      <c r="H43" s="270" t="s">
        <v>3016</v>
      </c>
      <c r="I43" s="270" t="s">
        <v>3381</v>
      </c>
      <c r="J43" s="266" t="s">
        <v>94</v>
      </c>
      <c r="K43" s="266" t="s">
        <v>228</v>
      </c>
      <c r="L43" s="266" t="s">
        <v>95</v>
      </c>
      <c r="M43" s="270" t="s">
        <v>3382</v>
      </c>
      <c r="N43" s="270" t="s">
        <v>3396</v>
      </c>
      <c r="O43" s="266" t="s">
        <v>3397</v>
      </c>
      <c r="P43" s="266" t="s">
        <v>3398</v>
      </c>
      <c r="Q43" s="270" t="s">
        <v>3330</v>
      </c>
      <c r="R43" s="271" t="s">
        <v>82</v>
      </c>
      <c r="S43" s="272"/>
      <c r="T43" s="273" t="s">
        <v>408</v>
      </c>
      <c r="U43" s="283">
        <v>0.2</v>
      </c>
      <c r="V43" s="284">
        <v>0.2</v>
      </c>
      <c r="W43" s="284">
        <v>0.2</v>
      </c>
      <c r="X43" s="284">
        <v>0.2</v>
      </c>
      <c r="Y43" s="284">
        <v>0.2</v>
      </c>
      <c r="Z43" s="284">
        <v>0.2</v>
      </c>
      <c r="AA43" s="284">
        <v>0.2</v>
      </c>
      <c r="AB43" s="284">
        <v>0.2</v>
      </c>
      <c r="AC43" s="284">
        <v>0.2</v>
      </c>
      <c r="AD43" s="284">
        <v>0.2</v>
      </c>
      <c r="AE43" s="284">
        <v>0.2</v>
      </c>
      <c r="AF43" s="284">
        <v>0</v>
      </c>
      <c r="AG43" s="276"/>
      <c r="AH43" s="276"/>
      <c r="AI43" s="276"/>
      <c r="AJ43" s="282"/>
      <c r="AK43" s="276"/>
      <c r="AL43" s="276"/>
      <c r="AM43" s="276"/>
      <c r="AN43" s="276"/>
      <c r="AO43" s="276"/>
      <c r="AP43" s="276"/>
      <c r="AQ43" s="276"/>
      <c r="AR43" s="276"/>
    </row>
    <row r="44" spans="1:44" ht="31.5">
      <c r="A44" s="268" t="s">
        <v>3415</v>
      </c>
      <c r="B44" s="269" t="s">
        <v>954</v>
      </c>
      <c r="C44" s="269" t="s">
        <v>1102</v>
      </c>
      <c r="D44" s="268"/>
      <c r="E44" s="268" t="s">
        <v>3384</v>
      </c>
      <c r="F44" s="269" t="s">
        <v>3385</v>
      </c>
      <c r="G44" s="267">
        <v>2</v>
      </c>
      <c r="H44" s="270" t="s">
        <v>2953</v>
      </c>
      <c r="I44" s="270" t="s">
        <v>3386</v>
      </c>
      <c r="J44" s="266" t="s">
        <v>74</v>
      </c>
      <c r="K44" s="266" t="s">
        <v>75</v>
      </c>
      <c r="L44" s="266" t="s">
        <v>76</v>
      </c>
      <c r="M44" s="270" t="s">
        <v>3387</v>
      </c>
      <c r="N44" s="270" t="s">
        <v>3396</v>
      </c>
      <c r="O44" s="266" t="s">
        <v>3397</v>
      </c>
      <c r="P44" s="266" t="s">
        <v>3398</v>
      </c>
      <c r="Q44" s="270" t="s">
        <v>3330</v>
      </c>
      <c r="R44" s="271" t="s">
        <v>82</v>
      </c>
      <c r="S44" s="272"/>
      <c r="T44" s="273" t="s">
        <v>408</v>
      </c>
      <c r="U44" s="278">
        <v>100</v>
      </c>
      <c r="V44" s="279">
        <v>300</v>
      </c>
      <c r="W44" s="279">
        <v>300</v>
      </c>
      <c r="X44" s="279">
        <v>300</v>
      </c>
      <c r="Y44" s="279">
        <v>300</v>
      </c>
      <c r="Z44" s="279">
        <v>300</v>
      </c>
      <c r="AA44" s="279">
        <v>300</v>
      </c>
      <c r="AB44" s="279">
        <v>300</v>
      </c>
      <c r="AC44" s="279">
        <v>300</v>
      </c>
      <c r="AD44" s="279">
        <v>300</v>
      </c>
      <c r="AE44" s="279">
        <v>300</v>
      </c>
      <c r="AF44" s="279">
        <v>100</v>
      </c>
      <c r="AG44" s="280"/>
      <c r="AH44" s="281"/>
      <c r="AI44" s="281"/>
      <c r="AJ44" s="281"/>
      <c r="AK44" s="281"/>
      <c r="AL44" s="281"/>
      <c r="AM44" s="281"/>
      <c r="AN44" s="281"/>
      <c r="AO44" s="281"/>
      <c r="AP44" s="281"/>
      <c r="AQ44" s="281"/>
      <c r="AR44" s="281"/>
    </row>
    <row r="45" spans="1:44" ht="31.5">
      <c r="A45" s="268" t="s">
        <v>3416</v>
      </c>
      <c r="B45" s="269" t="s">
        <v>68</v>
      </c>
      <c r="C45" s="269" t="s">
        <v>254</v>
      </c>
      <c r="D45" s="268"/>
      <c r="E45" s="268" t="s">
        <v>3389</v>
      </c>
      <c r="F45" s="269" t="s">
        <v>3390</v>
      </c>
      <c r="G45" s="267">
        <v>1</v>
      </c>
      <c r="H45" s="270" t="s">
        <v>2904</v>
      </c>
      <c r="I45" s="270" t="s">
        <v>3391</v>
      </c>
      <c r="J45" s="266" t="s">
        <v>94</v>
      </c>
      <c r="K45" s="266" t="s">
        <v>228</v>
      </c>
      <c r="L45" s="266" t="s">
        <v>95</v>
      </c>
      <c r="M45" s="270" t="s">
        <v>3392</v>
      </c>
      <c r="N45" s="270" t="s">
        <v>3396</v>
      </c>
      <c r="O45" s="266" t="s">
        <v>3397</v>
      </c>
      <c r="P45" s="266" t="s">
        <v>3398</v>
      </c>
      <c r="Q45" s="270" t="s">
        <v>3330</v>
      </c>
      <c r="R45" s="271" t="s">
        <v>82</v>
      </c>
      <c r="S45" s="272"/>
      <c r="T45" s="273" t="s">
        <v>408</v>
      </c>
      <c r="U45" s="287">
        <v>0.75</v>
      </c>
      <c r="V45" s="288">
        <v>0.75</v>
      </c>
      <c r="W45" s="288">
        <v>0.75</v>
      </c>
      <c r="X45" s="288">
        <v>0.75</v>
      </c>
      <c r="Y45" s="288">
        <v>0.75</v>
      </c>
      <c r="Z45" s="288">
        <v>0.75</v>
      </c>
      <c r="AA45" s="288">
        <v>0.75</v>
      </c>
      <c r="AB45" s="288">
        <v>0.75</v>
      </c>
      <c r="AC45" s="288">
        <v>0.75</v>
      </c>
      <c r="AD45" s="288">
        <v>0.75</v>
      </c>
      <c r="AE45" s="288">
        <v>0.75</v>
      </c>
      <c r="AF45" s="288">
        <v>0.75</v>
      </c>
      <c r="AG45" s="280"/>
      <c r="AH45" s="281"/>
      <c r="AI45" s="281"/>
      <c r="AJ45" s="281"/>
      <c r="AK45" s="281"/>
      <c r="AL45" s="281"/>
      <c r="AM45" s="281"/>
      <c r="AN45" s="281"/>
      <c r="AO45" s="281"/>
      <c r="AP45" s="281"/>
      <c r="AQ45" s="281"/>
      <c r="AR45" s="281"/>
    </row>
    <row r="46" spans="1:44" ht="31.5">
      <c r="A46" s="268" t="s">
        <v>3417</v>
      </c>
      <c r="B46" s="269" t="s">
        <v>143</v>
      </c>
      <c r="C46" s="269" t="s">
        <v>555</v>
      </c>
      <c r="D46" s="268"/>
      <c r="E46" s="268" t="s">
        <v>3394</v>
      </c>
      <c r="F46" s="269" t="s">
        <v>3395</v>
      </c>
      <c r="G46" s="267">
        <v>1</v>
      </c>
      <c r="H46" s="270" t="s">
        <v>3016</v>
      </c>
      <c r="I46" s="270" t="s">
        <v>3325</v>
      </c>
      <c r="J46" s="266" t="s">
        <v>94</v>
      </c>
      <c r="K46" s="266" t="s">
        <v>75</v>
      </c>
      <c r="L46" s="266" t="s">
        <v>76</v>
      </c>
      <c r="M46" s="270" t="s">
        <v>3326</v>
      </c>
      <c r="N46" s="270" t="s">
        <v>3418</v>
      </c>
      <c r="O46" s="266" t="s">
        <v>3419</v>
      </c>
      <c r="P46" s="266" t="s">
        <v>3420</v>
      </c>
      <c r="Q46" s="270" t="s">
        <v>3330</v>
      </c>
      <c r="R46" s="271" t="s">
        <v>82</v>
      </c>
      <c r="S46" s="272"/>
      <c r="T46" s="273" t="s">
        <v>408</v>
      </c>
      <c r="U46" s="283">
        <v>0</v>
      </c>
      <c r="V46" s="284">
        <v>1</v>
      </c>
      <c r="W46" s="284">
        <v>1</v>
      </c>
      <c r="X46" s="284">
        <v>1</v>
      </c>
      <c r="Y46" s="284">
        <v>1</v>
      </c>
      <c r="Z46" s="284">
        <v>1</v>
      </c>
      <c r="AA46" s="284">
        <v>1</v>
      </c>
      <c r="AB46" s="284">
        <v>1</v>
      </c>
      <c r="AC46" s="284">
        <v>1</v>
      </c>
      <c r="AD46" s="284">
        <v>1</v>
      </c>
      <c r="AE46" s="284">
        <v>1</v>
      </c>
      <c r="AF46" s="284">
        <v>0.5</v>
      </c>
      <c r="AG46" s="276"/>
      <c r="AH46" s="276"/>
      <c r="AI46" s="276"/>
      <c r="AJ46" s="276"/>
      <c r="AK46" s="276"/>
      <c r="AL46" s="276"/>
      <c r="AM46" s="276"/>
      <c r="AN46" s="276"/>
      <c r="AO46" s="276"/>
      <c r="AP46" s="276"/>
      <c r="AQ46" s="276"/>
      <c r="AR46" s="276"/>
    </row>
    <row r="47" spans="1:44" ht="47.25">
      <c r="A47" s="268" t="s">
        <v>3421</v>
      </c>
      <c r="B47" s="269" t="s">
        <v>954</v>
      </c>
      <c r="C47" s="269" t="s">
        <v>1102</v>
      </c>
      <c r="D47" s="268"/>
      <c r="E47" s="268" t="s">
        <v>3332</v>
      </c>
      <c r="F47" s="269" t="s">
        <v>3333</v>
      </c>
      <c r="G47" s="267">
        <v>2</v>
      </c>
      <c r="H47" s="270" t="s">
        <v>2892</v>
      </c>
      <c r="I47" s="270" t="s">
        <v>3334</v>
      </c>
      <c r="J47" s="266" t="s">
        <v>74</v>
      </c>
      <c r="K47" s="266" t="s">
        <v>75</v>
      </c>
      <c r="L47" s="266" t="s">
        <v>95</v>
      </c>
      <c r="M47" s="270" t="s">
        <v>3335</v>
      </c>
      <c r="N47" s="270" t="s">
        <v>3418</v>
      </c>
      <c r="O47" s="266" t="s">
        <v>3419</v>
      </c>
      <c r="P47" s="266" t="s">
        <v>3420</v>
      </c>
      <c r="Q47" s="270" t="s">
        <v>3330</v>
      </c>
      <c r="R47" s="271" t="s">
        <v>82</v>
      </c>
      <c r="S47" s="272"/>
      <c r="T47" s="273" t="s">
        <v>408</v>
      </c>
      <c r="U47" s="274">
        <v>0</v>
      </c>
      <c r="V47" s="275">
        <v>5</v>
      </c>
      <c r="W47" s="275">
        <v>10</v>
      </c>
      <c r="X47" s="275">
        <v>10</v>
      </c>
      <c r="Y47" s="275">
        <v>20</v>
      </c>
      <c r="Z47" s="275">
        <v>20</v>
      </c>
      <c r="AA47" s="275">
        <v>20</v>
      </c>
      <c r="AB47" s="275">
        <v>20</v>
      </c>
      <c r="AC47" s="275">
        <v>20</v>
      </c>
      <c r="AD47" s="275">
        <v>20</v>
      </c>
      <c r="AE47" s="275">
        <v>20</v>
      </c>
      <c r="AF47" s="275">
        <v>5</v>
      </c>
      <c r="AG47" s="276"/>
      <c r="AH47" s="276"/>
      <c r="AI47" s="276"/>
      <c r="AJ47" s="276"/>
      <c r="AK47" s="276"/>
      <c r="AL47" s="276"/>
      <c r="AM47" s="276"/>
      <c r="AN47" s="276"/>
      <c r="AO47" s="276"/>
      <c r="AP47" s="276"/>
      <c r="AQ47" s="276"/>
      <c r="AR47" s="276"/>
    </row>
    <row r="48" spans="1:44" ht="31.5">
      <c r="A48" s="268" t="s">
        <v>3422</v>
      </c>
      <c r="B48" s="269" t="s">
        <v>954</v>
      </c>
      <c r="C48" s="269" t="s">
        <v>1102</v>
      </c>
      <c r="D48" s="268"/>
      <c r="E48" s="268" t="s">
        <v>3337</v>
      </c>
      <c r="F48" s="269" t="s">
        <v>3338</v>
      </c>
      <c r="G48" s="267">
        <v>2</v>
      </c>
      <c r="H48" s="270" t="s">
        <v>3339</v>
      </c>
      <c r="I48" s="270" t="s">
        <v>3340</v>
      </c>
      <c r="J48" s="266" t="s">
        <v>74</v>
      </c>
      <c r="K48" s="266" t="s">
        <v>228</v>
      </c>
      <c r="L48" s="266" t="s">
        <v>95</v>
      </c>
      <c r="M48" s="270" t="s">
        <v>3335</v>
      </c>
      <c r="N48" s="270" t="s">
        <v>3418</v>
      </c>
      <c r="O48" s="266" t="s">
        <v>3419</v>
      </c>
      <c r="P48" s="266" t="s">
        <v>3420</v>
      </c>
      <c r="Q48" s="270" t="s">
        <v>3330</v>
      </c>
      <c r="R48" s="271" t="s">
        <v>82</v>
      </c>
      <c r="S48" s="272"/>
      <c r="T48" s="273" t="s">
        <v>408</v>
      </c>
      <c r="U48" s="274">
        <v>10</v>
      </c>
      <c r="V48" s="275">
        <v>20</v>
      </c>
      <c r="W48" s="275">
        <v>20</v>
      </c>
      <c r="X48" s="275">
        <v>20</v>
      </c>
      <c r="Y48" s="275">
        <v>20</v>
      </c>
      <c r="Z48" s="275">
        <v>20</v>
      </c>
      <c r="AA48" s="275">
        <v>30</v>
      </c>
      <c r="AB48" s="275">
        <v>30</v>
      </c>
      <c r="AC48" s="275">
        <v>30</v>
      </c>
      <c r="AD48" s="275">
        <v>30</v>
      </c>
      <c r="AE48" s="275">
        <v>20</v>
      </c>
      <c r="AF48" s="275">
        <v>10</v>
      </c>
      <c r="AG48" s="276"/>
      <c r="AH48" s="276"/>
      <c r="AI48" s="276"/>
      <c r="AJ48" s="276"/>
      <c r="AK48" s="276"/>
      <c r="AL48" s="276"/>
      <c r="AM48" s="276"/>
      <c r="AN48" s="276"/>
      <c r="AO48" s="276"/>
      <c r="AP48" s="276"/>
      <c r="AQ48" s="276"/>
      <c r="AR48" s="276"/>
    </row>
    <row r="49" spans="1:44" ht="31.5">
      <c r="A49" s="268" t="s">
        <v>3423</v>
      </c>
      <c r="B49" s="269" t="s">
        <v>954</v>
      </c>
      <c r="C49" s="269" t="s">
        <v>1102</v>
      </c>
      <c r="D49" s="268"/>
      <c r="E49" s="268" t="s">
        <v>3424</v>
      </c>
      <c r="F49" s="269" t="s">
        <v>3425</v>
      </c>
      <c r="G49" s="267">
        <v>2</v>
      </c>
      <c r="H49" s="270" t="s">
        <v>3339</v>
      </c>
      <c r="I49" s="270" t="s">
        <v>3344</v>
      </c>
      <c r="J49" s="266" t="s">
        <v>74</v>
      </c>
      <c r="K49" s="266" t="s">
        <v>75</v>
      </c>
      <c r="L49" s="266" t="s">
        <v>76</v>
      </c>
      <c r="M49" s="270" t="s">
        <v>3345</v>
      </c>
      <c r="N49" s="270" t="s">
        <v>3418</v>
      </c>
      <c r="O49" s="266" t="s">
        <v>3419</v>
      </c>
      <c r="P49" s="266" t="s">
        <v>3420</v>
      </c>
      <c r="Q49" s="270" t="s">
        <v>3330</v>
      </c>
      <c r="R49" s="271" t="s">
        <v>82</v>
      </c>
      <c r="S49" s="272"/>
      <c r="T49" s="273" t="s">
        <v>408</v>
      </c>
      <c r="U49" s="274">
        <v>0</v>
      </c>
      <c r="V49" s="275">
        <v>200</v>
      </c>
      <c r="W49" s="275">
        <v>200</v>
      </c>
      <c r="X49" s="275">
        <v>200</v>
      </c>
      <c r="Y49" s="275">
        <v>200</v>
      </c>
      <c r="Z49" s="275">
        <v>300</v>
      </c>
      <c r="AA49" s="275">
        <v>300</v>
      </c>
      <c r="AB49" s="275">
        <v>300</v>
      </c>
      <c r="AC49" s="275">
        <v>300</v>
      </c>
      <c r="AD49" s="275">
        <v>300</v>
      </c>
      <c r="AE49" s="275">
        <v>300</v>
      </c>
      <c r="AF49" s="275">
        <v>200</v>
      </c>
      <c r="AG49" s="276"/>
      <c r="AH49" s="276"/>
      <c r="AI49" s="276"/>
      <c r="AJ49" s="276"/>
      <c r="AK49" s="276"/>
      <c r="AL49" s="276"/>
      <c r="AM49" s="276"/>
      <c r="AN49" s="276"/>
      <c r="AO49" s="276"/>
      <c r="AP49" s="276"/>
      <c r="AQ49" s="276"/>
      <c r="AR49" s="276"/>
    </row>
    <row r="50" spans="1:44" ht="31.5">
      <c r="A50" s="268" t="s">
        <v>3426</v>
      </c>
      <c r="B50" s="269" t="s">
        <v>954</v>
      </c>
      <c r="C50" s="269" t="s">
        <v>1102</v>
      </c>
      <c r="D50" s="268"/>
      <c r="E50" s="268" t="s">
        <v>3402</v>
      </c>
      <c r="F50" s="269" t="s">
        <v>3348</v>
      </c>
      <c r="G50" s="267">
        <v>1</v>
      </c>
      <c r="H50" s="270" t="s">
        <v>3339</v>
      </c>
      <c r="I50" s="270" t="s">
        <v>3349</v>
      </c>
      <c r="J50" s="266" t="s">
        <v>74</v>
      </c>
      <c r="K50" s="266" t="s">
        <v>75</v>
      </c>
      <c r="L50" s="266" t="s">
        <v>76</v>
      </c>
      <c r="M50" s="270" t="s">
        <v>3350</v>
      </c>
      <c r="N50" s="270" t="s">
        <v>3418</v>
      </c>
      <c r="O50" s="266" t="s">
        <v>3419</v>
      </c>
      <c r="P50" s="266" t="s">
        <v>3420</v>
      </c>
      <c r="Q50" s="270" t="s">
        <v>3330</v>
      </c>
      <c r="R50" s="271" t="s">
        <v>82</v>
      </c>
      <c r="S50" s="272"/>
      <c r="T50" s="273" t="s">
        <v>408</v>
      </c>
      <c r="U50" s="274">
        <v>50</v>
      </c>
      <c r="V50" s="275">
        <v>100</v>
      </c>
      <c r="W50" s="275">
        <v>100</v>
      </c>
      <c r="X50" s="275">
        <v>100</v>
      </c>
      <c r="Y50" s="275">
        <v>150</v>
      </c>
      <c r="Z50" s="275">
        <v>150</v>
      </c>
      <c r="AA50" s="275">
        <v>150</v>
      </c>
      <c r="AB50" s="275">
        <v>150</v>
      </c>
      <c r="AC50" s="275">
        <v>150</v>
      </c>
      <c r="AD50" s="275">
        <v>150</v>
      </c>
      <c r="AE50" s="275">
        <v>150</v>
      </c>
      <c r="AF50" s="275">
        <v>50</v>
      </c>
      <c r="AG50" s="276"/>
      <c r="AH50" s="276"/>
      <c r="AI50" s="276"/>
      <c r="AJ50" s="276"/>
      <c r="AK50" s="276"/>
      <c r="AL50" s="276"/>
      <c r="AM50" s="276"/>
      <c r="AN50" s="276"/>
      <c r="AO50" s="276"/>
      <c r="AP50" s="276"/>
      <c r="AQ50" s="276"/>
      <c r="AR50" s="276"/>
    </row>
    <row r="51" spans="1:44" ht="31.5">
      <c r="A51" s="268" t="s">
        <v>3427</v>
      </c>
      <c r="B51" s="269" t="s">
        <v>954</v>
      </c>
      <c r="C51" s="269" t="s">
        <v>1102</v>
      </c>
      <c r="D51" s="268"/>
      <c r="E51" s="268" t="s">
        <v>3352</v>
      </c>
      <c r="F51" s="269" t="s">
        <v>3353</v>
      </c>
      <c r="G51" s="267">
        <v>1</v>
      </c>
      <c r="H51" s="270" t="s">
        <v>2953</v>
      </c>
      <c r="I51" s="270" t="s">
        <v>3354</v>
      </c>
      <c r="J51" s="266" t="s">
        <v>74</v>
      </c>
      <c r="K51" s="266" t="s">
        <v>228</v>
      </c>
      <c r="L51" s="266" t="s">
        <v>95</v>
      </c>
      <c r="M51" s="270" t="s">
        <v>3355</v>
      </c>
      <c r="N51" s="270" t="s">
        <v>3418</v>
      </c>
      <c r="O51" s="266" t="s">
        <v>3419</v>
      </c>
      <c r="P51" s="266" t="s">
        <v>3420</v>
      </c>
      <c r="Q51" s="270" t="s">
        <v>3330</v>
      </c>
      <c r="R51" s="271" t="s">
        <v>82</v>
      </c>
      <c r="S51" s="272"/>
      <c r="T51" s="273" t="s">
        <v>408</v>
      </c>
      <c r="U51" s="274">
        <v>13</v>
      </c>
      <c r="V51" s="275">
        <v>13</v>
      </c>
      <c r="W51" s="275">
        <v>13</v>
      </c>
      <c r="X51" s="275">
        <v>13</v>
      </c>
      <c r="Y51" s="275">
        <v>13</v>
      </c>
      <c r="Z51" s="275">
        <v>13</v>
      </c>
      <c r="AA51" s="275">
        <v>13</v>
      </c>
      <c r="AB51" s="275">
        <v>13</v>
      </c>
      <c r="AC51" s="275">
        <v>13</v>
      </c>
      <c r="AD51" s="275">
        <v>13</v>
      </c>
      <c r="AE51" s="275">
        <v>13</v>
      </c>
      <c r="AF51" s="275">
        <v>13</v>
      </c>
      <c r="AG51" s="276"/>
      <c r="AH51" s="276"/>
      <c r="AI51" s="276"/>
      <c r="AJ51" s="277"/>
      <c r="AK51" s="276"/>
      <c r="AL51" s="276"/>
      <c r="AM51" s="276"/>
      <c r="AN51" s="276"/>
      <c r="AO51" s="276"/>
      <c r="AP51" s="276"/>
      <c r="AQ51" s="276"/>
      <c r="AR51" s="276"/>
    </row>
    <row r="52" spans="1:44" ht="31.5">
      <c r="A52" s="268" t="s">
        <v>3428</v>
      </c>
      <c r="B52" s="269" t="s">
        <v>954</v>
      </c>
      <c r="C52" s="269" t="s">
        <v>1102</v>
      </c>
      <c r="D52" s="268"/>
      <c r="E52" s="268" t="s">
        <v>3357</v>
      </c>
      <c r="F52" s="269" t="s">
        <v>3358</v>
      </c>
      <c r="G52" s="267">
        <v>1</v>
      </c>
      <c r="H52" s="270" t="s">
        <v>2953</v>
      </c>
      <c r="I52" s="270" t="s">
        <v>3354</v>
      </c>
      <c r="J52" s="266" t="s">
        <v>74</v>
      </c>
      <c r="K52" s="266" t="s">
        <v>228</v>
      </c>
      <c r="L52" s="266" t="s">
        <v>95</v>
      </c>
      <c r="M52" s="270" t="s">
        <v>3355</v>
      </c>
      <c r="N52" s="270" t="s">
        <v>3418</v>
      </c>
      <c r="O52" s="266" t="s">
        <v>3419</v>
      </c>
      <c r="P52" s="266" t="s">
        <v>3420</v>
      </c>
      <c r="Q52" s="270" t="s">
        <v>3330</v>
      </c>
      <c r="R52" s="271" t="s">
        <v>82</v>
      </c>
      <c r="S52" s="272"/>
      <c r="T52" s="273" t="s">
        <v>408</v>
      </c>
      <c r="U52" s="274">
        <v>18</v>
      </c>
      <c r="V52" s="275">
        <v>18</v>
      </c>
      <c r="W52" s="275">
        <v>18</v>
      </c>
      <c r="X52" s="275">
        <v>18</v>
      </c>
      <c r="Y52" s="275">
        <v>18</v>
      </c>
      <c r="Z52" s="275">
        <v>18</v>
      </c>
      <c r="AA52" s="275">
        <v>18</v>
      </c>
      <c r="AB52" s="275">
        <v>18</v>
      </c>
      <c r="AC52" s="275">
        <v>18</v>
      </c>
      <c r="AD52" s="275">
        <v>18</v>
      </c>
      <c r="AE52" s="275">
        <v>18</v>
      </c>
      <c r="AF52" s="275">
        <v>18</v>
      </c>
      <c r="AG52" s="276"/>
      <c r="AH52" s="276"/>
      <c r="AI52" s="276"/>
      <c r="AJ52" s="276"/>
      <c r="AK52" s="276"/>
      <c r="AL52" s="276"/>
      <c r="AM52" s="276"/>
      <c r="AN52" s="276"/>
      <c r="AO52" s="276"/>
      <c r="AP52" s="276"/>
      <c r="AQ52" s="276"/>
      <c r="AR52" s="276"/>
    </row>
    <row r="53" spans="1:44" ht="31.5">
      <c r="A53" s="268" t="s">
        <v>3429</v>
      </c>
      <c r="B53" s="269" t="s">
        <v>954</v>
      </c>
      <c r="C53" s="269" t="s">
        <v>1102</v>
      </c>
      <c r="D53" s="268"/>
      <c r="E53" s="268" t="s">
        <v>3360</v>
      </c>
      <c r="F53" s="269" t="s">
        <v>3361</v>
      </c>
      <c r="G53" s="267">
        <v>1</v>
      </c>
      <c r="H53" s="270" t="s">
        <v>2953</v>
      </c>
      <c r="I53" s="270" t="s">
        <v>3354</v>
      </c>
      <c r="J53" s="266" t="s">
        <v>74</v>
      </c>
      <c r="K53" s="266" t="s">
        <v>228</v>
      </c>
      <c r="L53" s="266" t="s">
        <v>95</v>
      </c>
      <c r="M53" s="270" t="s">
        <v>3355</v>
      </c>
      <c r="N53" s="270" t="s">
        <v>3418</v>
      </c>
      <c r="O53" s="266" t="s">
        <v>3419</v>
      </c>
      <c r="P53" s="266" t="s">
        <v>3420</v>
      </c>
      <c r="Q53" s="270" t="s">
        <v>3330</v>
      </c>
      <c r="R53" s="271" t="s">
        <v>82</v>
      </c>
      <c r="S53" s="272"/>
      <c r="T53" s="273" t="s">
        <v>408</v>
      </c>
      <c r="U53" s="274">
        <v>15</v>
      </c>
      <c r="V53" s="275">
        <v>15</v>
      </c>
      <c r="W53" s="275">
        <v>15</v>
      </c>
      <c r="X53" s="275">
        <v>15</v>
      </c>
      <c r="Y53" s="275">
        <v>15</v>
      </c>
      <c r="Z53" s="275">
        <v>15</v>
      </c>
      <c r="AA53" s="275">
        <v>15</v>
      </c>
      <c r="AB53" s="275">
        <v>15</v>
      </c>
      <c r="AC53" s="275">
        <v>15</v>
      </c>
      <c r="AD53" s="275">
        <v>15</v>
      </c>
      <c r="AE53" s="275">
        <v>15</v>
      </c>
      <c r="AF53" s="275">
        <v>15</v>
      </c>
      <c r="AG53" s="276"/>
      <c r="AH53" s="276"/>
      <c r="AI53" s="276"/>
      <c r="AJ53" s="277"/>
      <c r="AK53" s="276"/>
      <c r="AL53" s="276"/>
      <c r="AM53" s="276"/>
      <c r="AN53" s="276"/>
      <c r="AO53" s="276"/>
      <c r="AP53" s="276"/>
      <c r="AQ53" s="276"/>
      <c r="AR53" s="276"/>
    </row>
    <row r="54" spans="1:44" ht="31.5">
      <c r="A54" s="268" t="s">
        <v>3430</v>
      </c>
      <c r="B54" s="269" t="s">
        <v>954</v>
      </c>
      <c r="C54" s="269" t="s">
        <v>1102</v>
      </c>
      <c r="D54" s="268"/>
      <c r="E54" s="268" t="s">
        <v>3363</v>
      </c>
      <c r="F54" s="269" t="s">
        <v>3364</v>
      </c>
      <c r="G54" s="267">
        <v>1</v>
      </c>
      <c r="H54" s="270" t="s">
        <v>2953</v>
      </c>
      <c r="I54" s="270" t="s">
        <v>3354</v>
      </c>
      <c r="J54" s="266" t="s">
        <v>74</v>
      </c>
      <c r="K54" s="266" t="s">
        <v>228</v>
      </c>
      <c r="L54" s="266" t="s">
        <v>95</v>
      </c>
      <c r="M54" s="270" t="s">
        <v>3355</v>
      </c>
      <c r="N54" s="270" t="s">
        <v>3418</v>
      </c>
      <c r="O54" s="266" t="s">
        <v>3419</v>
      </c>
      <c r="P54" s="266" t="s">
        <v>3420</v>
      </c>
      <c r="Q54" s="270" t="s">
        <v>3330</v>
      </c>
      <c r="R54" s="271" t="s">
        <v>82</v>
      </c>
      <c r="S54" s="272"/>
      <c r="T54" s="273" t="s">
        <v>408</v>
      </c>
      <c r="U54" s="274">
        <v>120</v>
      </c>
      <c r="V54" s="275">
        <v>120</v>
      </c>
      <c r="W54" s="275">
        <v>120</v>
      </c>
      <c r="X54" s="275">
        <v>120</v>
      </c>
      <c r="Y54" s="275">
        <v>120</v>
      </c>
      <c r="Z54" s="275">
        <v>120</v>
      </c>
      <c r="AA54" s="275">
        <v>120</v>
      </c>
      <c r="AB54" s="275">
        <v>120</v>
      </c>
      <c r="AC54" s="275">
        <v>120</v>
      </c>
      <c r="AD54" s="275">
        <v>120</v>
      </c>
      <c r="AE54" s="275">
        <v>120</v>
      </c>
      <c r="AF54" s="275">
        <v>120</v>
      </c>
      <c r="AG54" s="276"/>
      <c r="AH54" s="276"/>
      <c r="AI54" s="276"/>
      <c r="AJ54" s="276"/>
      <c r="AK54" s="276"/>
      <c r="AL54" s="276"/>
      <c r="AM54" s="276"/>
      <c r="AN54" s="276"/>
      <c r="AO54" s="276"/>
      <c r="AP54" s="276"/>
      <c r="AQ54" s="276"/>
      <c r="AR54" s="276"/>
    </row>
    <row r="55" spans="1:44" ht="31.5">
      <c r="A55" s="268" t="s">
        <v>3431</v>
      </c>
      <c r="B55" s="269" t="s">
        <v>68</v>
      </c>
      <c r="C55" s="269" t="s">
        <v>224</v>
      </c>
      <c r="D55" s="268"/>
      <c r="E55" s="268" t="s">
        <v>3366</v>
      </c>
      <c r="F55" s="269" t="s">
        <v>3367</v>
      </c>
      <c r="G55" s="267">
        <v>1</v>
      </c>
      <c r="H55" s="270" t="s">
        <v>2953</v>
      </c>
      <c r="I55" s="270" t="s">
        <v>3368</v>
      </c>
      <c r="J55" s="266" t="s">
        <v>94</v>
      </c>
      <c r="K55" s="266" t="s">
        <v>75</v>
      </c>
      <c r="L55" s="266" t="s">
        <v>95</v>
      </c>
      <c r="M55" s="270" t="s">
        <v>3369</v>
      </c>
      <c r="N55" s="270" t="s">
        <v>3418</v>
      </c>
      <c r="O55" s="266" t="s">
        <v>3419</v>
      </c>
      <c r="P55" s="266" t="s">
        <v>3420</v>
      </c>
      <c r="Q55" s="270" t="s">
        <v>3330</v>
      </c>
      <c r="R55" s="271" t="s">
        <v>82</v>
      </c>
      <c r="S55" s="272"/>
      <c r="T55" s="273" t="s">
        <v>408</v>
      </c>
      <c r="U55" s="287">
        <v>0.85</v>
      </c>
      <c r="V55" s="288">
        <v>0.85</v>
      </c>
      <c r="W55" s="288">
        <v>0.85</v>
      </c>
      <c r="X55" s="288">
        <v>0.85</v>
      </c>
      <c r="Y55" s="288">
        <v>0.85</v>
      </c>
      <c r="Z55" s="288">
        <v>0.85</v>
      </c>
      <c r="AA55" s="288">
        <v>0.85</v>
      </c>
      <c r="AB55" s="288">
        <v>0.85</v>
      </c>
      <c r="AC55" s="288">
        <v>0.85</v>
      </c>
      <c r="AD55" s="288">
        <v>0.85</v>
      </c>
      <c r="AE55" s="288">
        <v>0.85</v>
      </c>
      <c r="AF55" s="288">
        <v>0.85</v>
      </c>
      <c r="AG55" s="280"/>
      <c r="AH55" s="281"/>
      <c r="AI55" s="281"/>
      <c r="AJ55" s="281"/>
      <c r="AK55" s="281"/>
      <c r="AL55" s="281"/>
      <c r="AM55" s="281"/>
      <c r="AN55" s="281"/>
      <c r="AO55" s="281"/>
      <c r="AP55" s="281"/>
      <c r="AQ55" s="281"/>
      <c r="AR55" s="281"/>
    </row>
    <row r="56" spans="1:44" ht="31.5">
      <c r="A56" s="268" t="s">
        <v>3432</v>
      </c>
      <c r="B56" s="269" t="s">
        <v>68</v>
      </c>
      <c r="C56" s="269" t="s">
        <v>224</v>
      </c>
      <c r="D56" s="268"/>
      <c r="E56" s="268" t="s">
        <v>3371</v>
      </c>
      <c r="F56" s="269" t="s">
        <v>3372</v>
      </c>
      <c r="G56" s="267">
        <v>1</v>
      </c>
      <c r="H56" s="270" t="s">
        <v>2953</v>
      </c>
      <c r="I56" s="270" t="s">
        <v>3368</v>
      </c>
      <c r="J56" s="266" t="s">
        <v>94</v>
      </c>
      <c r="K56" s="266" t="s">
        <v>75</v>
      </c>
      <c r="L56" s="266" t="s">
        <v>95</v>
      </c>
      <c r="M56" s="270" t="s">
        <v>3369</v>
      </c>
      <c r="N56" s="270" t="s">
        <v>3418</v>
      </c>
      <c r="O56" s="266" t="s">
        <v>3419</v>
      </c>
      <c r="P56" s="266" t="s">
        <v>3420</v>
      </c>
      <c r="Q56" s="270" t="s">
        <v>3330</v>
      </c>
      <c r="R56" s="271" t="s">
        <v>82</v>
      </c>
      <c r="S56" s="272"/>
      <c r="T56" s="273" t="s">
        <v>408</v>
      </c>
      <c r="U56" s="287">
        <v>0.9</v>
      </c>
      <c r="V56" s="288">
        <v>0.9</v>
      </c>
      <c r="W56" s="288">
        <v>0.9</v>
      </c>
      <c r="X56" s="288">
        <v>0.9</v>
      </c>
      <c r="Y56" s="288">
        <v>0.9</v>
      </c>
      <c r="Z56" s="288">
        <v>0.9</v>
      </c>
      <c r="AA56" s="288">
        <v>0.9</v>
      </c>
      <c r="AB56" s="288">
        <v>0.9</v>
      </c>
      <c r="AC56" s="288">
        <v>0.9</v>
      </c>
      <c r="AD56" s="288">
        <v>0.9</v>
      </c>
      <c r="AE56" s="288">
        <v>0.9</v>
      </c>
      <c r="AF56" s="288">
        <v>0.9</v>
      </c>
      <c r="AG56" s="280"/>
      <c r="AH56" s="281"/>
      <c r="AI56" s="281"/>
      <c r="AJ56" s="281"/>
      <c r="AK56" s="281"/>
      <c r="AL56" s="281"/>
      <c r="AM56" s="281"/>
      <c r="AN56" s="281"/>
      <c r="AO56" s="281"/>
      <c r="AP56" s="281"/>
      <c r="AQ56" s="281"/>
      <c r="AR56" s="281"/>
    </row>
    <row r="57" spans="1:44" ht="31.5">
      <c r="A57" s="268" t="s">
        <v>3433</v>
      </c>
      <c r="B57" s="269" t="s">
        <v>158</v>
      </c>
      <c r="C57" s="269" t="s">
        <v>1931</v>
      </c>
      <c r="D57" s="268"/>
      <c r="E57" s="268" t="s">
        <v>3374</v>
      </c>
      <c r="F57" s="269" t="s">
        <v>3375</v>
      </c>
      <c r="G57" s="267">
        <v>2</v>
      </c>
      <c r="H57" s="270" t="s">
        <v>3010</v>
      </c>
      <c r="I57" s="270" t="s">
        <v>3376</v>
      </c>
      <c r="J57" s="266" t="s">
        <v>74</v>
      </c>
      <c r="K57" s="266" t="s">
        <v>75</v>
      </c>
      <c r="L57" s="266" t="s">
        <v>76</v>
      </c>
      <c r="M57" s="270" t="s">
        <v>3377</v>
      </c>
      <c r="N57" s="270" t="s">
        <v>3418</v>
      </c>
      <c r="O57" s="266" t="s">
        <v>3419</v>
      </c>
      <c r="P57" s="266" t="s">
        <v>3420</v>
      </c>
      <c r="Q57" s="270" t="s">
        <v>3330</v>
      </c>
      <c r="R57" s="271" t="s">
        <v>82</v>
      </c>
      <c r="S57" s="272"/>
      <c r="T57" s="273" t="s">
        <v>408</v>
      </c>
      <c r="U57" s="278">
        <v>0.5</v>
      </c>
      <c r="V57" s="279">
        <v>0.5</v>
      </c>
      <c r="W57" s="279">
        <v>0.5</v>
      </c>
      <c r="X57" s="279">
        <v>2</v>
      </c>
      <c r="Y57" s="279">
        <v>2</v>
      </c>
      <c r="Z57" s="279">
        <v>2</v>
      </c>
      <c r="AA57" s="279">
        <v>2</v>
      </c>
      <c r="AB57" s="279">
        <v>2</v>
      </c>
      <c r="AC57" s="279">
        <v>2.5</v>
      </c>
      <c r="AD57" s="279">
        <v>2.5</v>
      </c>
      <c r="AE57" s="279">
        <v>2</v>
      </c>
      <c r="AF57" s="279">
        <v>0</v>
      </c>
      <c r="AG57" s="280"/>
      <c r="AH57" s="281"/>
      <c r="AI57" s="281"/>
      <c r="AJ57" s="281"/>
      <c r="AK57" s="281"/>
      <c r="AL57" s="281"/>
      <c r="AM57" s="281"/>
      <c r="AN57" s="281"/>
      <c r="AO57" s="281"/>
      <c r="AP57" s="281"/>
      <c r="AQ57" s="281"/>
      <c r="AR57" s="281"/>
    </row>
    <row r="58" spans="1:44" ht="31.5">
      <c r="A58" s="268" t="s">
        <v>3434</v>
      </c>
      <c r="B58" s="269" t="s">
        <v>68</v>
      </c>
      <c r="C58" s="269" t="s">
        <v>254</v>
      </c>
      <c r="D58" s="268"/>
      <c r="E58" s="268" t="s">
        <v>3414</v>
      </c>
      <c r="F58" s="269" t="s">
        <v>3380</v>
      </c>
      <c r="G58" s="267">
        <v>2</v>
      </c>
      <c r="H58" s="270" t="s">
        <v>3016</v>
      </c>
      <c r="I58" s="270" t="s">
        <v>3381</v>
      </c>
      <c r="J58" s="266" t="s">
        <v>94</v>
      </c>
      <c r="K58" s="266" t="s">
        <v>228</v>
      </c>
      <c r="L58" s="266" t="s">
        <v>95</v>
      </c>
      <c r="M58" s="270" t="s">
        <v>3382</v>
      </c>
      <c r="N58" s="270" t="s">
        <v>3418</v>
      </c>
      <c r="O58" s="266" t="s">
        <v>3419</v>
      </c>
      <c r="P58" s="266" t="s">
        <v>3420</v>
      </c>
      <c r="Q58" s="270" t="s">
        <v>3330</v>
      </c>
      <c r="R58" s="271" t="s">
        <v>82</v>
      </c>
      <c r="S58" s="272"/>
      <c r="T58" s="273" t="s">
        <v>408</v>
      </c>
      <c r="U58" s="283">
        <v>0.2</v>
      </c>
      <c r="V58" s="284">
        <v>0.2</v>
      </c>
      <c r="W58" s="284">
        <v>0.2</v>
      </c>
      <c r="X58" s="284">
        <v>0.2</v>
      </c>
      <c r="Y58" s="284">
        <v>0.2</v>
      </c>
      <c r="Z58" s="284">
        <v>0.2</v>
      </c>
      <c r="AA58" s="284">
        <v>0.2</v>
      </c>
      <c r="AB58" s="284">
        <v>0.2</v>
      </c>
      <c r="AC58" s="284">
        <v>0.2</v>
      </c>
      <c r="AD58" s="284">
        <v>0.2</v>
      </c>
      <c r="AE58" s="284">
        <v>0.2</v>
      </c>
      <c r="AF58" s="284">
        <v>0</v>
      </c>
      <c r="AG58" s="276"/>
      <c r="AH58" s="276"/>
      <c r="AI58" s="276"/>
      <c r="AJ58" s="277"/>
      <c r="AK58" s="276"/>
      <c r="AL58" s="276"/>
      <c r="AM58" s="276"/>
      <c r="AN58" s="276"/>
      <c r="AO58" s="276"/>
      <c r="AP58" s="276"/>
      <c r="AQ58" s="276"/>
      <c r="AR58" s="276"/>
    </row>
    <row r="59" spans="1:44" ht="31.5">
      <c r="A59" s="268" t="s">
        <v>3435</v>
      </c>
      <c r="B59" s="269" t="s">
        <v>954</v>
      </c>
      <c r="C59" s="269" t="s">
        <v>1102</v>
      </c>
      <c r="D59" s="268"/>
      <c r="E59" s="268" t="s">
        <v>3384</v>
      </c>
      <c r="F59" s="269" t="s">
        <v>3385</v>
      </c>
      <c r="G59" s="267">
        <v>2</v>
      </c>
      <c r="H59" s="270" t="s">
        <v>2953</v>
      </c>
      <c r="I59" s="270" t="s">
        <v>3386</v>
      </c>
      <c r="J59" s="266" t="s">
        <v>74</v>
      </c>
      <c r="K59" s="266" t="s">
        <v>75</v>
      </c>
      <c r="L59" s="266" t="s">
        <v>76</v>
      </c>
      <c r="M59" s="270" t="s">
        <v>3387</v>
      </c>
      <c r="N59" s="270" t="s">
        <v>3418</v>
      </c>
      <c r="O59" s="266" t="s">
        <v>3419</v>
      </c>
      <c r="P59" s="266" t="s">
        <v>3420</v>
      </c>
      <c r="Q59" s="270" t="s">
        <v>3330</v>
      </c>
      <c r="R59" s="271" t="s">
        <v>82</v>
      </c>
      <c r="S59" s="272"/>
      <c r="T59" s="273" t="s">
        <v>408</v>
      </c>
      <c r="U59" s="274">
        <v>100</v>
      </c>
      <c r="V59" s="275">
        <v>300</v>
      </c>
      <c r="W59" s="275">
        <v>300</v>
      </c>
      <c r="X59" s="275">
        <v>300</v>
      </c>
      <c r="Y59" s="275">
        <v>300</v>
      </c>
      <c r="Z59" s="275">
        <v>300</v>
      </c>
      <c r="AA59" s="275">
        <v>300</v>
      </c>
      <c r="AB59" s="275">
        <v>300</v>
      </c>
      <c r="AC59" s="275">
        <v>300</v>
      </c>
      <c r="AD59" s="275">
        <v>300</v>
      </c>
      <c r="AE59" s="275">
        <v>300</v>
      </c>
      <c r="AF59" s="275">
        <v>100</v>
      </c>
      <c r="AG59" s="276"/>
      <c r="AH59" s="276"/>
      <c r="AI59" s="276"/>
      <c r="AJ59" s="277"/>
      <c r="AK59" s="276"/>
      <c r="AL59" s="276"/>
      <c r="AM59" s="276"/>
      <c r="AN59" s="276"/>
      <c r="AO59" s="276"/>
      <c r="AP59" s="276"/>
      <c r="AQ59" s="276"/>
      <c r="AR59" s="276"/>
    </row>
    <row r="60" spans="1:44" ht="31.5">
      <c r="A60" s="268" t="s">
        <v>3436</v>
      </c>
      <c r="B60" s="269" t="s">
        <v>68</v>
      </c>
      <c r="C60" s="269" t="s">
        <v>254</v>
      </c>
      <c r="D60" s="268"/>
      <c r="E60" s="268" t="s">
        <v>3389</v>
      </c>
      <c r="F60" s="269" t="s">
        <v>3390</v>
      </c>
      <c r="G60" s="267">
        <v>1</v>
      </c>
      <c r="H60" s="270" t="s">
        <v>2904</v>
      </c>
      <c r="I60" s="270" t="s">
        <v>3391</v>
      </c>
      <c r="J60" s="266" t="s">
        <v>94</v>
      </c>
      <c r="K60" s="266" t="s">
        <v>228</v>
      </c>
      <c r="L60" s="266" t="s">
        <v>95</v>
      </c>
      <c r="M60" s="270" t="s">
        <v>3392</v>
      </c>
      <c r="N60" s="270" t="s">
        <v>3418</v>
      </c>
      <c r="O60" s="266" t="s">
        <v>3419</v>
      </c>
      <c r="P60" s="266" t="s">
        <v>3420</v>
      </c>
      <c r="Q60" s="270" t="s">
        <v>3330</v>
      </c>
      <c r="R60" s="271" t="s">
        <v>82</v>
      </c>
      <c r="S60" s="272"/>
      <c r="T60" s="273" t="s">
        <v>408</v>
      </c>
      <c r="U60" s="283">
        <v>0.75</v>
      </c>
      <c r="V60" s="284">
        <v>0.75</v>
      </c>
      <c r="W60" s="284">
        <v>0.75</v>
      </c>
      <c r="X60" s="284">
        <v>0.75</v>
      </c>
      <c r="Y60" s="284">
        <v>0.75</v>
      </c>
      <c r="Z60" s="284">
        <v>0.75</v>
      </c>
      <c r="AA60" s="284">
        <v>0.75</v>
      </c>
      <c r="AB60" s="284">
        <v>0.75</v>
      </c>
      <c r="AC60" s="284">
        <v>0.75</v>
      </c>
      <c r="AD60" s="284">
        <v>0.75</v>
      </c>
      <c r="AE60" s="284">
        <v>0.75</v>
      </c>
      <c r="AF60" s="284">
        <v>0.75</v>
      </c>
      <c r="AG60" s="276"/>
      <c r="AH60" s="276"/>
      <c r="AI60" s="276"/>
      <c r="AJ60" s="277"/>
      <c r="AK60" s="276"/>
      <c r="AL60" s="276"/>
      <c r="AM60" s="276"/>
      <c r="AN60" s="276"/>
      <c r="AO60" s="276"/>
      <c r="AP60" s="276"/>
      <c r="AQ60" s="276"/>
      <c r="AR60" s="276"/>
    </row>
    <row r="61" spans="1:44" ht="47.25">
      <c r="A61" s="268" t="s">
        <v>3437</v>
      </c>
      <c r="B61" s="269" t="s">
        <v>954</v>
      </c>
      <c r="C61" s="269" t="s">
        <v>1102</v>
      </c>
      <c r="D61" s="268"/>
      <c r="E61" s="268" t="s">
        <v>3332</v>
      </c>
      <c r="F61" s="269" t="s">
        <v>3333</v>
      </c>
      <c r="G61" s="267">
        <v>2</v>
      </c>
      <c r="H61" s="270" t="s">
        <v>2892</v>
      </c>
      <c r="I61" s="270" t="s">
        <v>3334</v>
      </c>
      <c r="J61" s="266" t="s">
        <v>74</v>
      </c>
      <c r="K61" s="266" t="s">
        <v>75</v>
      </c>
      <c r="L61" s="266" t="s">
        <v>95</v>
      </c>
      <c r="M61" s="270" t="s">
        <v>3335</v>
      </c>
      <c r="N61" s="270" t="s">
        <v>3438</v>
      </c>
      <c r="O61" s="266" t="s">
        <v>3439</v>
      </c>
      <c r="P61" s="266" t="s">
        <v>3440</v>
      </c>
      <c r="Q61" s="270" t="s">
        <v>3330</v>
      </c>
      <c r="R61" s="271" t="s">
        <v>82</v>
      </c>
      <c r="S61" s="272"/>
      <c r="T61" s="273" t="s">
        <v>408</v>
      </c>
      <c r="U61" s="274">
        <v>20</v>
      </c>
      <c r="V61" s="275">
        <v>40</v>
      </c>
      <c r="W61" s="275">
        <v>40</v>
      </c>
      <c r="X61" s="275">
        <v>40</v>
      </c>
      <c r="Y61" s="275">
        <v>40</v>
      </c>
      <c r="Z61" s="275">
        <v>40</v>
      </c>
      <c r="AA61" s="275">
        <v>40</v>
      </c>
      <c r="AB61" s="275">
        <v>30</v>
      </c>
      <c r="AC61" s="275">
        <v>30</v>
      </c>
      <c r="AD61" s="275">
        <v>30</v>
      </c>
      <c r="AE61" s="275">
        <v>30</v>
      </c>
      <c r="AF61" s="275">
        <v>30</v>
      </c>
      <c r="AG61" s="276"/>
      <c r="AH61" s="276"/>
      <c r="AI61" s="276"/>
      <c r="AJ61" s="277"/>
      <c r="AK61" s="276"/>
      <c r="AL61" s="276"/>
      <c r="AM61" s="276"/>
      <c r="AN61" s="276"/>
      <c r="AO61" s="276"/>
      <c r="AP61" s="276"/>
      <c r="AQ61" s="276"/>
      <c r="AR61" s="276"/>
    </row>
    <row r="62" spans="1:44" ht="31.5">
      <c r="A62" s="268" t="s">
        <v>3441</v>
      </c>
      <c r="B62" s="269" t="s">
        <v>954</v>
      </c>
      <c r="C62" s="269" t="s">
        <v>1102</v>
      </c>
      <c r="D62" s="268"/>
      <c r="E62" s="268" t="s">
        <v>3337</v>
      </c>
      <c r="F62" s="269" t="s">
        <v>3442</v>
      </c>
      <c r="G62" s="267">
        <v>2</v>
      </c>
      <c r="H62" s="270" t="s">
        <v>3339</v>
      </c>
      <c r="I62" s="270" t="s">
        <v>3340</v>
      </c>
      <c r="J62" s="266" t="s">
        <v>74</v>
      </c>
      <c r="K62" s="266" t="s">
        <v>228</v>
      </c>
      <c r="L62" s="266" t="s">
        <v>95</v>
      </c>
      <c r="M62" s="270" t="s">
        <v>3335</v>
      </c>
      <c r="N62" s="270" t="s">
        <v>3438</v>
      </c>
      <c r="O62" s="266" t="s">
        <v>3439</v>
      </c>
      <c r="P62" s="266" t="s">
        <v>3440</v>
      </c>
      <c r="Q62" s="270" t="s">
        <v>3330</v>
      </c>
      <c r="R62" s="271" t="s">
        <v>82</v>
      </c>
      <c r="S62" s="272"/>
      <c r="T62" s="273" t="s">
        <v>408</v>
      </c>
      <c r="U62" s="274">
        <v>12</v>
      </c>
      <c r="V62" s="275">
        <v>20</v>
      </c>
      <c r="W62" s="275">
        <v>18</v>
      </c>
      <c r="X62" s="275">
        <v>25</v>
      </c>
      <c r="Y62" s="275">
        <v>30</v>
      </c>
      <c r="Z62" s="275">
        <v>30</v>
      </c>
      <c r="AA62" s="275">
        <v>30</v>
      </c>
      <c r="AB62" s="275">
        <v>25</v>
      </c>
      <c r="AC62" s="275">
        <v>25</v>
      </c>
      <c r="AD62" s="275">
        <v>25</v>
      </c>
      <c r="AE62" s="275">
        <v>25</v>
      </c>
      <c r="AF62" s="275">
        <v>20</v>
      </c>
      <c r="AG62" s="276"/>
      <c r="AH62" s="276"/>
      <c r="AI62" s="276"/>
      <c r="AJ62" s="276"/>
      <c r="AK62" s="276"/>
      <c r="AL62" s="276"/>
      <c r="AM62" s="276"/>
      <c r="AN62" s="276"/>
      <c r="AO62" s="276"/>
      <c r="AP62" s="276"/>
      <c r="AQ62" s="276"/>
      <c r="AR62" s="276"/>
    </row>
    <row r="63" spans="1:44" ht="31.5">
      <c r="A63" s="268" t="s">
        <v>3443</v>
      </c>
      <c r="B63" s="269" t="s">
        <v>954</v>
      </c>
      <c r="C63" s="269" t="s">
        <v>1102</v>
      </c>
      <c r="D63" s="268"/>
      <c r="E63" s="268" t="s">
        <v>3425</v>
      </c>
      <c r="F63" s="269" t="s">
        <v>3444</v>
      </c>
      <c r="G63" s="267">
        <v>2</v>
      </c>
      <c r="H63" s="270" t="s">
        <v>3339</v>
      </c>
      <c r="I63" s="270" t="s">
        <v>3344</v>
      </c>
      <c r="J63" s="266" t="s">
        <v>74</v>
      </c>
      <c r="K63" s="266" t="s">
        <v>75</v>
      </c>
      <c r="L63" s="266" t="s">
        <v>76</v>
      </c>
      <c r="M63" s="270" t="s">
        <v>3350</v>
      </c>
      <c r="N63" s="270" t="s">
        <v>3438</v>
      </c>
      <c r="O63" s="266" t="s">
        <v>3439</v>
      </c>
      <c r="P63" s="266" t="s">
        <v>3440</v>
      </c>
      <c r="Q63" s="270" t="s">
        <v>3330</v>
      </c>
      <c r="R63" s="271" t="s">
        <v>82</v>
      </c>
      <c r="S63" s="272"/>
      <c r="T63" s="273" t="s">
        <v>408</v>
      </c>
      <c r="U63" s="274">
        <v>100</v>
      </c>
      <c r="V63" s="275">
        <v>200</v>
      </c>
      <c r="W63" s="275">
        <v>200</v>
      </c>
      <c r="X63" s="275">
        <v>200</v>
      </c>
      <c r="Y63" s="275">
        <v>200</v>
      </c>
      <c r="Z63" s="275">
        <v>300</v>
      </c>
      <c r="AA63" s="275">
        <v>300</v>
      </c>
      <c r="AB63" s="275">
        <v>300</v>
      </c>
      <c r="AC63" s="275">
        <v>300</v>
      </c>
      <c r="AD63" s="275">
        <v>300</v>
      </c>
      <c r="AE63" s="275">
        <v>300</v>
      </c>
      <c r="AF63" s="275">
        <v>200</v>
      </c>
      <c r="AG63" s="276"/>
      <c r="AH63" s="276"/>
      <c r="AI63" s="276"/>
      <c r="AJ63" s="276"/>
      <c r="AK63" s="276"/>
      <c r="AL63" s="276"/>
      <c r="AM63" s="276"/>
      <c r="AN63" s="276"/>
      <c r="AO63" s="276"/>
      <c r="AP63" s="276"/>
      <c r="AQ63" s="276"/>
      <c r="AR63" s="276"/>
    </row>
    <row r="64" spans="1:44" ht="31.5">
      <c r="A64" s="268" t="s">
        <v>3445</v>
      </c>
      <c r="B64" s="269" t="s">
        <v>954</v>
      </c>
      <c r="C64" s="269" t="s">
        <v>1102</v>
      </c>
      <c r="D64" s="268"/>
      <c r="E64" s="268" t="s">
        <v>3402</v>
      </c>
      <c r="F64" s="269" t="s">
        <v>3348</v>
      </c>
      <c r="G64" s="267">
        <v>1</v>
      </c>
      <c r="H64" s="270" t="s">
        <v>3339</v>
      </c>
      <c r="I64" s="270" t="s">
        <v>3349</v>
      </c>
      <c r="J64" s="266" t="s">
        <v>74</v>
      </c>
      <c r="K64" s="266" t="s">
        <v>75</v>
      </c>
      <c r="L64" s="266" t="s">
        <v>76</v>
      </c>
      <c r="M64" s="270" t="s">
        <v>3350</v>
      </c>
      <c r="N64" s="270" t="s">
        <v>3438</v>
      </c>
      <c r="O64" s="266" t="s">
        <v>3439</v>
      </c>
      <c r="P64" s="266" t="s">
        <v>3440</v>
      </c>
      <c r="Q64" s="270" t="s">
        <v>3330</v>
      </c>
      <c r="R64" s="271" t="s">
        <v>82</v>
      </c>
      <c r="S64" s="272"/>
      <c r="T64" s="273" t="s">
        <v>408</v>
      </c>
      <c r="U64" s="274">
        <v>50</v>
      </c>
      <c r="V64" s="275">
        <v>100</v>
      </c>
      <c r="W64" s="275">
        <v>100</v>
      </c>
      <c r="X64" s="275">
        <v>100</v>
      </c>
      <c r="Y64" s="275">
        <v>150</v>
      </c>
      <c r="Z64" s="275">
        <v>150</v>
      </c>
      <c r="AA64" s="275">
        <v>150</v>
      </c>
      <c r="AB64" s="275">
        <v>150</v>
      </c>
      <c r="AC64" s="275">
        <v>150</v>
      </c>
      <c r="AD64" s="275">
        <v>150</v>
      </c>
      <c r="AE64" s="275">
        <v>150</v>
      </c>
      <c r="AF64" s="275">
        <v>50</v>
      </c>
      <c r="AG64" s="276"/>
      <c r="AH64" s="276"/>
      <c r="AI64" s="276"/>
      <c r="AJ64" s="276"/>
      <c r="AK64" s="276"/>
      <c r="AL64" s="276"/>
      <c r="AM64" s="276"/>
      <c r="AN64" s="276"/>
      <c r="AO64" s="276"/>
      <c r="AP64" s="276"/>
      <c r="AQ64" s="276"/>
      <c r="AR64" s="276"/>
    </row>
    <row r="65" spans="1:44" ht="31.5">
      <c r="A65" s="268" t="s">
        <v>3446</v>
      </c>
      <c r="B65" s="269" t="s">
        <v>954</v>
      </c>
      <c r="C65" s="269" t="s">
        <v>1102</v>
      </c>
      <c r="D65" s="268"/>
      <c r="E65" s="268" t="s">
        <v>3352</v>
      </c>
      <c r="F65" s="269" t="s">
        <v>3353</v>
      </c>
      <c r="G65" s="267">
        <v>1</v>
      </c>
      <c r="H65" s="270" t="s">
        <v>2953</v>
      </c>
      <c r="I65" s="270" t="s">
        <v>3354</v>
      </c>
      <c r="J65" s="266" t="s">
        <v>74</v>
      </c>
      <c r="K65" s="266" t="s">
        <v>228</v>
      </c>
      <c r="L65" s="266" t="s">
        <v>95</v>
      </c>
      <c r="M65" s="270" t="s">
        <v>3355</v>
      </c>
      <c r="N65" s="270" t="s">
        <v>3438</v>
      </c>
      <c r="O65" s="266" t="s">
        <v>3439</v>
      </c>
      <c r="P65" s="266" t="s">
        <v>3440</v>
      </c>
      <c r="Q65" s="270" t="s">
        <v>3330</v>
      </c>
      <c r="R65" s="271" t="s">
        <v>82</v>
      </c>
      <c r="S65" s="272"/>
      <c r="T65" s="273" t="s">
        <v>408</v>
      </c>
      <c r="U65" s="274">
        <v>13</v>
      </c>
      <c r="V65" s="275">
        <v>13</v>
      </c>
      <c r="W65" s="275">
        <v>13</v>
      </c>
      <c r="X65" s="275">
        <v>13</v>
      </c>
      <c r="Y65" s="275">
        <v>13</v>
      </c>
      <c r="Z65" s="275">
        <v>13</v>
      </c>
      <c r="AA65" s="275">
        <v>13</v>
      </c>
      <c r="AB65" s="275">
        <v>13</v>
      </c>
      <c r="AC65" s="275">
        <v>13</v>
      </c>
      <c r="AD65" s="275">
        <v>13</v>
      </c>
      <c r="AE65" s="275">
        <v>13</v>
      </c>
      <c r="AF65" s="275">
        <v>13</v>
      </c>
      <c r="AG65" s="276"/>
      <c r="AH65" s="276"/>
      <c r="AI65" s="276"/>
      <c r="AJ65" s="276"/>
      <c r="AK65" s="276"/>
      <c r="AL65" s="276"/>
      <c r="AM65" s="276"/>
      <c r="AN65" s="276"/>
      <c r="AO65" s="276"/>
      <c r="AP65" s="276"/>
      <c r="AQ65" s="276"/>
      <c r="AR65" s="276"/>
    </row>
    <row r="66" spans="1:44" ht="31.5">
      <c r="A66" s="268" t="s">
        <v>3447</v>
      </c>
      <c r="B66" s="269" t="s">
        <v>954</v>
      </c>
      <c r="C66" s="269" t="s">
        <v>1102</v>
      </c>
      <c r="D66" s="268" t="s">
        <v>734</v>
      </c>
      <c r="E66" s="268" t="s">
        <v>3357</v>
      </c>
      <c r="F66" s="269" t="s">
        <v>3358</v>
      </c>
      <c r="G66" s="267">
        <v>1</v>
      </c>
      <c r="H66" s="270" t="s">
        <v>2953</v>
      </c>
      <c r="I66" s="270" t="s">
        <v>3354</v>
      </c>
      <c r="J66" s="266" t="s">
        <v>74</v>
      </c>
      <c r="K66" s="266" t="s">
        <v>228</v>
      </c>
      <c r="L66" s="266" t="s">
        <v>95</v>
      </c>
      <c r="M66" s="270" t="s">
        <v>3355</v>
      </c>
      <c r="N66" s="270" t="s">
        <v>3438</v>
      </c>
      <c r="O66" s="266" t="s">
        <v>3439</v>
      </c>
      <c r="P66" s="266" t="s">
        <v>3440</v>
      </c>
      <c r="Q66" s="270" t="s">
        <v>3330</v>
      </c>
      <c r="R66" s="271" t="s">
        <v>82</v>
      </c>
      <c r="S66" s="272"/>
      <c r="T66" s="273" t="s">
        <v>408</v>
      </c>
      <c r="U66" s="278">
        <v>18</v>
      </c>
      <c r="V66" s="279">
        <v>18</v>
      </c>
      <c r="W66" s="279">
        <v>18</v>
      </c>
      <c r="X66" s="279">
        <v>18</v>
      </c>
      <c r="Y66" s="279">
        <v>18</v>
      </c>
      <c r="Z66" s="279">
        <v>18</v>
      </c>
      <c r="AA66" s="279">
        <v>18</v>
      </c>
      <c r="AB66" s="279">
        <v>18</v>
      </c>
      <c r="AC66" s="279">
        <v>18</v>
      </c>
      <c r="AD66" s="279">
        <v>18</v>
      </c>
      <c r="AE66" s="279">
        <v>18</v>
      </c>
      <c r="AF66" s="279">
        <v>18</v>
      </c>
      <c r="AG66" s="280"/>
      <c r="AH66" s="281"/>
      <c r="AI66" s="281"/>
      <c r="AJ66" s="281"/>
      <c r="AK66" s="281"/>
      <c r="AL66" s="281"/>
      <c r="AM66" s="281"/>
      <c r="AN66" s="281"/>
      <c r="AO66" s="281"/>
      <c r="AP66" s="281"/>
      <c r="AQ66" s="281"/>
      <c r="AR66" s="281"/>
    </row>
    <row r="67" spans="1:44" ht="31.5">
      <c r="A67" s="268" t="s">
        <v>3448</v>
      </c>
      <c r="B67" s="269" t="s">
        <v>954</v>
      </c>
      <c r="C67" s="269" t="s">
        <v>1102</v>
      </c>
      <c r="D67" s="268" t="s">
        <v>734</v>
      </c>
      <c r="E67" s="268" t="s">
        <v>3360</v>
      </c>
      <c r="F67" s="269" t="s">
        <v>3361</v>
      </c>
      <c r="G67" s="267">
        <v>1</v>
      </c>
      <c r="H67" s="270" t="s">
        <v>2953</v>
      </c>
      <c r="I67" s="270" t="s">
        <v>3354</v>
      </c>
      <c r="J67" s="266" t="s">
        <v>74</v>
      </c>
      <c r="K67" s="266" t="s">
        <v>228</v>
      </c>
      <c r="L67" s="266" t="s">
        <v>95</v>
      </c>
      <c r="M67" s="270" t="s">
        <v>3355</v>
      </c>
      <c r="N67" s="270" t="s">
        <v>3438</v>
      </c>
      <c r="O67" s="266" t="s">
        <v>3439</v>
      </c>
      <c r="P67" s="266" t="s">
        <v>3440</v>
      </c>
      <c r="Q67" s="270" t="s">
        <v>3330</v>
      </c>
      <c r="R67" s="271" t="s">
        <v>82</v>
      </c>
      <c r="S67" s="272"/>
      <c r="T67" s="273" t="s">
        <v>408</v>
      </c>
      <c r="U67" s="278">
        <v>14</v>
      </c>
      <c r="V67" s="279">
        <v>14</v>
      </c>
      <c r="W67" s="279">
        <v>14</v>
      </c>
      <c r="X67" s="279">
        <v>14</v>
      </c>
      <c r="Y67" s="279">
        <v>14</v>
      </c>
      <c r="Z67" s="279">
        <v>14</v>
      </c>
      <c r="AA67" s="279">
        <v>14</v>
      </c>
      <c r="AB67" s="279">
        <v>14</v>
      </c>
      <c r="AC67" s="279">
        <v>14</v>
      </c>
      <c r="AD67" s="279">
        <v>14</v>
      </c>
      <c r="AE67" s="279">
        <v>14</v>
      </c>
      <c r="AF67" s="279">
        <v>14</v>
      </c>
      <c r="AG67" s="280"/>
      <c r="AH67" s="281"/>
      <c r="AI67" s="281"/>
      <c r="AJ67" s="281"/>
      <c r="AK67" s="281"/>
      <c r="AL67" s="281"/>
      <c r="AM67" s="281"/>
      <c r="AN67" s="281"/>
      <c r="AO67" s="281"/>
      <c r="AP67" s="281"/>
      <c r="AQ67" s="281"/>
      <c r="AR67" s="281"/>
    </row>
    <row r="68" spans="1:44" ht="31.5">
      <c r="A68" s="268" t="s">
        <v>3449</v>
      </c>
      <c r="B68" s="269" t="s">
        <v>954</v>
      </c>
      <c r="C68" s="269" t="s">
        <v>1102</v>
      </c>
      <c r="D68" s="268" t="s">
        <v>734</v>
      </c>
      <c r="E68" s="268" t="s">
        <v>3363</v>
      </c>
      <c r="F68" s="269" t="s">
        <v>3364</v>
      </c>
      <c r="G68" s="267">
        <v>1</v>
      </c>
      <c r="H68" s="270" t="s">
        <v>2953</v>
      </c>
      <c r="I68" s="270" t="s">
        <v>3354</v>
      </c>
      <c r="J68" s="266" t="s">
        <v>74</v>
      </c>
      <c r="K68" s="266" t="s">
        <v>228</v>
      </c>
      <c r="L68" s="266" t="s">
        <v>95</v>
      </c>
      <c r="M68" s="270" t="s">
        <v>3355</v>
      </c>
      <c r="N68" s="270" t="s">
        <v>3438</v>
      </c>
      <c r="O68" s="266" t="s">
        <v>3439</v>
      </c>
      <c r="P68" s="266" t="s">
        <v>3440</v>
      </c>
      <c r="Q68" s="270" t="s">
        <v>3330</v>
      </c>
      <c r="R68" s="271" t="s">
        <v>82</v>
      </c>
      <c r="S68" s="272"/>
      <c r="T68" s="273" t="s">
        <v>408</v>
      </c>
      <c r="U68" s="274">
        <v>150</v>
      </c>
      <c r="V68" s="275">
        <v>150</v>
      </c>
      <c r="W68" s="275">
        <v>150</v>
      </c>
      <c r="X68" s="275">
        <v>150</v>
      </c>
      <c r="Y68" s="275">
        <v>150</v>
      </c>
      <c r="Z68" s="275">
        <v>150</v>
      </c>
      <c r="AA68" s="275">
        <v>150</v>
      </c>
      <c r="AB68" s="275">
        <v>150</v>
      </c>
      <c r="AC68" s="275">
        <v>150</v>
      </c>
      <c r="AD68" s="275">
        <v>150</v>
      </c>
      <c r="AE68" s="275">
        <v>150</v>
      </c>
      <c r="AF68" s="275">
        <v>150</v>
      </c>
      <c r="AG68" s="276"/>
      <c r="AH68" s="276"/>
      <c r="AI68" s="276"/>
      <c r="AJ68" s="276"/>
      <c r="AK68" s="276"/>
      <c r="AL68" s="276"/>
      <c r="AM68" s="276"/>
      <c r="AN68" s="276"/>
      <c r="AO68" s="276"/>
      <c r="AP68" s="276"/>
      <c r="AQ68" s="276"/>
      <c r="AR68" s="276"/>
    </row>
    <row r="69" spans="1:44" ht="31.5">
      <c r="A69" s="268" t="s">
        <v>3450</v>
      </c>
      <c r="B69" s="269" t="s">
        <v>68</v>
      </c>
      <c r="C69" s="269" t="s">
        <v>224</v>
      </c>
      <c r="D69" s="268" t="s">
        <v>734</v>
      </c>
      <c r="E69" s="268" t="s">
        <v>3366</v>
      </c>
      <c r="F69" s="269" t="s">
        <v>3367</v>
      </c>
      <c r="G69" s="267">
        <v>1</v>
      </c>
      <c r="H69" s="270" t="s">
        <v>2953</v>
      </c>
      <c r="I69" s="270" t="s">
        <v>3368</v>
      </c>
      <c r="J69" s="266" t="s">
        <v>94</v>
      </c>
      <c r="K69" s="266" t="s">
        <v>75</v>
      </c>
      <c r="L69" s="266" t="s">
        <v>95</v>
      </c>
      <c r="M69" s="270" t="s">
        <v>3369</v>
      </c>
      <c r="N69" s="270" t="s">
        <v>3438</v>
      </c>
      <c r="O69" s="266" t="s">
        <v>3439</v>
      </c>
      <c r="P69" s="266" t="s">
        <v>3440</v>
      </c>
      <c r="Q69" s="270" t="s">
        <v>3330</v>
      </c>
      <c r="R69" s="271" t="s">
        <v>82</v>
      </c>
      <c r="S69" s="272"/>
      <c r="T69" s="273" t="s">
        <v>408</v>
      </c>
      <c r="U69" s="287">
        <v>0.85</v>
      </c>
      <c r="V69" s="288">
        <v>0.85</v>
      </c>
      <c r="W69" s="288">
        <v>0.85</v>
      </c>
      <c r="X69" s="288">
        <v>0.85</v>
      </c>
      <c r="Y69" s="288">
        <v>0.85</v>
      </c>
      <c r="Z69" s="288">
        <v>0.85</v>
      </c>
      <c r="AA69" s="288">
        <v>0.85</v>
      </c>
      <c r="AB69" s="288">
        <v>0.85</v>
      </c>
      <c r="AC69" s="288">
        <v>0.85</v>
      </c>
      <c r="AD69" s="288">
        <v>0.85</v>
      </c>
      <c r="AE69" s="288">
        <v>0.85</v>
      </c>
      <c r="AF69" s="288">
        <v>0.85</v>
      </c>
      <c r="AG69" s="280"/>
      <c r="AH69" s="281"/>
      <c r="AI69" s="281"/>
      <c r="AJ69" s="281"/>
      <c r="AK69" s="281"/>
      <c r="AL69" s="281"/>
      <c r="AM69" s="281"/>
      <c r="AN69" s="281"/>
      <c r="AO69" s="281"/>
      <c r="AP69" s="281"/>
      <c r="AQ69" s="281"/>
      <c r="AR69" s="281"/>
    </row>
    <row r="70" spans="1:44" ht="31.5">
      <c r="A70" s="268" t="s">
        <v>3451</v>
      </c>
      <c r="B70" s="269" t="s">
        <v>68</v>
      </c>
      <c r="C70" s="269" t="s">
        <v>224</v>
      </c>
      <c r="D70" s="268" t="s">
        <v>734</v>
      </c>
      <c r="E70" s="268" t="s">
        <v>3371</v>
      </c>
      <c r="F70" s="269" t="s">
        <v>3372</v>
      </c>
      <c r="G70" s="267">
        <v>1</v>
      </c>
      <c r="H70" s="270" t="s">
        <v>2953</v>
      </c>
      <c r="I70" s="270" t="s">
        <v>3368</v>
      </c>
      <c r="J70" s="266" t="s">
        <v>94</v>
      </c>
      <c r="K70" s="266" t="s">
        <v>75</v>
      </c>
      <c r="L70" s="266" t="s">
        <v>95</v>
      </c>
      <c r="M70" s="270" t="s">
        <v>3369</v>
      </c>
      <c r="N70" s="270" t="s">
        <v>3438</v>
      </c>
      <c r="O70" s="266" t="s">
        <v>3439</v>
      </c>
      <c r="P70" s="266" t="s">
        <v>3440</v>
      </c>
      <c r="Q70" s="270" t="s">
        <v>3330</v>
      </c>
      <c r="R70" s="271" t="s">
        <v>82</v>
      </c>
      <c r="S70" s="272"/>
      <c r="T70" s="273" t="s">
        <v>408</v>
      </c>
      <c r="U70" s="283">
        <v>0.9</v>
      </c>
      <c r="V70" s="284">
        <v>0.9</v>
      </c>
      <c r="W70" s="284">
        <v>0.9</v>
      </c>
      <c r="X70" s="284">
        <v>0.9</v>
      </c>
      <c r="Y70" s="284">
        <v>0.9</v>
      </c>
      <c r="Z70" s="284">
        <v>0.9</v>
      </c>
      <c r="AA70" s="284">
        <v>0.9</v>
      </c>
      <c r="AB70" s="284">
        <v>0.9</v>
      </c>
      <c r="AC70" s="284">
        <v>0.9</v>
      </c>
      <c r="AD70" s="284">
        <v>0.9</v>
      </c>
      <c r="AE70" s="284">
        <v>0.9</v>
      </c>
      <c r="AF70" s="284">
        <v>0.9</v>
      </c>
      <c r="AG70" s="276"/>
      <c r="AH70" s="276"/>
      <c r="AI70" s="289"/>
      <c r="AJ70" s="277"/>
      <c r="AK70" s="289"/>
      <c r="AL70" s="289"/>
      <c r="AM70" s="289"/>
      <c r="AN70" s="289"/>
      <c r="AO70" s="289"/>
      <c r="AP70" s="289"/>
      <c r="AQ70" s="289"/>
      <c r="AR70" s="289"/>
    </row>
    <row r="71" spans="1:44" ht="31.5">
      <c r="A71" s="268" t="s">
        <v>3452</v>
      </c>
      <c r="B71" s="269" t="s">
        <v>158</v>
      </c>
      <c r="C71" s="269" t="s">
        <v>1931</v>
      </c>
      <c r="D71" s="268" t="s">
        <v>734</v>
      </c>
      <c r="E71" s="268" t="s">
        <v>3453</v>
      </c>
      <c r="F71" s="269" t="s">
        <v>3375</v>
      </c>
      <c r="G71" s="267">
        <v>2</v>
      </c>
      <c r="H71" s="270" t="s">
        <v>3010</v>
      </c>
      <c r="I71" s="270" t="s">
        <v>3376</v>
      </c>
      <c r="J71" s="266" t="s">
        <v>74</v>
      </c>
      <c r="K71" s="266" t="s">
        <v>75</v>
      </c>
      <c r="L71" s="266" t="s">
        <v>76</v>
      </c>
      <c r="M71" s="270" t="s">
        <v>3377</v>
      </c>
      <c r="N71" s="270" t="s">
        <v>3438</v>
      </c>
      <c r="O71" s="266" t="s">
        <v>3439</v>
      </c>
      <c r="P71" s="266" t="s">
        <v>3440</v>
      </c>
      <c r="Q71" s="270" t="s">
        <v>3330</v>
      </c>
      <c r="R71" s="271" t="s">
        <v>82</v>
      </c>
      <c r="S71" s="272"/>
      <c r="T71" s="273" t="s">
        <v>408</v>
      </c>
      <c r="U71" s="278">
        <v>0.5</v>
      </c>
      <c r="V71" s="279">
        <v>0.5</v>
      </c>
      <c r="W71" s="279">
        <v>0.5</v>
      </c>
      <c r="X71" s="279">
        <v>2</v>
      </c>
      <c r="Y71" s="279">
        <v>2</v>
      </c>
      <c r="Z71" s="279">
        <v>2</v>
      </c>
      <c r="AA71" s="279">
        <v>2</v>
      </c>
      <c r="AB71" s="279">
        <v>2</v>
      </c>
      <c r="AC71" s="279">
        <v>2.5</v>
      </c>
      <c r="AD71" s="279">
        <v>2.5</v>
      </c>
      <c r="AE71" s="279">
        <v>2</v>
      </c>
      <c r="AF71" s="279">
        <v>0</v>
      </c>
      <c r="AG71" s="280"/>
      <c r="AH71" s="281"/>
      <c r="AI71" s="281"/>
      <c r="AJ71" s="281"/>
      <c r="AK71" s="281"/>
      <c r="AL71" s="281"/>
      <c r="AM71" s="281"/>
      <c r="AN71" s="281"/>
      <c r="AO71" s="281"/>
      <c r="AP71" s="281"/>
      <c r="AQ71" s="281"/>
      <c r="AR71" s="281"/>
    </row>
    <row r="72" spans="1:44" ht="31.5">
      <c r="A72" s="268" t="s">
        <v>3454</v>
      </c>
      <c r="B72" s="269" t="s">
        <v>68</v>
      </c>
      <c r="C72" s="269" t="s">
        <v>254</v>
      </c>
      <c r="D72" s="268" t="s">
        <v>734</v>
      </c>
      <c r="E72" s="268" t="s">
        <v>3414</v>
      </c>
      <c r="F72" s="269" t="s">
        <v>3380</v>
      </c>
      <c r="G72" s="267">
        <v>2</v>
      </c>
      <c r="H72" s="270" t="s">
        <v>3016</v>
      </c>
      <c r="I72" s="270" t="s">
        <v>3381</v>
      </c>
      <c r="J72" s="266" t="s">
        <v>94</v>
      </c>
      <c r="K72" s="266" t="s">
        <v>228</v>
      </c>
      <c r="L72" s="266" t="s">
        <v>95</v>
      </c>
      <c r="M72" s="270" t="s">
        <v>3382</v>
      </c>
      <c r="N72" s="270" t="s">
        <v>3438</v>
      </c>
      <c r="O72" s="266" t="s">
        <v>3439</v>
      </c>
      <c r="P72" s="266" t="s">
        <v>3440</v>
      </c>
      <c r="Q72" s="270" t="s">
        <v>3330</v>
      </c>
      <c r="R72" s="271" t="s">
        <v>82</v>
      </c>
      <c r="S72" s="272"/>
      <c r="T72" s="273" t="s">
        <v>408</v>
      </c>
      <c r="U72" s="283">
        <v>0.2</v>
      </c>
      <c r="V72" s="284">
        <v>0.2</v>
      </c>
      <c r="W72" s="284">
        <v>0.2</v>
      </c>
      <c r="X72" s="284">
        <v>0.2</v>
      </c>
      <c r="Y72" s="284">
        <v>0.2</v>
      </c>
      <c r="Z72" s="284">
        <v>0.2</v>
      </c>
      <c r="AA72" s="284">
        <v>0.2</v>
      </c>
      <c r="AB72" s="284">
        <v>0.2</v>
      </c>
      <c r="AC72" s="284">
        <v>0.2</v>
      </c>
      <c r="AD72" s="284">
        <v>0.2</v>
      </c>
      <c r="AE72" s="284">
        <v>0.2</v>
      </c>
      <c r="AF72" s="284">
        <v>0.2</v>
      </c>
      <c r="AG72" s="276"/>
      <c r="AH72" s="276"/>
      <c r="AI72" s="276"/>
      <c r="AJ72" s="277"/>
      <c r="AK72" s="276"/>
      <c r="AL72" s="276"/>
      <c r="AM72" s="276"/>
      <c r="AN72" s="276"/>
      <c r="AO72" s="276"/>
      <c r="AP72" s="276"/>
      <c r="AQ72" s="276"/>
      <c r="AR72" s="276"/>
    </row>
    <row r="73" spans="1:44" ht="31.5">
      <c r="A73" s="268" t="s">
        <v>3455</v>
      </c>
      <c r="B73" s="269" t="s">
        <v>68</v>
      </c>
      <c r="C73" s="269" t="s">
        <v>254</v>
      </c>
      <c r="D73" s="268"/>
      <c r="E73" s="268" t="s">
        <v>3456</v>
      </c>
      <c r="F73" s="269" t="s">
        <v>3457</v>
      </c>
      <c r="G73" s="267">
        <v>2</v>
      </c>
      <c r="H73" s="270" t="s">
        <v>2953</v>
      </c>
      <c r="I73" s="270" t="s">
        <v>3386</v>
      </c>
      <c r="J73" s="266" t="s">
        <v>74</v>
      </c>
      <c r="K73" s="266" t="s">
        <v>228</v>
      </c>
      <c r="L73" s="266" t="s">
        <v>76</v>
      </c>
      <c r="M73" s="270" t="s">
        <v>3387</v>
      </c>
      <c r="N73" s="270" t="s">
        <v>3438</v>
      </c>
      <c r="O73" s="266" t="s">
        <v>3439</v>
      </c>
      <c r="P73" s="266" t="s">
        <v>3440</v>
      </c>
      <c r="Q73" s="270" t="s">
        <v>3330</v>
      </c>
      <c r="R73" s="271" t="s">
        <v>82</v>
      </c>
      <c r="S73" s="272"/>
      <c r="T73" s="273" t="s">
        <v>408</v>
      </c>
      <c r="U73" s="274">
        <v>100</v>
      </c>
      <c r="V73" s="275">
        <v>300</v>
      </c>
      <c r="W73" s="275">
        <v>300</v>
      </c>
      <c r="X73" s="275">
        <v>300</v>
      </c>
      <c r="Y73" s="275">
        <v>300</v>
      </c>
      <c r="Z73" s="275">
        <v>300</v>
      </c>
      <c r="AA73" s="275">
        <v>300</v>
      </c>
      <c r="AB73" s="275">
        <v>300</v>
      </c>
      <c r="AC73" s="275">
        <v>300</v>
      </c>
      <c r="AD73" s="275">
        <v>300</v>
      </c>
      <c r="AE73" s="275">
        <v>300</v>
      </c>
      <c r="AF73" s="275">
        <v>100</v>
      </c>
      <c r="AG73" s="276"/>
      <c r="AH73" s="276"/>
      <c r="AI73" s="276"/>
      <c r="AJ73" s="277"/>
      <c r="AK73" s="276"/>
      <c r="AL73" s="276"/>
      <c r="AM73" s="276"/>
      <c r="AN73" s="276"/>
      <c r="AO73" s="276"/>
      <c r="AP73" s="276"/>
      <c r="AQ73" s="276"/>
      <c r="AR73" s="276"/>
    </row>
    <row r="74" spans="1:44" ht="31.5">
      <c r="A74" s="268" t="s">
        <v>3458</v>
      </c>
      <c r="B74" s="269" t="s">
        <v>143</v>
      </c>
      <c r="C74" s="269" t="s">
        <v>555</v>
      </c>
      <c r="D74" s="268" t="s">
        <v>734</v>
      </c>
      <c r="E74" s="268" t="s">
        <v>3394</v>
      </c>
      <c r="F74" s="269" t="s">
        <v>3395</v>
      </c>
      <c r="G74" s="267">
        <v>1</v>
      </c>
      <c r="H74" s="270" t="s">
        <v>3016</v>
      </c>
      <c r="I74" s="270" t="s">
        <v>3459</v>
      </c>
      <c r="J74" s="266" t="s">
        <v>94</v>
      </c>
      <c r="K74" s="266" t="s">
        <v>75</v>
      </c>
      <c r="L74" s="266" t="s">
        <v>76</v>
      </c>
      <c r="M74" s="270" t="s">
        <v>3317</v>
      </c>
      <c r="N74" s="270" t="s">
        <v>3438</v>
      </c>
      <c r="O74" s="266" t="s">
        <v>3439</v>
      </c>
      <c r="P74" s="266" t="s">
        <v>3440</v>
      </c>
      <c r="Q74" s="270" t="s">
        <v>3330</v>
      </c>
      <c r="R74" s="271" t="s">
        <v>82</v>
      </c>
      <c r="S74" s="272"/>
      <c r="T74" s="273" t="s">
        <v>408</v>
      </c>
      <c r="U74" s="283">
        <v>0</v>
      </c>
      <c r="V74" s="284">
        <v>1</v>
      </c>
      <c r="W74" s="284">
        <v>1</v>
      </c>
      <c r="X74" s="284">
        <v>1</v>
      </c>
      <c r="Y74" s="284">
        <v>1</v>
      </c>
      <c r="Z74" s="284">
        <v>1</v>
      </c>
      <c r="AA74" s="284">
        <v>1</v>
      </c>
      <c r="AB74" s="284">
        <v>1</v>
      </c>
      <c r="AC74" s="284">
        <v>1</v>
      </c>
      <c r="AD74" s="284">
        <v>1</v>
      </c>
      <c r="AE74" s="284">
        <v>1</v>
      </c>
      <c r="AF74" s="284">
        <v>0.5</v>
      </c>
      <c r="AG74" s="276"/>
      <c r="AH74" s="276"/>
      <c r="AI74" s="276"/>
      <c r="AJ74" s="277"/>
      <c r="AK74" s="276"/>
      <c r="AL74" s="276"/>
      <c r="AM74" s="276"/>
      <c r="AN74" s="276"/>
      <c r="AO74" s="276"/>
      <c r="AP74" s="276"/>
      <c r="AQ74" s="276"/>
      <c r="AR74" s="276"/>
    </row>
    <row r="75" spans="1:44" ht="47.25">
      <c r="A75" s="268" t="s">
        <v>3460</v>
      </c>
      <c r="B75" s="269" t="s">
        <v>143</v>
      </c>
      <c r="C75" s="269" t="s">
        <v>555</v>
      </c>
      <c r="D75" s="268"/>
      <c r="E75" s="268" t="s">
        <v>3332</v>
      </c>
      <c r="F75" s="269" t="s">
        <v>3333</v>
      </c>
      <c r="G75" s="267">
        <v>2</v>
      </c>
      <c r="H75" s="270" t="s">
        <v>2892</v>
      </c>
      <c r="I75" s="270" t="s">
        <v>3334</v>
      </c>
      <c r="J75" s="266" t="s">
        <v>74</v>
      </c>
      <c r="K75" s="266" t="s">
        <v>75</v>
      </c>
      <c r="L75" s="266" t="s">
        <v>95</v>
      </c>
      <c r="M75" s="270" t="s">
        <v>3461</v>
      </c>
      <c r="N75" s="270" t="s">
        <v>3462</v>
      </c>
      <c r="O75" s="266" t="s">
        <v>3463</v>
      </c>
      <c r="P75" s="266" t="s">
        <v>3464</v>
      </c>
      <c r="Q75" s="270" t="s">
        <v>3330</v>
      </c>
      <c r="R75" s="271"/>
      <c r="S75" s="272"/>
      <c r="T75" s="273" t="s">
        <v>408</v>
      </c>
      <c r="U75" s="274">
        <v>0</v>
      </c>
      <c r="V75" s="275">
        <v>10</v>
      </c>
      <c r="W75" s="275">
        <v>10</v>
      </c>
      <c r="X75" s="275">
        <v>10</v>
      </c>
      <c r="Y75" s="275">
        <v>10</v>
      </c>
      <c r="Z75" s="275">
        <v>10</v>
      </c>
      <c r="AA75" s="275">
        <v>10</v>
      </c>
      <c r="AB75" s="275">
        <v>10</v>
      </c>
      <c r="AC75" s="275">
        <v>10</v>
      </c>
      <c r="AD75" s="275">
        <v>10</v>
      </c>
      <c r="AE75" s="275">
        <v>10</v>
      </c>
      <c r="AF75" s="275">
        <v>10</v>
      </c>
      <c r="AG75" s="276"/>
      <c r="AH75" s="276"/>
      <c r="AI75" s="276"/>
      <c r="AJ75" s="277"/>
      <c r="AK75" s="276"/>
      <c r="AL75" s="276"/>
      <c r="AM75" s="276"/>
      <c r="AN75" s="276"/>
      <c r="AO75" s="276"/>
      <c r="AP75" s="276"/>
      <c r="AQ75" s="276"/>
      <c r="AR75" s="276"/>
    </row>
    <row r="76" spans="1:44" ht="31.5">
      <c r="A76" s="268" t="s">
        <v>3465</v>
      </c>
      <c r="B76" s="269" t="s">
        <v>954</v>
      </c>
      <c r="C76" s="269" t="s">
        <v>1102</v>
      </c>
      <c r="D76" s="268"/>
      <c r="E76" s="268" t="s">
        <v>3337</v>
      </c>
      <c r="F76" s="269" t="s">
        <v>3338</v>
      </c>
      <c r="G76" s="267">
        <v>2</v>
      </c>
      <c r="H76" s="270" t="s">
        <v>3339</v>
      </c>
      <c r="I76" s="270" t="s">
        <v>3340</v>
      </c>
      <c r="J76" s="266" t="s">
        <v>74</v>
      </c>
      <c r="K76" s="266" t="s">
        <v>228</v>
      </c>
      <c r="L76" s="266" t="s">
        <v>95</v>
      </c>
      <c r="M76" s="270" t="s">
        <v>3335</v>
      </c>
      <c r="N76" s="270" t="s">
        <v>3462</v>
      </c>
      <c r="O76" s="266" t="s">
        <v>3463</v>
      </c>
      <c r="P76" s="266" t="s">
        <v>3464</v>
      </c>
      <c r="Q76" s="270" t="s">
        <v>3330</v>
      </c>
      <c r="R76" s="271"/>
      <c r="S76" s="272"/>
      <c r="T76" s="273" t="s">
        <v>408</v>
      </c>
      <c r="U76" s="274">
        <v>3</v>
      </c>
      <c r="V76" s="275">
        <v>3</v>
      </c>
      <c r="W76" s="275">
        <v>3</v>
      </c>
      <c r="X76" s="275">
        <v>4</v>
      </c>
      <c r="Y76" s="275">
        <v>6</v>
      </c>
      <c r="Z76" s="275">
        <v>6</v>
      </c>
      <c r="AA76" s="275">
        <v>7</v>
      </c>
      <c r="AB76" s="275">
        <v>7</v>
      </c>
      <c r="AC76" s="275">
        <v>6</v>
      </c>
      <c r="AD76" s="275">
        <v>5</v>
      </c>
      <c r="AE76" s="275">
        <v>4</v>
      </c>
      <c r="AF76" s="275">
        <v>4</v>
      </c>
      <c r="AG76" s="276"/>
      <c r="AH76" s="276"/>
      <c r="AI76" s="276"/>
      <c r="AJ76" s="276"/>
      <c r="AK76" s="276"/>
      <c r="AL76" s="276"/>
      <c r="AM76" s="276"/>
      <c r="AN76" s="276"/>
      <c r="AO76" s="276"/>
      <c r="AP76" s="276"/>
      <c r="AQ76" s="276"/>
      <c r="AR76" s="276"/>
    </row>
    <row r="77" spans="1:44" ht="31.5">
      <c r="A77" s="268" t="s">
        <v>3466</v>
      </c>
      <c r="B77" s="269" t="s">
        <v>954</v>
      </c>
      <c r="C77" s="269" t="s">
        <v>1102</v>
      </c>
      <c r="D77" s="268"/>
      <c r="E77" s="268" t="s">
        <v>3424</v>
      </c>
      <c r="F77" s="269" t="s">
        <v>3425</v>
      </c>
      <c r="G77" s="267">
        <v>2</v>
      </c>
      <c r="H77" s="270" t="s">
        <v>3339</v>
      </c>
      <c r="I77" s="270" t="s">
        <v>3344</v>
      </c>
      <c r="J77" s="266" t="s">
        <v>74</v>
      </c>
      <c r="K77" s="266" t="s">
        <v>75</v>
      </c>
      <c r="L77" s="266" t="s">
        <v>76</v>
      </c>
      <c r="M77" s="270" t="s">
        <v>3345</v>
      </c>
      <c r="N77" s="270" t="s">
        <v>3462</v>
      </c>
      <c r="O77" s="266" t="s">
        <v>3463</v>
      </c>
      <c r="P77" s="266" t="s">
        <v>3464</v>
      </c>
      <c r="Q77" s="270" t="s">
        <v>3330</v>
      </c>
      <c r="R77" s="271"/>
      <c r="S77" s="272"/>
      <c r="T77" s="273" t="s">
        <v>408</v>
      </c>
      <c r="U77" s="274">
        <v>0</v>
      </c>
      <c r="V77" s="275">
        <v>200</v>
      </c>
      <c r="W77" s="275">
        <v>200</v>
      </c>
      <c r="X77" s="275">
        <v>200</v>
      </c>
      <c r="Y77" s="275">
        <v>200</v>
      </c>
      <c r="Z77" s="275">
        <v>300</v>
      </c>
      <c r="AA77" s="275">
        <v>300</v>
      </c>
      <c r="AB77" s="275">
        <v>300</v>
      </c>
      <c r="AC77" s="275">
        <v>300</v>
      </c>
      <c r="AD77" s="275">
        <v>300</v>
      </c>
      <c r="AE77" s="275">
        <v>300</v>
      </c>
      <c r="AF77" s="275">
        <v>200</v>
      </c>
      <c r="AG77" s="276"/>
      <c r="AH77" s="276"/>
      <c r="AI77" s="276"/>
      <c r="AJ77" s="276"/>
      <c r="AK77" s="276"/>
      <c r="AL77" s="276"/>
      <c r="AM77" s="276"/>
      <c r="AN77" s="276"/>
      <c r="AO77" s="276"/>
      <c r="AP77" s="276"/>
      <c r="AQ77" s="276"/>
      <c r="AR77" s="276"/>
    </row>
    <row r="78" spans="1:44" ht="31.5">
      <c r="A78" s="268" t="s">
        <v>3467</v>
      </c>
      <c r="B78" s="269" t="s">
        <v>954</v>
      </c>
      <c r="C78" s="269" t="s">
        <v>1102</v>
      </c>
      <c r="D78" s="268"/>
      <c r="E78" s="268" t="s">
        <v>3402</v>
      </c>
      <c r="F78" s="269" t="s">
        <v>3348</v>
      </c>
      <c r="G78" s="267">
        <v>1</v>
      </c>
      <c r="H78" s="270" t="s">
        <v>3339</v>
      </c>
      <c r="I78" s="270" t="s">
        <v>3349</v>
      </c>
      <c r="J78" s="266" t="s">
        <v>74</v>
      </c>
      <c r="K78" s="266" t="s">
        <v>75</v>
      </c>
      <c r="L78" s="266" t="s">
        <v>76</v>
      </c>
      <c r="M78" s="270" t="s">
        <v>3350</v>
      </c>
      <c r="N78" s="270" t="s">
        <v>3462</v>
      </c>
      <c r="O78" s="266" t="s">
        <v>3463</v>
      </c>
      <c r="P78" s="266" t="s">
        <v>3464</v>
      </c>
      <c r="Q78" s="270" t="s">
        <v>3330</v>
      </c>
      <c r="R78" s="271"/>
      <c r="S78" s="272"/>
      <c r="T78" s="273" t="s">
        <v>408</v>
      </c>
      <c r="U78" s="274">
        <v>50</v>
      </c>
      <c r="V78" s="275">
        <v>100</v>
      </c>
      <c r="W78" s="275">
        <v>100</v>
      </c>
      <c r="X78" s="275">
        <v>100</v>
      </c>
      <c r="Y78" s="275">
        <v>150</v>
      </c>
      <c r="Z78" s="275">
        <v>150</v>
      </c>
      <c r="AA78" s="275">
        <v>150</v>
      </c>
      <c r="AB78" s="275">
        <v>150</v>
      </c>
      <c r="AC78" s="275">
        <v>150</v>
      </c>
      <c r="AD78" s="275">
        <v>150</v>
      </c>
      <c r="AE78" s="275">
        <v>150</v>
      </c>
      <c r="AF78" s="275">
        <v>50</v>
      </c>
      <c r="AG78" s="276"/>
      <c r="AH78" s="276"/>
      <c r="AI78" s="276"/>
      <c r="AJ78" s="276"/>
      <c r="AK78" s="276"/>
      <c r="AL78" s="276"/>
      <c r="AM78" s="276"/>
      <c r="AN78" s="276"/>
      <c r="AO78" s="276"/>
      <c r="AP78" s="276"/>
      <c r="AQ78" s="276"/>
      <c r="AR78" s="276"/>
    </row>
    <row r="79" spans="1:44" ht="31.5">
      <c r="A79" s="268" t="s">
        <v>3468</v>
      </c>
      <c r="B79" s="269" t="s">
        <v>954</v>
      </c>
      <c r="C79" s="269" t="s">
        <v>1102</v>
      </c>
      <c r="D79" s="268"/>
      <c r="E79" s="268" t="s">
        <v>3394</v>
      </c>
      <c r="F79" s="269" t="s">
        <v>3469</v>
      </c>
      <c r="G79" s="267">
        <v>1</v>
      </c>
      <c r="H79" s="270" t="s">
        <v>3016</v>
      </c>
      <c r="I79" s="270" t="s">
        <v>3325</v>
      </c>
      <c r="J79" s="266" t="s">
        <v>94</v>
      </c>
      <c r="K79" s="266" t="s">
        <v>75</v>
      </c>
      <c r="L79" s="266" t="s">
        <v>95</v>
      </c>
      <c r="M79" s="270" t="s">
        <v>3470</v>
      </c>
      <c r="N79" s="270" t="s">
        <v>3462</v>
      </c>
      <c r="O79" s="266" t="s">
        <v>3463</v>
      </c>
      <c r="P79" s="266" t="s">
        <v>3464</v>
      </c>
      <c r="Q79" s="270" t="s">
        <v>3330</v>
      </c>
      <c r="R79" s="271"/>
      <c r="S79" s="272"/>
      <c r="T79" s="273" t="s">
        <v>408</v>
      </c>
      <c r="U79" s="283">
        <v>0</v>
      </c>
      <c r="V79" s="284">
        <v>1</v>
      </c>
      <c r="W79" s="284">
        <v>1</v>
      </c>
      <c r="X79" s="284">
        <v>1</v>
      </c>
      <c r="Y79" s="284">
        <v>1</v>
      </c>
      <c r="Z79" s="284">
        <v>1</v>
      </c>
      <c r="AA79" s="284">
        <v>1</v>
      </c>
      <c r="AB79" s="284">
        <v>1</v>
      </c>
      <c r="AC79" s="284">
        <v>1</v>
      </c>
      <c r="AD79" s="284">
        <v>1</v>
      </c>
      <c r="AE79" s="284">
        <v>1</v>
      </c>
      <c r="AF79" s="284">
        <v>0.5</v>
      </c>
      <c r="AG79" s="276"/>
      <c r="AH79" s="276"/>
      <c r="AI79" s="276"/>
      <c r="AJ79" s="276"/>
      <c r="AK79" s="276"/>
      <c r="AL79" s="276"/>
      <c r="AM79" s="276"/>
      <c r="AN79" s="276"/>
      <c r="AO79" s="276"/>
      <c r="AP79" s="276"/>
      <c r="AQ79" s="276"/>
      <c r="AR79" s="276"/>
    </row>
    <row r="80" spans="1:44" ht="31.5">
      <c r="A80" s="268" t="s">
        <v>3471</v>
      </c>
      <c r="B80" s="269" t="s">
        <v>954</v>
      </c>
      <c r="C80" s="269" t="s">
        <v>1102</v>
      </c>
      <c r="D80" s="268"/>
      <c r="E80" s="268" t="s">
        <v>3352</v>
      </c>
      <c r="F80" s="269" t="s">
        <v>3353</v>
      </c>
      <c r="G80" s="267">
        <v>1</v>
      </c>
      <c r="H80" s="270" t="s">
        <v>2953</v>
      </c>
      <c r="I80" s="270" t="s">
        <v>3354</v>
      </c>
      <c r="J80" s="266" t="s">
        <v>74</v>
      </c>
      <c r="K80" s="266" t="s">
        <v>228</v>
      </c>
      <c r="L80" s="266" t="s">
        <v>95</v>
      </c>
      <c r="M80" s="270" t="s">
        <v>3355</v>
      </c>
      <c r="N80" s="270" t="s">
        <v>3462</v>
      </c>
      <c r="O80" s="266" t="s">
        <v>3463</v>
      </c>
      <c r="P80" s="266" t="s">
        <v>3464</v>
      </c>
      <c r="Q80" s="270" t="s">
        <v>3330</v>
      </c>
      <c r="R80" s="271"/>
      <c r="S80" s="272"/>
      <c r="T80" s="273" t="s">
        <v>408</v>
      </c>
      <c r="U80" s="278">
        <v>13</v>
      </c>
      <c r="V80" s="279">
        <v>13</v>
      </c>
      <c r="W80" s="279">
        <v>13</v>
      </c>
      <c r="X80" s="279">
        <v>13</v>
      </c>
      <c r="Y80" s="279">
        <v>13</v>
      </c>
      <c r="Z80" s="279">
        <v>13</v>
      </c>
      <c r="AA80" s="279">
        <v>13</v>
      </c>
      <c r="AB80" s="279">
        <v>13</v>
      </c>
      <c r="AC80" s="279">
        <v>13</v>
      </c>
      <c r="AD80" s="279">
        <v>13</v>
      </c>
      <c r="AE80" s="279">
        <v>13</v>
      </c>
      <c r="AF80" s="279">
        <v>13</v>
      </c>
      <c r="AG80" s="280"/>
      <c r="AH80" s="281"/>
      <c r="AI80" s="281"/>
      <c r="AJ80" s="281"/>
      <c r="AK80" s="281"/>
      <c r="AL80" s="281"/>
      <c r="AM80" s="281"/>
      <c r="AN80" s="281"/>
      <c r="AO80" s="281"/>
      <c r="AP80" s="281"/>
      <c r="AQ80" s="281"/>
      <c r="AR80" s="281"/>
    </row>
    <row r="81" spans="1:44" ht="31.5">
      <c r="A81" s="268" t="s">
        <v>3472</v>
      </c>
      <c r="B81" s="269" t="s">
        <v>954</v>
      </c>
      <c r="C81" s="269" t="s">
        <v>1102</v>
      </c>
      <c r="D81" s="268"/>
      <c r="E81" s="268" t="s">
        <v>3357</v>
      </c>
      <c r="F81" s="269" t="s">
        <v>3358</v>
      </c>
      <c r="G81" s="267">
        <v>1</v>
      </c>
      <c r="H81" s="270" t="s">
        <v>2953</v>
      </c>
      <c r="I81" s="270" t="s">
        <v>3354</v>
      </c>
      <c r="J81" s="266" t="s">
        <v>74</v>
      </c>
      <c r="K81" s="266" t="s">
        <v>228</v>
      </c>
      <c r="L81" s="266" t="s">
        <v>95</v>
      </c>
      <c r="M81" s="270" t="s">
        <v>3355</v>
      </c>
      <c r="N81" s="270" t="s">
        <v>3462</v>
      </c>
      <c r="O81" s="266" t="s">
        <v>3463</v>
      </c>
      <c r="P81" s="266" t="s">
        <v>3464</v>
      </c>
      <c r="Q81" s="270" t="s">
        <v>3330</v>
      </c>
      <c r="R81" s="271"/>
      <c r="S81" s="272"/>
      <c r="T81" s="273" t="s">
        <v>408</v>
      </c>
      <c r="U81" s="278">
        <v>18</v>
      </c>
      <c r="V81" s="279">
        <v>18</v>
      </c>
      <c r="W81" s="279">
        <v>18</v>
      </c>
      <c r="X81" s="279">
        <v>18</v>
      </c>
      <c r="Y81" s="279">
        <v>18</v>
      </c>
      <c r="Z81" s="279">
        <v>18</v>
      </c>
      <c r="AA81" s="279">
        <v>18</v>
      </c>
      <c r="AB81" s="279">
        <v>18</v>
      </c>
      <c r="AC81" s="279">
        <v>18</v>
      </c>
      <c r="AD81" s="279">
        <v>18</v>
      </c>
      <c r="AE81" s="279">
        <v>18</v>
      </c>
      <c r="AF81" s="279">
        <v>18</v>
      </c>
      <c r="AG81" s="280"/>
      <c r="AH81" s="281"/>
      <c r="AI81" s="281"/>
      <c r="AJ81" s="281"/>
      <c r="AK81" s="281"/>
      <c r="AL81" s="281"/>
      <c r="AM81" s="281"/>
      <c r="AN81" s="281"/>
      <c r="AO81" s="281"/>
      <c r="AP81" s="281"/>
      <c r="AQ81" s="281"/>
      <c r="AR81" s="281"/>
    </row>
    <row r="82" spans="1:44" ht="31.5">
      <c r="A82" s="268" t="s">
        <v>3473</v>
      </c>
      <c r="B82" s="269" t="s">
        <v>954</v>
      </c>
      <c r="C82" s="269" t="s">
        <v>1102</v>
      </c>
      <c r="D82" s="268"/>
      <c r="E82" s="268" t="s">
        <v>3360</v>
      </c>
      <c r="F82" s="269" t="s">
        <v>3361</v>
      </c>
      <c r="G82" s="267">
        <v>1</v>
      </c>
      <c r="H82" s="270" t="s">
        <v>2953</v>
      </c>
      <c r="I82" s="270" t="s">
        <v>3354</v>
      </c>
      <c r="J82" s="266" t="s">
        <v>74</v>
      </c>
      <c r="K82" s="266" t="s">
        <v>228</v>
      </c>
      <c r="L82" s="266" t="s">
        <v>95</v>
      </c>
      <c r="M82" s="270" t="s">
        <v>3355</v>
      </c>
      <c r="N82" s="270" t="s">
        <v>3462</v>
      </c>
      <c r="O82" s="266" t="s">
        <v>3463</v>
      </c>
      <c r="P82" s="266" t="s">
        <v>3464</v>
      </c>
      <c r="Q82" s="270" t="s">
        <v>3330</v>
      </c>
      <c r="R82" s="271"/>
      <c r="S82" s="272"/>
      <c r="T82" s="273" t="s">
        <v>408</v>
      </c>
      <c r="U82" s="274">
        <v>15</v>
      </c>
      <c r="V82" s="275">
        <v>15</v>
      </c>
      <c r="W82" s="275">
        <v>15</v>
      </c>
      <c r="X82" s="275">
        <v>15</v>
      </c>
      <c r="Y82" s="275">
        <v>15</v>
      </c>
      <c r="Z82" s="275">
        <v>15</v>
      </c>
      <c r="AA82" s="275">
        <v>15</v>
      </c>
      <c r="AB82" s="275">
        <v>15</v>
      </c>
      <c r="AC82" s="275">
        <v>15</v>
      </c>
      <c r="AD82" s="275">
        <v>15</v>
      </c>
      <c r="AE82" s="275">
        <v>15</v>
      </c>
      <c r="AF82" s="275">
        <v>15</v>
      </c>
      <c r="AG82" s="276"/>
      <c r="AH82" s="276"/>
      <c r="AI82" s="276"/>
      <c r="AJ82" s="276"/>
      <c r="AK82" s="276"/>
      <c r="AL82" s="276"/>
      <c r="AM82" s="276"/>
      <c r="AN82" s="276"/>
      <c r="AO82" s="276"/>
      <c r="AP82" s="276"/>
      <c r="AQ82" s="276"/>
      <c r="AR82" s="276"/>
    </row>
    <row r="83" spans="1:44" ht="31.5">
      <c r="A83" s="268" t="s">
        <v>3474</v>
      </c>
      <c r="B83" s="269" t="s">
        <v>954</v>
      </c>
      <c r="C83" s="269" t="s">
        <v>1102</v>
      </c>
      <c r="D83" s="268"/>
      <c r="E83" s="268" t="s">
        <v>3363</v>
      </c>
      <c r="F83" s="269" t="s">
        <v>3364</v>
      </c>
      <c r="G83" s="267">
        <v>1</v>
      </c>
      <c r="H83" s="270" t="s">
        <v>2953</v>
      </c>
      <c r="I83" s="270" t="s">
        <v>3354</v>
      </c>
      <c r="J83" s="266" t="s">
        <v>74</v>
      </c>
      <c r="K83" s="266" t="s">
        <v>228</v>
      </c>
      <c r="L83" s="266" t="s">
        <v>95</v>
      </c>
      <c r="M83" s="270" t="s">
        <v>3355</v>
      </c>
      <c r="N83" s="270" t="s">
        <v>3462</v>
      </c>
      <c r="O83" s="266" t="s">
        <v>3463</v>
      </c>
      <c r="P83" s="266" t="s">
        <v>3464</v>
      </c>
      <c r="Q83" s="270" t="s">
        <v>3330</v>
      </c>
      <c r="R83" s="271"/>
      <c r="S83" s="272"/>
      <c r="T83" s="273" t="s">
        <v>408</v>
      </c>
      <c r="U83" s="278">
        <v>120</v>
      </c>
      <c r="V83" s="279">
        <v>120</v>
      </c>
      <c r="W83" s="279">
        <v>120</v>
      </c>
      <c r="X83" s="279">
        <v>120</v>
      </c>
      <c r="Y83" s="279">
        <v>120</v>
      </c>
      <c r="Z83" s="279">
        <v>120</v>
      </c>
      <c r="AA83" s="279">
        <v>120</v>
      </c>
      <c r="AB83" s="279">
        <v>120</v>
      </c>
      <c r="AC83" s="279">
        <v>120</v>
      </c>
      <c r="AD83" s="279">
        <v>120</v>
      </c>
      <c r="AE83" s="279">
        <v>120</v>
      </c>
      <c r="AF83" s="279">
        <v>120</v>
      </c>
      <c r="AG83" s="280"/>
      <c r="AH83" s="281"/>
      <c r="AI83" s="281"/>
      <c r="AJ83" s="281"/>
      <c r="AK83" s="281"/>
      <c r="AL83" s="281"/>
      <c r="AM83" s="281"/>
      <c r="AN83" s="281"/>
      <c r="AO83" s="281"/>
      <c r="AP83" s="281"/>
      <c r="AQ83" s="281"/>
      <c r="AR83" s="281"/>
    </row>
    <row r="84" spans="1:44" ht="31.5">
      <c r="A84" s="268" t="s">
        <v>3475</v>
      </c>
      <c r="B84" s="269" t="s">
        <v>68</v>
      </c>
      <c r="C84" s="269" t="s">
        <v>224</v>
      </c>
      <c r="D84" s="268"/>
      <c r="E84" s="268" t="s">
        <v>3366</v>
      </c>
      <c r="F84" s="269" t="s">
        <v>3367</v>
      </c>
      <c r="G84" s="267">
        <v>1</v>
      </c>
      <c r="H84" s="270" t="s">
        <v>2953</v>
      </c>
      <c r="I84" s="270" t="s">
        <v>3368</v>
      </c>
      <c r="J84" s="266" t="s">
        <v>94</v>
      </c>
      <c r="K84" s="266" t="s">
        <v>75</v>
      </c>
      <c r="L84" s="266" t="s">
        <v>95</v>
      </c>
      <c r="M84" s="270" t="s">
        <v>3369</v>
      </c>
      <c r="N84" s="270" t="s">
        <v>3462</v>
      </c>
      <c r="O84" s="266" t="s">
        <v>3463</v>
      </c>
      <c r="P84" s="266" t="s">
        <v>3464</v>
      </c>
      <c r="Q84" s="270" t="s">
        <v>3330</v>
      </c>
      <c r="R84" s="271"/>
      <c r="S84" s="272"/>
      <c r="T84" s="273" t="s">
        <v>408</v>
      </c>
      <c r="U84" s="283">
        <v>0.8</v>
      </c>
      <c r="V84" s="284">
        <v>0.8</v>
      </c>
      <c r="W84" s="284">
        <v>0.8</v>
      </c>
      <c r="X84" s="284">
        <v>0.8</v>
      </c>
      <c r="Y84" s="284">
        <v>0.8</v>
      </c>
      <c r="Z84" s="284">
        <v>0.8</v>
      </c>
      <c r="AA84" s="284">
        <v>0.8</v>
      </c>
      <c r="AB84" s="284">
        <v>0.8</v>
      </c>
      <c r="AC84" s="284">
        <v>0.8</v>
      </c>
      <c r="AD84" s="284">
        <v>0.8</v>
      </c>
      <c r="AE84" s="284">
        <v>0.8</v>
      </c>
      <c r="AF84" s="284">
        <v>0.8</v>
      </c>
      <c r="AG84" s="276"/>
      <c r="AH84" s="276"/>
      <c r="AI84" s="276"/>
      <c r="AJ84" s="277"/>
      <c r="AK84" s="276"/>
      <c r="AL84" s="276"/>
      <c r="AM84" s="276"/>
      <c r="AN84" s="276"/>
      <c r="AO84" s="276"/>
      <c r="AP84" s="276"/>
      <c r="AQ84" s="276"/>
      <c r="AR84" s="276"/>
    </row>
    <row r="85" spans="1:44" ht="31.5">
      <c r="A85" s="268" t="s">
        <v>3476</v>
      </c>
      <c r="B85" s="269" t="s">
        <v>68</v>
      </c>
      <c r="C85" s="269" t="s">
        <v>224</v>
      </c>
      <c r="D85" s="268"/>
      <c r="E85" s="268" t="s">
        <v>3371</v>
      </c>
      <c r="F85" s="269" t="s">
        <v>3372</v>
      </c>
      <c r="G85" s="267">
        <v>1</v>
      </c>
      <c r="H85" s="270" t="s">
        <v>2953</v>
      </c>
      <c r="I85" s="270" t="s">
        <v>3368</v>
      </c>
      <c r="J85" s="266" t="s">
        <v>94</v>
      </c>
      <c r="K85" s="266" t="s">
        <v>75</v>
      </c>
      <c r="L85" s="266" t="s">
        <v>95</v>
      </c>
      <c r="M85" s="270" t="s">
        <v>3369</v>
      </c>
      <c r="N85" s="270" t="s">
        <v>3462</v>
      </c>
      <c r="O85" s="266" t="s">
        <v>3463</v>
      </c>
      <c r="P85" s="266" t="s">
        <v>3464</v>
      </c>
      <c r="Q85" s="270" t="s">
        <v>3330</v>
      </c>
      <c r="R85" s="271"/>
      <c r="S85" s="272"/>
      <c r="T85" s="273" t="s">
        <v>408</v>
      </c>
      <c r="U85" s="287">
        <v>0.95</v>
      </c>
      <c r="V85" s="288">
        <v>0.95</v>
      </c>
      <c r="W85" s="288">
        <v>0.95</v>
      </c>
      <c r="X85" s="288">
        <v>0.95</v>
      </c>
      <c r="Y85" s="288">
        <v>0.95</v>
      </c>
      <c r="Z85" s="288">
        <v>0.95</v>
      </c>
      <c r="AA85" s="288">
        <v>0.95</v>
      </c>
      <c r="AB85" s="288">
        <v>0.95</v>
      </c>
      <c r="AC85" s="288">
        <v>0.95</v>
      </c>
      <c r="AD85" s="288">
        <v>0.95</v>
      </c>
      <c r="AE85" s="288">
        <v>0.95</v>
      </c>
      <c r="AF85" s="288">
        <v>0.95</v>
      </c>
      <c r="AG85" s="280"/>
      <c r="AH85" s="281"/>
      <c r="AI85" s="281"/>
      <c r="AJ85" s="281"/>
      <c r="AK85" s="281"/>
      <c r="AL85" s="281"/>
      <c r="AM85" s="281"/>
      <c r="AN85" s="281"/>
      <c r="AO85" s="281"/>
      <c r="AP85" s="281"/>
      <c r="AQ85" s="281"/>
      <c r="AR85" s="281"/>
    </row>
    <row r="86" spans="1:44" ht="31.5">
      <c r="A86" s="268" t="s">
        <v>3477</v>
      </c>
      <c r="B86" s="269" t="s">
        <v>158</v>
      </c>
      <c r="C86" s="269" t="s">
        <v>1931</v>
      </c>
      <c r="D86" s="268"/>
      <c r="E86" s="268" t="s">
        <v>3374</v>
      </c>
      <c r="F86" s="269" t="s">
        <v>3375</v>
      </c>
      <c r="G86" s="267">
        <v>2</v>
      </c>
      <c r="H86" s="270" t="s">
        <v>3010</v>
      </c>
      <c r="I86" s="270" t="s">
        <v>3376</v>
      </c>
      <c r="J86" s="266" t="s">
        <v>74</v>
      </c>
      <c r="K86" s="266" t="s">
        <v>75</v>
      </c>
      <c r="L86" s="266" t="s">
        <v>76</v>
      </c>
      <c r="M86" s="270" t="s">
        <v>3377</v>
      </c>
      <c r="N86" s="270" t="s">
        <v>3462</v>
      </c>
      <c r="O86" s="266" t="s">
        <v>3463</v>
      </c>
      <c r="P86" s="266" t="s">
        <v>3464</v>
      </c>
      <c r="Q86" s="270" t="s">
        <v>3330</v>
      </c>
      <c r="R86" s="271"/>
      <c r="S86" s="272"/>
      <c r="T86" s="273" t="s">
        <v>408</v>
      </c>
      <c r="U86" s="274">
        <v>0.5</v>
      </c>
      <c r="V86" s="275">
        <v>0.5</v>
      </c>
      <c r="W86" s="275">
        <v>0.5</v>
      </c>
      <c r="X86" s="275">
        <v>2</v>
      </c>
      <c r="Y86" s="275">
        <v>2</v>
      </c>
      <c r="Z86" s="275">
        <v>2</v>
      </c>
      <c r="AA86" s="275">
        <v>2</v>
      </c>
      <c r="AB86" s="275">
        <v>2</v>
      </c>
      <c r="AC86" s="275">
        <v>2.5</v>
      </c>
      <c r="AD86" s="275">
        <v>2.5</v>
      </c>
      <c r="AE86" s="275">
        <v>2</v>
      </c>
      <c r="AF86" s="275">
        <v>0</v>
      </c>
      <c r="AG86" s="276"/>
      <c r="AH86" s="276"/>
      <c r="AI86" s="276"/>
      <c r="AJ86" s="277"/>
      <c r="AK86" s="276"/>
      <c r="AL86" s="276"/>
      <c r="AM86" s="276"/>
      <c r="AN86" s="276"/>
      <c r="AO86" s="276"/>
      <c r="AP86" s="276"/>
      <c r="AQ86" s="276"/>
      <c r="AR86" s="276"/>
    </row>
    <row r="87" spans="1:44" ht="31.5">
      <c r="A87" s="268" t="s">
        <v>3478</v>
      </c>
      <c r="B87" s="269" t="s">
        <v>68</v>
      </c>
      <c r="C87" s="269" t="s">
        <v>254</v>
      </c>
      <c r="D87" s="268"/>
      <c r="E87" s="268" t="s">
        <v>3414</v>
      </c>
      <c r="F87" s="269" t="s">
        <v>3380</v>
      </c>
      <c r="G87" s="267">
        <v>2</v>
      </c>
      <c r="H87" s="270" t="s">
        <v>3016</v>
      </c>
      <c r="I87" s="270" t="s">
        <v>3381</v>
      </c>
      <c r="J87" s="266" t="s">
        <v>94</v>
      </c>
      <c r="K87" s="266" t="s">
        <v>228</v>
      </c>
      <c r="L87" s="266" t="s">
        <v>95</v>
      </c>
      <c r="M87" s="270" t="s">
        <v>3382</v>
      </c>
      <c r="N87" s="270" t="s">
        <v>3462</v>
      </c>
      <c r="O87" s="266" t="s">
        <v>3463</v>
      </c>
      <c r="P87" s="266" t="s">
        <v>3464</v>
      </c>
      <c r="Q87" s="270" t="s">
        <v>3330</v>
      </c>
      <c r="R87" s="271"/>
      <c r="S87" s="272"/>
      <c r="T87" s="273" t="s">
        <v>408</v>
      </c>
      <c r="U87" s="283">
        <v>0.2</v>
      </c>
      <c r="V87" s="284">
        <v>0.2</v>
      </c>
      <c r="W87" s="284">
        <v>0.2</v>
      </c>
      <c r="X87" s="284">
        <v>0.2</v>
      </c>
      <c r="Y87" s="284">
        <v>0.2</v>
      </c>
      <c r="Z87" s="284">
        <v>0.2</v>
      </c>
      <c r="AA87" s="284">
        <v>0.2</v>
      </c>
      <c r="AB87" s="284">
        <v>0.2</v>
      </c>
      <c r="AC87" s="284">
        <v>0.2</v>
      </c>
      <c r="AD87" s="284">
        <v>0.2</v>
      </c>
      <c r="AE87" s="284">
        <v>0.2</v>
      </c>
      <c r="AF87" s="284">
        <v>0.2</v>
      </c>
      <c r="AG87" s="276"/>
      <c r="AH87" s="276"/>
      <c r="AI87" s="276"/>
      <c r="AJ87" s="277"/>
      <c r="AK87" s="276"/>
      <c r="AL87" s="276"/>
      <c r="AM87" s="276"/>
      <c r="AN87" s="276"/>
      <c r="AO87" s="276"/>
      <c r="AP87" s="276"/>
      <c r="AQ87" s="276"/>
      <c r="AR87" s="276"/>
    </row>
    <row r="88" spans="1:44" ht="31.5">
      <c r="A88" s="268" t="s">
        <v>3479</v>
      </c>
      <c r="B88" s="269" t="s">
        <v>68</v>
      </c>
      <c r="C88" s="269" t="s">
        <v>254</v>
      </c>
      <c r="D88" s="268"/>
      <c r="E88" s="268" t="s">
        <v>3384</v>
      </c>
      <c r="F88" s="269" t="s">
        <v>3480</v>
      </c>
      <c r="G88" s="267">
        <v>2</v>
      </c>
      <c r="H88" s="270" t="s">
        <v>2953</v>
      </c>
      <c r="I88" s="270" t="s">
        <v>3386</v>
      </c>
      <c r="J88" s="266" t="s">
        <v>74</v>
      </c>
      <c r="K88" s="266" t="s">
        <v>228</v>
      </c>
      <c r="L88" s="266" t="s">
        <v>76</v>
      </c>
      <c r="M88" s="270" t="s">
        <v>3387</v>
      </c>
      <c r="N88" s="270" t="s">
        <v>3462</v>
      </c>
      <c r="O88" s="266" t="s">
        <v>3463</v>
      </c>
      <c r="P88" s="266" t="s">
        <v>3464</v>
      </c>
      <c r="Q88" s="270" t="s">
        <v>3330</v>
      </c>
      <c r="R88" s="271"/>
      <c r="S88" s="272"/>
      <c r="T88" s="273" t="s">
        <v>408</v>
      </c>
      <c r="U88" s="274">
        <v>100</v>
      </c>
      <c r="V88" s="275">
        <v>300</v>
      </c>
      <c r="W88" s="275">
        <v>300</v>
      </c>
      <c r="X88" s="275">
        <v>300</v>
      </c>
      <c r="Y88" s="275">
        <v>300</v>
      </c>
      <c r="Z88" s="275">
        <v>300</v>
      </c>
      <c r="AA88" s="275">
        <v>300</v>
      </c>
      <c r="AB88" s="275">
        <v>300</v>
      </c>
      <c r="AC88" s="275">
        <v>300</v>
      </c>
      <c r="AD88" s="275">
        <v>300</v>
      </c>
      <c r="AE88" s="275">
        <v>300</v>
      </c>
      <c r="AF88" s="275">
        <v>100</v>
      </c>
      <c r="AG88" s="276"/>
      <c r="AH88" s="276"/>
      <c r="AI88" s="276"/>
      <c r="AJ88" s="277"/>
      <c r="AK88" s="276"/>
      <c r="AL88" s="276"/>
      <c r="AM88" s="276"/>
      <c r="AN88" s="276"/>
      <c r="AO88" s="276"/>
      <c r="AP88" s="276"/>
      <c r="AQ88" s="276"/>
      <c r="AR88" s="276"/>
    </row>
    <row r="89" spans="1:44" ht="31.5">
      <c r="A89" s="268" t="s">
        <v>3481</v>
      </c>
      <c r="B89" s="269" t="s">
        <v>68</v>
      </c>
      <c r="C89" s="269" t="s">
        <v>254</v>
      </c>
      <c r="D89" s="268"/>
      <c r="E89" s="268" t="s">
        <v>3389</v>
      </c>
      <c r="F89" s="269" t="s">
        <v>3390</v>
      </c>
      <c r="G89" s="267">
        <v>1</v>
      </c>
      <c r="H89" s="270" t="s">
        <v>2904</v>
      </c>
      <c r="I89" s="270" t="s">
        <v>3391</v>
      </c>
      <c r="J89" s="266" t="s">
        <v>94</v>
      </c>
      <c r="K89" s="266" t="s">
        <v>228</v>
      </c>
      <c r="L89" s="266" t="s">
        <v>95</v>
      </c>
      <c r="M89" s="270" t="s">
        <v>3392</v>
      </c>
      <c r="N89" s="270" t="s">
        <v>3462</v>
      </c>
      <c r="O89" s="266" t="s">
        <v>3463</v>
      </c>
      <c r="P89" s="266" t="s">
        <v>3464</v>
      </c>
      <c r="Q89" s="270" t="s">
        <v>3330</v>
      </c>
      <c r="R89" s="271" t="s">
        <v>82</v>
      </c>
      <c r="S89" s="272"/>
      <c r="T89" s="273" t="s">
        <v>408</v>
      </c>
      <c r="U89" s="283">
        <v>0.75</v>
      </c>
      <c r="V89" s="284">
        <v>0.75</v>
      </c>
      <c r="W89" s="284">
        <v>0.75</v>
      </c>
      <c r="X89" s="284">
        <v>0.75</v>
      </c>
      <c r="Y89" s="284">
        <v>0.75</v>
      </c>
      <c r="Z89" s="284">
        <v>0.75</v>
      </c>
      <c r="AA89" s="284">
        <v>0.75</v>
      </c>
      <c r="AB89" s="284">
        <v>0.75</v>
      </c>
      <c r="AC89" s="284">
        <v>0.75</v>
      </c>
      <c r="AD89" s="284">
        <v>0.75</v>
      </c>
      <c r="AE89" s="284">
        <v>0.75</v>
      </c>
      <c r="AF89" s="284">
        <v>0.75</v>
      </c>
      <c r="AG89" s="276"/>
      <c r="AH89" s="276"/>
      <c r="AI89" s="276"/>
      <c r="AJ89" s="277"/>
      <c r="AK89" s="276"/>
      <c r="AL89" s="276"/>
      <c r="AM89" s="276"/>
      <c r="AN89" s="276"/>
      <c r="AO89" s="276"/>
      <c r="AP89" s="276"/>
      <c r="AQ89" s="276"/>
      <c r="AR89" s="276"/>
    </row>
    <row r="90" spans="1:44" ht="47.25">
      <c r="A90" s="268" t="s">
        <v>3482</v>
      </c>
      <c r="B90" s="269" t="s">
        <v>158</v>
      </c>
      <c r="C90" s="269" t="s">
        <v>175</v>
      </c>
      <c r="D90" s="268" t="s">
        <v>734</v>
      </c>
      <c r="E90" s="268" t="s">
        <v>3483</v>
      </c>
      <c r="F90" s="269" t="s">
        <v>3484</v>
      </c>
      <c r="G90" s="267">
        <v>3</v>
      </c>
      <c r="H90" s="270" t="s">
        <v>2904</v>
      </c>
      <c r="I90" s="270" t="s">
        <v>3485</v>
      </c>
      <c r="J90" s="266" t="s">
        <v>94</v>
      </c>
      <c r="K90" s="266" t="s">
        <v>75</v>
      </c>
      <c r="L90" s="266" t="s">
        <v>95</v>
      </c>
      <c r="M90" s="270" t="s">
        <v>3486</v>
      </c>
      <c r="N90" s="270" t="s">
        <v>3487</v>
      </c>
      <c r="O90" s="266" t="s">
        <v>3488</v>
      </c>
      <c r="P90" s="266" t="s">
        <v>3489</v>
      </c>
      <c r="Q90" s="270" t="s">
        <v>3330</v>
      </c>
      <c r="R90" s="271"/>
      <c r="S90" s="272"/>
      <c r="T90" s="273"/>
      <c r="U90" s="283">
        <v>0.98499999999999999</v>
      </c>
      <c r="V90" s="284">
        <v>0.98499999999999999</v>
      </c>
      <c r="W90" s="284">
        <v>0.98499999999999999</v>
      </c>
      <c r="X90" s="284">
        <v>0.98499999999999999</v>
      </c>
      <c r="Y90" s="284">
        <v>0.98499999999999999</v>
      </c>
      <c r="Z90" s="284">
        <v>0.98499999999999999</v>
      </c>
      <c r="AA90" s="284">
        <v>0.98499999999999999</v>
      </c>
      <c r="AB90" s="284">
        <v>0.98499999999999999</v>
      </c>
      <c r="AC90" s="284">
        <v>0.98499999999999999</v>
      </c>
      <c r="AD90" s="284">
        <v>0.98499999999999999</v>
      </c>
      <c r="AE90" s="284">
        <v>0.98499999999999999</v>
      </c>
      <c r="AF90" s="284">
        <v>0.98499999999999999</v>
      </c>
      <c r="AG90" s="276"/>
      <c r="AH90" s="276"/>
      <c r="AI90" s="276"/>
      <c r="AJ90" s="276"/>
      <c r="AK90" s="276"/>
      <c r="AL90" s="276"/>
      <c r="AM90" s="276"/>
      <c r="AN90" s="276"/>
      <c r="AO90" s="276"/>
      <c r="AP90" s="276"/>
      <c r="AQ90" s="276"/>
      <c r="AR90" s="276"/>
    </row>
    <row r="91" spans="1:44" ht="31.5">
      <c r="A91" s="268" t="s">
        <v>3490</v>
      </c>
      <c r="B91" s="269" t="s">
        <v>158</v>
      </c>
      <c r="C91" s="269" t="s">
        <v>175</v>
      </c>
      <c r="D91" s="268" t="s">
        <v>734</v>
      </c>
      <c r="E91" s="268" t="s">
        <v>3491</v>
      </c>
      <c r="F91" s="269" t="s">
        <v>3492</v>
      </c>
      <c r="G91" s="267">
        <v>2</v>
      </c>
      <c r="H91" s="270" t="s">
        <v>2892</v>
      </c>
      <c r="I91" s="270" t="s">
        <v>3493</v>
      </c>
      <c r="J91" s="266" t="s">
        <v>74</v>
      </c>
      <c r="K91" s="266" t="s">
        <v>228</v>
      </c>
      <c r="L91" s="266" t="s">
        <v>76</v>
      </c>
      <c r="M91" s="270" t="s">
        <v>3494</v>
      </c>
      <c r="N91" s="270" t="s">
        <v>3487</v>
      </c>
      <c r="O91" s="266" t="s">
        <v>3488</v>
      </c>
      <c r="P91" s="266" t="s">
        <v>3489</v>
      </c>
      <c r="Q91" s="270" t="s">
        <v>3330</v>
      </c>
      <c r="R91" s="271"/>
      <c r="S91" s="272"/>
      <c r="T91" s="273"/>
      <c r="U91" s="274"/>
      <c r="V91" s="275"/>
      <c r="W91" s="275">
        <v>1</v>
      </c>
      <c r="X91" s="275"/>
      <c r="Y91" s="275"/>
      <c r="Z91" s="275">
        <v>1</v>
      </c>
      <c r="AA91" s="275"/>
      <c r="AB91" s="275"/>
      <c r="AC91" s="275">
        <v>1</v>
      </c>
      <c r="AD91" s="275"/>
      <c r="AE91" s="275"/>
      <c r="AF91" s="275">
        <v>1</v>
      </c>
      <c r="AG91" s="276"/>
      <c r="AH91" s="276"/>
      <c r="AI91" s="276"/>
      <c r="AJ91" s="276"/>
      <c r="AK91" s="276"/>
      <c r="AL91" s="276"/>
      <c r="AM91" s="276"/>
      <c r="AN91" s="276"/>
      <c r="AO91" s="276"/>
      <c r="AP91" s="276"/>
      <c r="AQ91" s="276"/>
      <c r="AR91" s="276"/>
    </row>
    <row r="92" spans="1:44" ht="31.5">
      <c r="A92" s="268" t="s">
        <v>3495</v>
      </c>
      <c r="B92" s="269" t="s">
        <v>158</v>
      </c>
      <c r="C92" s="269" t="s">
        <v>175</v>
      </c>
      <c r="D92" s="268" t="s">
        <v>734</v>
      </c>
      <c r="E92" s="268" t="s">
        <v>3496</v>
      </c>
      <c r="F92" s="269" t="s">
        <v>3497</v>
      </c>
      <c r="G92" s="267">
        <v>2</v>
      </c>
      <c r="H92" s="270" t="s">
        <v>2904</v>
      </c>
      <c r="I92" s="270" t="s">
        <v>3498</v>
      </c>
      <c r="J92" s="266" t="s">
        <v>74</v>
      </c>
      <c r="K92" s="266" t="s">
        <v>228</v>
      </c>
      <c r="L92" s="266" t="s">
        <v>95</v>
      </c>
      <c r="M92" s="270" t="s">
        <v>3499</v>
      </c>
      <c r="N92" s="270" t="s">
        <v>3487</v>
      </c>
      <c r="O92" s="266" t="s">
        <v>3488</v>
      </c>
      <c r="P92" s="266" t="s">
        <v>3489</v>
      </c>
      <c r="Q92" s="270" t="s">
        <v>3330</v>
      </c>
      <c r="R92" s="271"/>
      <c r="S92" s="272"/>
      <c r="T92" s="273"/>
      <c r="U92" s="274">
        <v>1</v>
      </c>
      <c r="V92" s="275">
        <v>1</v>
      </c>
      <c r="W92" s="275">
        <v>1</v>
      </c>
      <c r="X92" s="275">
        <v>1</v>
      </c>
      <c r="Y92" s="275">
        <v>1</v>
      </c>
      <c r="Z92" s="275">
        <v>1</v>
      </c>
      <c r="AA92" s="275">
        <v>1</v>
      </c>
      <c r="AB92" s="275">
        <v>1</v>
      </c>
      <c r="AC92" s="275">
        <v>1</v>
      </c>
      <c r="AD92" s="275">
        <v>1</v>
      </c>
      <c r="AE92" s="275">
        <v>1</v>
      </c>
      <c r="AF92" s="275">
        <v>1</v>
      </c>
      <c r="AG92" s="276"/>
      <c r="AH92" s="276"/>
      <c r="AI92" s="276"/>
      <c r="AJ92" s="276"/>
      <c r="AK92" s="276"/>
      <c r="AL92" s="276"/>
      <c r="AM92" s="276"/>
      <c r="AN92" s="276"/>
      <c r="AO92" s="276"/>
      <c r="AP92" s="276"/>
      <c r="AQ92" s="276"/>
      <c r="AR92" s="276"/>
    </row>
    <row r="93" spans="1:44" ht="31.5">
      <c r="A93" s="268" t="s">
        <v>3500</v>
      </c>
      <c r="B93" s="269" t="s">
        <v>158</v>
      </c>
      <c r="C93" s="269" t="s">
        <v>175</v>
      </c>
      <c r="D93" s="268" t="s">
        <v>734</v>
      </c>
      <c r="E93" s="268" t="s">
        <v>3501</v>
      </c>
      <c r="F93" s="269" t="s">
        <v>3502</v>
      </c>
      <c r="G93" s="267">
        <v>2</v>
      </c>
      <c r="H93" s="270" t="s">
        <v>2904</v>
      </c>
      <c r="I93" s="270" t="s">
        <v>3503</v>
      </c>
      <c r="J93" s="266" t="s">
        <v>74</v>
      </c>
      <c r="K93" s="266" t="s">
        <v>75</v>
      </c>
      <c r="L93" s="266" t="s">
        <v>95</v>
      </c>
      <c r="M93" s="270" t="s">
        <v>3504</v>
      </c>
      <c r="N93" s="270" t="s">
        <v>3487</v>
      </c>
      <c r="O93" s="266" t="s">
        <v>3488</v>
      </c>
      <c r="P93" s="266" t="s">
        <v>3489</v>
      </c>
      <c r="Q93" s="270" t="s">
        <v>3330</v>
      </c>
      <c r="R93" s="271"/>
      <c r="S93" s="272"/>
      <c r="T93" s="273"/>
      <c r="U93" s="274">
        <v>3</v>
      </c>
      <c r="V93" s="275">
        <v>4</v>
      </c>
      <c r="W93" s="275">
        <v>4</v>
      </c>
      <c r="X93" s="275">
        <v>4</v>
      </c>
      <c r="Y93" s="275">
        <v>5</v>
      </c>
      <c r="Z93" s="275">
        <v>4</v>
      </c>
      <c r="AA93" s="275">
        <v>4</v>
      </c>
      <c r="AB93" s="275">
        <v>5</v>
      </c>
      <c r="AC93" s="275">
        <v>4</v>
      </c>
      <c r="AD93" s="275">
        <v>5</v>
      </c>
      <c r="AE93" s="275">
        <v>4</v>
      </c>
      <c r="AF93" s="275">
        <v>3</v>
      </c>
      <c r="AG93" s="276"/>
      <c r="AH93" s="276"/>
      <c r="AI93" s="276"/>
      <c r="AJ93" s="276"/>
      <c r="AK93" s="276"/>
      <c r="AL93" s="276"/>
      <c r="AM93" s="276"/>
      <c r="AN93" s="276"/>
      <c r="AO93" s="276"/>
      <c r="AP93" s="276"/>
      <c r="AQ93" s="276"/>
      <c r="AR93" s="276"/>
    </row>
    <row r="94" spans="1:44" ht="31.5">
      <c r="A94" s="268" t="s">
        <v>3505</v>
      </c>
      <c r="B94" s="269" t="s">
        <v>954</v>
      </c>
      <c r="C94" s="269" t="s">
        <v>2224</v>
      </c>
      <c r="D94" s="269" t="s">
        <v>445</v>
      </c>
      <c r="E94" s="268" t="s">
        <v>3506</v>
      </c>
      <c r="F94" s="269" t="s">
        <v>3507</v>
      </c>
      <c r="G94" s="267">
        <v>2</v>
      </c>
      <c r="H94" s="270" t="s">
        <v>3010</v>
      </c>
      <c r="I94" s="270" t="s">
        <v>3508</v>
      </c>
      <c r="J94" s="266" t="s">
        <v>74</v>
      </c>
      <c r="K94" s="266" t="s">
        <v>75</v>
      </c>
      <c r="L94" s="266" t="s">
        <v>76</v>
      </c>
      <c r="M94" s="270" t="s">
        <v>3377</v>
      </c>
      <c r="N94" s="270" t="s">
        <v>3509</v>
      </c>
      <c r="O94" s="266" t="s">
        <v>3510</v>
      </c>
      <c r="P94" s="266" t="s">
        <v>3511</v>
      </c>
      <c r="Q94" s="270"/>
      <c r="R94" s="271" t="s">
        <v>82</v>
      </c>
      <c r="S94" s="272"/>
      <c r="T94" s="273"/>
      <c r="U94" s="278">
        <v>15</v>
      </c>
      <c r="V94" s="279">
        <v>25</v>
      </c>
      <c r="W94" s="279">
        <v>25</v>
      </c>
      <c r="X94" s="279">
        <v>25</v>
      </c>
      <c r="Y94" s="279">
        <v>25</v>
      </c>
      <c r="Z94" s="279">
        <v>25</v>
      </c>
      <c r="AA94" s="279">
        <v>25</v>
      </c>
      <c r="AB94" s="279">
        <v>25</v>
      </c>
      <c r="AC94" s="279">
        <v>25</v>
      </c>
      <c r="AD94" s="279">
        <v>25</v>
      </c>
      <c r="AE94" s="279">
        <v>25</v>
      </c>
      <c r="AF94" s="279">
        <v>10</v>
      </c>
      <c r="AG94" s="280"/>
      <c r="AH94" s="281"/>
      <c r="AI94" s="281"/>
      <c r="AJ94" s="281"/>
      <c r="AK94" s="281"/>
      <c r="AL94" s="281"/>
      <c r="AM94" s="281"/>
      <c r="AN94" s="281"/>
      <c r="AO94" s="281"/>
      <c r="AP94" s="281"/>
      <c r="AQ94" s="281"/>
      <c r="AR94" s="281"/>
    </row>
    <row r="95" spans="1:44" ht="31.5">
      <c r="A95" s="268" t="s">
        <v>3512</v>
      </c>
      <c r="B95" s="269" t="s">
        <v>954</v>
      </c>
      <c r="C95" s="269" t="s">
        <v>2224</v>
      </c>
      <c r="D95" s="269" t="s">
        <v>3513</v>
      </c>
      <c r="E95" s="268" t="s">
        <v>3514</v>
      </c>
      <c r="F95" s="269" t="s">
        <v>3515</v>
      </c>
      <c r="G95" s="267">
        <v>3</v>
      </c>
      <c r="H95" s="270" t="s">
        <v>3516</v>
      </c>
      <c r="I95" s="270" t="s">
        <v>3517</v>
      </c>
      <c r="J95" s="266" t="s">
        <v>94</v>
      </c>
      <c r="K95" s="266" t="s">
        <v>75</v>
      </c>
      <c r="L95" s="266" t="s">
        <v>76</v>
      </c>
      <c r="M95" s="270" t="s">
        <v>3377</v>
      </c>
      <c r="N95" s="270" t="s">
        <v>3509</v>
      </c>
      <c r="O95" s="266" t="s">
        <v>3510</v>
      </c>
      <c r="P95" s="266" t="s">
        <v>3511</v>
      </c>
      <c r="Q95" s="270" t="s">
        <v>3518</v>
      </c>
      <c r="R95" s="271" t="s">
        <v>200</v>
      </c>
      <c r="S95" s="272">
        <v>57734883.810000002</v>
      </c>
      <c r="T95" s="273" t="s">
        <v>408</v>
      </c>
      <c r="U95" s="287">
        <v>0</v>
      </c>
      <c r="V95" s="288">
        <v>0</v>
      </c>
      <c r="W95" s="288">
        <v>0</v>
      </c>
      <c r="X95" s="288">
        <v>0</v>
      </c>
      <c r="Y95" s="288">
        <v>0</v>
      </c>
      <c r="Z95" s="288">
        <v>0.1</v>
      </c>
      <c r="AA95" s="288">
        <v>0.1</v>
      </c>
      <c r="AB95" s="288">
        <v>0.1</v>
      </c>
      <c r="AC95" s="288">
        <v>0.15</v>
      </c>
      <c r="AD95" s="288">
        <v>0.1</v>
      </c>
      <c r="AE95" s="288">
        <v>0.1</v>
      </c>
      <c r="AF95" s="288">
        <v>0.05</v>
      </c>
      <c r="AG95" s="280"/>
      <c r="AH95" s="281"/>
      <c r="AI95" s="281"/>
      <c r="AJ95" s="281"/>
      <c r="AK95" s="281"/>
      <c r="AL95" s="281"/>
      <c r="AM95" s="281"/>
      <c r="AN95" s="281"/>
      <c r="AO95" s="281"/>
      <c r="AP95" s="281"/>
      <c r="AQ95" s="281"/>
      <c r="AR95" s="281"/>
    </row>
    <row r="96" spans="1:44" ht="31.5">
      <c r="A96" s="268" t="s">
        <v>3519</v>
      </c>
      <c r="B96" s="269" t="s">
        <v>954</v>
      </c>
      <c r="C96" s="269" t="s">
        <v>2224</v>
      </c>
      <c r="D96" s="269" t="s">
        <v>3520</v>
      </c>
      <c r="E96" s="268" t="s">
        <v>3521</v>
      </c>
      <c r="F96" s="269" t="s">
        <v>3515</v>
      </c>
      <c r="G96" s="267">
        <v>3</v>
      </c>
      <c r="H96" s="270" t="s">
        <v>3516</v>
      </c>
      <c r="I96" s="270" t="s">
        <v>3517</v>
      </c>
      <c r="J96" s="266" t="s">
        <v>94</v>
      </c>
      <c r="K96" s="266" t="s">
        <v>75</v>
      </c>
      <c r="L96" s="266" t="s">
        <v>76</v>
      </c>
      <c r="M96" s="270" t="s">
        <v>3377</v>
      </c>
      <c r="N96" s="270" t="s">
        <v>3509</v>
      </c>
      <c r="O96" s="266" t="s">
        <v>3510</v>
      </c>
      <c r="P96" s="266" t="s">
        <v>3511</v>
      </c>
      <c r="Q96" s="270" t="s">
        <v>407</v>
      </c>
      <c r="R96" s="271" t="s">
        <v>200</v>
      </c>
      <c r="S96" s="272">
        <v>53279922.920000002</v>
      </c>
      <c r="T96" s="273" t="s">
        <v>408</v>
      </c>
      <c r="U96" s="283">
        <v>0</v>
      </c>
      <c r="V96" s="284">
        <v>0</v>
      </c>
      <c r="W96" s="284">
        <v>0</v>
      </c>
      <c r="X96" s="284">
        <v>0</v>
      </c>
      <c r="Y96" s="284">
        <v>0</v>
      </c>
      <c r="Z96" s="284">
        <v>0.1</v>
      </c>
      <c r="AA96" s="284">
        <v>0.1</v>
      </c>
      <c r="AB96" s="284">
        <v>0.1</v>
      </c>
      <c r="AC96" s="284">
        <v>0.15</v>
      </c>
      <c r="AD96" s="284">
        <v>0.1</v>
      </c>
      <c r="AE96" s="284">
        <v>0.1</v>
      </c>
      <c r="AF96" s="284">
        <v>0.05</v>
      </c>
      <c r="AG96" s="276"/>
      <c r="AH96" s="276"/>
      <c r="AI96" s="276"/>
      <c r="AJ96" s="276"/>
      <c r="AK96" s="276"/>
      <c r="AL96" s="276"/>
      <c r="AM96" s="276"/>
      <c r="AN96" s="276"/>
      <c r="AO96" s="276"/>
      <c r="AP96" s="276"/>
      <c r="AQ96" s="276"/>
      <c r="AR96" s="276"/>
    </row>
    <row r="97" spans="1:44" ht="31.5">
      <c r="A97" s="268" t="s">
        <v>3522</v>
      </c>
      <c r="B97" s="269" t="s">
        <v>954</v>
      </c>
      <c r="C97" s="269" t="s">
        <v>2224</v>
      </c>
      <c r="D97" s="269" t="s">
        <v>3523</v>
      </c>
      <c r="E97" s="268" t="s">
        <v>3524</v>
      </c>
      <c r="F97" s="269" t="s">
        <v>3515</v>
      </c>
      <c r="G97" s="267">
        <v>3</v>
      </c>
      <c r="H97" s="270" t="s">
        <v>3516</v>
      </c>
      <c r="I97" s="270" t="s">
        <v>3517</v>
      </c>
      <c r="J97" s="266" t="s">
        <v>94</v>
      </c>
      <c r="K97" s="266" t="s">
        <v>75</v>
      </c>
      <c r="L97" s="266" t="s">
        <v>76</v>
      </c>
      <c r="M97" s="270" t="s">
        <v>3377</v>
      </c>
      <c r="N97" s="270" t="s">
        <v>3509</v>
      </c>
      <c r="O97" s="266" t="s">
        <v>3510</v>
      </c>
      <c r="P97" s="266" t="s">
        <v>3511</v>
      </c>
      <c r="Q97" s="270" t="s">
        <v>407</v>
      </c>
      <c r="R97" s="271" t="s">
        <v>200</v>
      </c>
      <c r="S97" s="272">
        <v>51091952.350000001</v>
      </c>
      <c r="T97" s="273" t="s">
        <v>408</v>
      </c>
      <c r="U97" s="287">
        <v>0</v>
      </c>
      <c r="V97" s="288">
        <v>0</v>
      </c>
      <c r="W97" s="288">
        <v>0</v>
      </c>
      <c r="X97" s="288">
        <v>0</v>
      </c>
      <c r="Y97" s="288">
        <v>0</v>
      </c>
      <c r="Z97" s="288">
        <v>0.1</v>
      </c>
      <c r="AA97" s="288">
        <v>0.1</v>
      </c>
      <c r="AB97" s="288">
        <v>0.1</v>
      </c>
      <c r="AC97" s="288">
        <v>0.15</v>
      </c>
      <c r="AD97" s="288">
        <v>0.1</v>
      </c>
      <c r="AE97" s="288">
        <v>0.1</v>
      </c>
      <c r="AF97" s="288">
        <v>0.05</v>
      </c>
      <c r="AG97" s="280"/>
      <c r="AH97" s="281"/>
      <c r="AI97" s="281"/>
      <c r="AJ97" s="281"/>
      <c r="AK97" s="281"/>
      <c r="AL97" s="281"/>
      <c r="AM97" s="281"/>
      <c r="AN97" s="281"/>
      <c r="AO97" s="281"/>
      <c r="AP97" s="281"/>
      <c r="AQ97" s="281"/>
      <c r="AR97" s="281"/>
    </row>
    <row r="98" spans="1:44" ht="31.5">
      <c r="A98" s="268" t="s">
        <v>3525</v>
      </c>
      <c r="B98" s="269" t="s">
        <v>954</v>
      </c>
      <c r="C98" s="269" t="s">
        <v>2224</v>
      </c>
      <c r="D98" s="269" t="s">
        <v>3526</v>
      </c>
      <c r="E98" s="268" t="s">
        <v>3527</v>
      </c>
      <c r="F98" s="269" t="s">
        <v>3515</v>
      </c>
      <c r="G98" s="267">
        <v>3</v>
      </c>
      <c r="H98" s="270" t="s">
        <v>3516</v>
      </c>
      <c r="I98" s="270" t="s">
        <v>3517</v>
      </c>
      <c r="J98" s="266" t="s">
        <v>94</v>
      </c>
      <c r="K98" s="266" t="s">
        <v>75</v>
      </c>
      <c r="L98" s="266" t="s">
        <v>76</v>
      </c>
      <c r="M98" s="270" t="s">
        <v>3377</v>
      </c>
      <c r="N98" s="270" t="s">
        <v>3509</v>
      </c>
      <c r="O98" s="266" t="s">
        <v>3510</v>
      </c>
      <c r="P98" s="266" t="s">
        <v>3511</v>
      </c>
      <c r="Q98" s="270" t="s">
        <v>407</v>
      </c>
      <c r="R98" s="271" t="s">
        <v>200</v>
      </c>
      <c r="S98" s="272">
        <v>59900094.350000001</v>
      </c>
      <c r="T98" s="273" t="s">
        <v>408</v>
      </c>
      <c r="U98" s="283">
        <v>0</v>
      </c>
      <c r="V98" s="284">
        <v>0</v>
      </c>
      <c r="W98" s="284">
        <v>0</v>
      </c>
      <c r="X98" s="284">
        <v>0</v>
      </c>
      <c r="Y98" s="284">
        <v>0</v>
      </c>
      <c r="Z98" s="284">
        <v>0.1</v>
      </c>
      <c r="AA98" s="284">
        <v>0.1</v>
      </c>
      <c r="AB98" s="284">
        <v>0.1</v>
      </c>
      <c r="AC98" s="284">
        <v>0.15</v>
      </c>
      <c r="AD98" s="284">
        <v>0.1</v>
      </c>
      <c r="AE98" s="284">
        <v>0.1</v>
      </c>
      <c r="AF98" s="284">
        <v>0.05</v>
      </c>
      <c r="AG98" s="276"/>
      <c r="AH98" s="276"/>
      <c r="AI98" s="276"/>
      <c r="AJ98" s="277"/>
      <c r="AK98" s="276"/>
      <c r="AL98" s="276"/>
      <c r="AM98" s="276"/>
      <c r="AN98" s="276"/>
      <c r="AO98" s="276"/>
      <c r="AP98" s="276"/>
      <c r="AQ98" s="276"/>
      <c r="AR98" s="276"/>
    </row>
    <row r="99" spans="1:44" ht="31.5">
      <c r="A99" s="268" t="s">
        <v>3528</v>
      </c>
      <c r="B99" s="269" t="s">
        <v>954</v>
      </c>
      <c r="C99" s="269" t="s">
        <v>2224</v>
      </c>
      <c r="D99" s="269" t="s">
        <v>3529</v>
      </c>
      <c r="E99" s="268" t="s">
        <v>3530</v>
      </c>
      <c r="F99" s="269" t="s">
        <v>3515</v>
      </c>
      <c r="G99" s="267">
        <v>3</v>
      </c>
      <c r="H99" s="270" t="s">
        <v>3516</v>
      </c>
      <c r="I99" s="270" t="s">
        <v>3517</v>
      </c>
      <c r="J99" s="266" t="s">
        <v>94</v>
      </c>
      <c r="K99" s="266" t="s">
        <v>75</v>
      </c>
      <c r="L99" s="266" t="s">
        <v>76</v>
      </c>
      <c r="M99" s="270" t="s">
        <v>3377</v>
      </c>
      <c r="N99" s="270" t="s">
        <v>3509</v>
      </c>
      <c r="O99" s="266" t="s">
        <v>3510</v>
      </c>
      <c r="P99" s="266" t="s">
        <v>3511</v>
      </c>
      <c r="Q99" s="270" t="s">
        <v>407</v>
      </c>
      <c r="R99" s="271" t="s">
        <v>200</v>
      </c>
      <c r="S99" s="272">
        <v>43290291.490000002</v>
      </c>
      <c r="T99" s="273" t="s">
        <v>408</v>
      </c>
      <c r="U99" s="283">
        <v>0</v>
      </c>
      <c r="V99" s="284">
        <v>0</v>
      </c>
      <c r="W99" s="284">
        <v>0</v>
      </c>
      <c r="X99" s="284">
        <v>0</v>
      </c>
      <c r="Y99" s="284">
        <v>0</v>
      </c>
      <c r="Z99" s="284">
        <v>0.1</v>
      </c>
      <c r="AA99" s="284">
        <v>0.1</v>
      </c>
      <c r="AB99" s="284">
        <v>0.1</v>
      </c>
      <c r="AC99" s="284">
        <v>0.15</v>
      </c>
      <c r="AD99" s="284">
        <v>0.1</v>
      </c>
      <c r="AE99" s="284">
        <v>0.1</v>
      </c>
      <c r="AF99" s="284">
        <v>0.05</v>
      </c>
      <c r="AG99" s="276"/>
      <c r="AH99" s="276"/>
      <c r="AI99" s="276"/>
      <c r="AJ99" s="277"/>
      <c r="AK99" s="276"/>
      <c r="AL99" s="276"/>
      <c r="AM99" s="276"/>
      <c r="AN99" s="276"/>
      <c r="AO99" s="276"/>
      <c r="AP99" s="276"/>
      <c r="AQ99" s="276"/>
      <c r="AR99" s="276"/>
    </row>
    <row r="100" spans="1:44" ht="31.5">
      <c r="A100" s="268" t="s">
        <v>3531</v>
      </c>
      <c r="B100" s="269" t="s">
        <v>954</v>
      </c>
      <c r="C100" s="269" t="s">
        <v>2224</v>
      </c>
      <c r="D100" s="269" t="s">
        <v>3532</v>
      </c>
      <c r="E100" s="268" t="s">
        <v>3533</v>
      </c>
      <c r="F100" s="269" t="s">
        <v>3515</v>
      </c>
      <c r="G100" s="267">
        <v>3</v>
      </c>
      <c r="H100" s="270" t="s">
        <v>3516</v>
      </c>
      <c r="I100" s="270" t="s">
        <v>3517</v>
      </c>
      <c r="J100" s="266" t="s">
        <v>94</v>
      </c>
      <c r="K100" s="266" t="s">
        <v>75</v>
      </c>
      <c r="L100" s="266" t="s">
        <v>76</v>
      </c>
      <c r="M100" s="270" t="s">
        <v>3377</v>
      </c>
      <c r="N100" s="270" t="s">
        <v>3509</v>
      </c>
      <c r="O100" s="266" t="s">
        <v>3510</v>
      </c>
      <c r="P100" s="266" t="s">
        <v>3511</v>
      </c>
      <c r="Q100" s="270" t="s">
        <v>407</v>
      </c>
      <c r="R100" s="271" t="s">
        <v>200</v>
      </c>
      <c r="S100" s="272">
        <v>49177588.359999999</v>
      </c>
      <c r="T100" s="273" t="s">
        <v>408</v>
      </c>
      <c r="U100" s="283">
        <v>0</v>
      </c>
      <c r="V100" s="284">
        <v>0</v>
      </c>
      <c r="W100" s="284">
        <v>0</v>
      </c>
      <c r="X100" s="284">
        <v>0</v>
      </c>
      <c r="Y100" s="284">
        <v>0</v>
      </c>
      <c r="Z100" s="284">
        <v>0.1</v>
      </c>
      <c r="AA100" s="284">
        <v>0.1</v>
      </c>
      <c r="AB100" s="284">
        <v>0.1</v>
      </c>
      <c r="AC100" s="284">
        <v>0.15</v>
      </c>
      <c r="AD100" s="284">
        <v>0.1</v>
      </c>
      <c r="AE100" s="284">
        <v>0.1</v>
      </c>
      <c r="AF100" s="284">
        <v>0.05</v>
      </c>
      <c r="AG100" s="276"/>
      <c r="AH100" s="276"/>
      <c r="AI100" s="276"/>
      <c r="AJ100" s="277"/>
      <c r="AK100" s="276"/>
      <c r="AL100" s="276"/>
      <c r="AM100" s="276"/>
      <c r="AN100" s="276"/>
      <c r="AO100" s="276"/>
      <c r="AP100" s="276"/>
      <c r="AQ100" s="276"/>
      <c r="AR100" s="276"/>
    </row>
    <row r="101" spans="1:44" ht="31.5">
      <c r="A101" s="268" t="s">
        <v>3534</v>
      </c>
      <c r="B101" s="269" t="s">
        <v>954</v>
      </c>
      <c r="C101" s="269" t="s">
        <v>2224</v>
      </c>
      <c r="D101" s="269" t="s">
        <v>3535</v>
      </c>
      <c r="E101" s="268" t="s">
        <v>3536</v>
      </c>
      <c r="F101" s="269" t="s">
        <v>3515</v>
      </c>
      <c r="G101" s="267">
        <v>3</v>
      </c>
      <c r="H101" s="270" t="s">
        <v>3516</v>
      </c>
      <c r="I101" s="270" t="s">
        <v>3517</v>
      </c>
      <c r="J101" s="266" t="s">
        <v>94</v>
      </c>
      <c r="K101" s="266" t="s">
        <v>75</v>
      </c>
      <c r="L101" s="266" t="s">
        <v>76</v>
      </c>
      <c r="M101" s="270" t="s">
        <v>3377</v>
      </c>
      <c r="N101" s="270" t="s">
        <v>3509</v>
      </c>
      <c r="O101" s="266" t="s">
        <v>3510</v>
      </c>
      <c r="P101" s="266" t="s">
        <v>3511</v>
      </c>
      <c r="Q101" s="270" t="s">
        <v>407</v>
      </c>
      <c r="R101" s="271" t="s">
        <v>200</v>
      </c>
      <c r="S101" s="272">
        <v>48455155.140000001</v>
      </c>
      <c r="T101" s="273" t="s">
        <v>408</v>
      </c>
      <c r="U101" s="283">
        <v>0</v>
      </c>
      <c r="V101" s="284">
        <v>0</v>
      </c>
      <c r="W101" s="284">
        <v>0</v>
      </c>
      <c r="X101" s="284">
        <v>0</v>
      </c>
      <c r="Y101" s="284">
        <v>0</v>
      </c>
      <c r="Z101" s="284">
        <v>0.1</v>
      </c>
      <c r="AA101" s="284">
        <v>0.1</v>
      </c>
      <c r="AB101" s="284">
        <v>0.1</v>
      </c>
      <c r="AC101" s="284">
        <v>0.15</v>
      </c>
      <c r="AD101" s="284">
        <v>0.1</v>
      </c>
      <c r="AE101" s="284">
        <v>0.1</v>
      </c>
      <c r="AF101" s="284">
        <v>0.05</v>
      </c>
      <c r="AG101" s="276"/>
      <c r="AH101" s="276"/>
      <c r="AI101" s="276"/>
      <c r="AJ101" s="277"/>
      <c r="AK101" s="276"/>
      <c r="AL101" s="276"/>
      <c r="AM101" s="276"/>
      <c r="AN101" s="276"/>
      <c r="AO101" s="276"/>
      <c r="AP101" s="276"/>
      <c r="AQ101" s="276"/>
      <c r="AR101" s="276"/>
    </row>
    <row r="102" spans="1:44" ht="31.5">
      <c r="A102" s="268" t="s">
        <v>3537</v>
      </c>
      <c r="B102" s="269" t="s">
        <v>954</v>
      </c>
      <c r="C102" s="269" t="s">
        <v>2224</v>
      </c>
      <c r="D102" s="269" t="s">
        <v>3538</v>
      </c>
      <c r="E102" s="268" t="s">
        <v>3539</v>
      </c>
      <c r="F102" s="269" t="s">
        <v>3515</v>
      </c>
      <c r="G102" s="267">
        <v>3</v>
      </c>
      <c r="H102" s="270" t="s">
        <v>3516</v>
      </c>
      <c r="I102" s="270" t="s">
        <v>3517</v>
      </c>
      <c r="J102" s="266" t="s">
        <v>94</v>
      </c>
      <c r="K102" s="266" t="s">
        <v>75</v>
      </c>
      <c r="L102" s="266" t="s">
        <v>76</v>
      </c>
      <c r="M102" s="270" t="s">
        <v>3377</v>
      </c>
      <c r="N102" s="270" t="s">
        <v>3509</v>
      </c>
      <c r="O102" s="266" t="s">
        <v>3510</v>
      </c>
      <c r="P102" s="266" t="s">
        <v>3511</v>
      </c>
      <c r="Q102" s="270" t="s">
        <v>407</v>
      </c>
      <c r="R102" s="271" t="s">
        <v>200</v>
      </c>
      <c r="S102" s="272">
        <v>46570488.25</v>
      </c>
      <c r="T102" s="273" t="s">
        <v>408</v>
      </c>
      <c r="U102" s="283">
        <v>0</v>
      </c>
      <c r="V102" s="284">
        <v>0</v>
      </c>
      <c r="W102" s="284">
        <v>0</v>
      </c>
      <c r="X102" s="284">
        <v>0</v>
      </c>
      <c r="Y102" s="284">
        <v>0</v>
      </c>
      <c r="Z102" s="284">
        <v>0.1</v>
      </c>
      <c r="AA102" s="284">
        <v>0.1</v>
      </c>
      <c r="AB102" s="284">
        <v>0.1</v>
      </c>
      <c r="AC102" s="284">
        <v>0.15</v>
      </c>
      <c r="AD102" s="284">
        <v>0.1</v>
      </c>
      <c r="AE102" s="284">
        <v>0.1</v>
      </c>
      <c r="AF102" s="284">
        <v>0.05</v>
      </c>
      <c r="AG102" s="276"/>
      <c r="AH102" s="276"/>
      <c r="AI102" s="276"/>
      <c r="AJ102" s="277"/>
      <c r="AK102" s="276"/>
      <c r="AL102" s="276"/>
      <c r="AM102" s="276"/>
      <c r="AN102" s="276"/>
      <c r="AO102" s="276"/>
      <c r="AP102" s="276"/>
      <c r="AQ102" s="276"/>
      <c r="AR102" s="276"/>
    </row>
    <row r="103" spans="1:44" ht="31.5">
      <c r="A103" s="268" t="s">
        <v>3540</v>
      </c>
      <c r="B103" s="269" t="s">
        <v>954</v>
      </c>
      <c r="C103" s="269" t="s">
        <v>2224</v>
      </c>
      <c r="D103" s="269" t="s">
        <v>3541</v>
      </c>
      <c r="E103" s="268" t="s">
        <v>3542</v>
      </c>
      <c r="F103" s="269" t="s">
        <v>3515</v>
      </c>
      <c r="G103" s="267">
        <v>3</v>
      </c>
      <c r="H103" s="270" t="s">
        <v>3516</v>
      </c>
      <c r="I103" s="270" t="s">
        <v>3517</v>
      </c>
      <c r="J103" s="266" t="s">
        <v>94</v>
      </c>
      <c r="K103" s="266" t="s">
        <v>75</v>
      </c>
      <c r="L103" s="266" t="s">
        <v>76</v>
      </c>
      <c r="M103" s="270" t="s">
        <v>3377</v>
      </c>
      <c r="N103" s="270" t="s">
        <v>3509</v>
      </c>
      <c r="O103" s="266" t="s">
        <v>3510</v>
      </c>
      <c r="P103" s="266" t="s">
        <v>3511</v>
      </c>
      <c r="Q103" s="270" t="s">
        <v>407</v>
      </c>
      <c r="R103" s="271" t="s">
        <v>200</v>
      </c>
      <c r="S103" s="272">
        <v>41114443.979999997</v>
      </c>
      <c r="T103" s="273" t="s">
        <v>408</v>
      </c>
      <c r="U103" s="283">
        <v>0</v>
      </c>
      <c r="V103" s="284">
        <v>0</v>
      </c>
      <c r="W103" s="284">
        <v>0</v>
      </c>
      <c r="X103" s="284">
        <v>0</v>
      </c>
      <c r="Y103" s="284">
        <v>0</v>
      </c>
      <c r="Z103" s="284">
        <v>0.1</v>
      </c>
      <c r="AA103" s="284">
        <v>0.1</v>
      </c>
      <c r="AB103" s="284">
        <v>0.1</v>
      </c>
      <c r="AC103" s="284">
        <v>0.15</v>
      </c>
      <c r="AD103" s="284">
        <v>0.1</v>
      </c>
      <c r="AE103" s="284">
        <v>0.1</v>
      </c>
      <c r="AF103" s="284">
        <v>0.05</v>
      </c>
      <c r="AG103" s="276"/>
      <c r="AH103" s="276"/>
      <c r="AI103" s="276"/>
      <c r="AJ103" s="276"/>
      <c r="AK103" s="276"/>
      <c r="AL103" s="276"/>
      <c r="AM103" s="276"/>
      <c r="AN103" s="276"/>
      <c r="AO103" s="276"/>
      <c r="AP103" s="276"/>
      <c r="AQ103" s="276"/>
      <c r="AR103" s="276"/>
    </row>
    <row r="104" spans="1:44" ht="31.5">
      <c r="A104" s="268" t="s">
        <v>3543</v>
      </c>
      <c r="B104" s="269" t="s">
        <v>954</v>
      </c>
      <c r="C104" s="269" t="s">
        <v>2224</v>
      </c>
      <c r="D104" s="269" t="s">
        <v>3544</v>
      </c>
      <c r="E104" s="268" t="s">
        <v>3545</v>
      </c>
      <c r="F104" s="269" t="s">
        <v>3515</v>
      </c>
      <c r="G104" s="267">
        <v>3</v>
      </c>
      <c r="H104" s="270" t="s">
        <v>3516</v>
      </c>
      <c r="I104" s="270" t="s">
        <v>3517</v>
      </c>
      <c r="J104" s="266" t="s">
        <v>94</v>
      </c>
      <c r="K104" s="266" t="s">
        <v>75</v>
      </c>
      <c r="L104" s="266" t="s">
        <v>76</v>
      </c>
      <c r="M104" s="270" t="s">
        <v>3377</v>
      </c>
      <c r="N104" s="270" t="s">
        <v>3509</v>
      </c>
      <c r="O104" s="266" t="s">
        <v>3510</v>
      </c>
      <c r="P104" s="266" t="s">
        <v>3511</v>
      </c>
      <c r="Q104" s="270" t="s">
        <v>407</v>
      </c>
      <c r="R104" s="271" t="s">
        <v>200</v>
      </c>
      <c r="S104" s="272">
        <v>42953337</v>
      </c>
      <c r="T104" s="273" t="s">
        <v>408</v>
      </c>
      <c r="U104" s="283">
        <v>0</v>
      </c>
      <c r="V104" s="284">
        <v>0</v>
      </c>
      <c r="W104" s="284">
        <v>0</v>
      </c>
      <c r="X104" s="284">
        <v>0</v>
      </c>
      <c r="Y104" s="284">
        <v>0</v>
      </c>
      <c r="Z104" s="284">
        <v>0.1</v>
      </c>
      <c r="AA104" s="284">
        <v>0.1</v>
      </c>
      <c r="AB104" s="284">
        <v>0.1</v>
      </c>
      <c r="AC104" s="284">
        <v>0.15</v>
      </c>
      <c r="AD104" s="284">
        <v>0.1</v>
      </c>
      <c r="AE104" s="284">
        <v>0.1</v>
      </c>
      <c r="AF104" s="284">
        <v>0.05</v>
      </c>
      <c r="AG104" s="276"/>
      <c r="AH104" s="276"/>
      <c r="AI104" s="276"/>
      <c r="AJ104" s="276"/>
      <c r="AK104" s="276"/>
      <c r="AL104" s="276"/>
      <c r="AM104" s="276"/>
      <c r="AN104" s="276"/>
      <c r="AO104" s="276"/>
      <c r="AP104" s="276"/>
      <c r="AQ104" s="276"/>
      <c r="AR104" s="276"/>
    </row>
    <row r="105" spans="1:44" ht="31.5">
      <c r="A105" s="268" t="s">
        <v>3546</v>
      </c>
      <c r="B105" s="269" t="s">
        <v>954</v>
      </c>
      <c r="C105" s="269" t="s">
        <v>2224</v>
      </c>
      <c r="D105" s="269" t="s">
        <v>3547</v>
      </c>
      <c r="E105" s="268" t="s">
        <v>3548</v>
      </c>
      <c r="F105" s="269" t="s">
        <v>3515</v>
      </c>
      <c r="G105" s="267">
        <v>3</v>
      </c>
      <c r="H105" s="270" t="s">
        <v>3516</v>
      </c>
      <c r="I105" s="270" t="s">
        <v>3517</v>
      </c>
      <c r="J105" s="266" t="s">
        <v>94</v>
      </c>
      <c r="K105" s="266" t="s">
        <v>75</v>
      </c>
      <c r="L105" s="266" t="s">
        <v>76</v>
      </c>
      <c r="M105" s="270" t="s">
        <v>3377</v>
      </c>
      <c r="N105" s="270" t="s">
        <v>3509</v>
      </c>
      <c r="O105" s="266" t="s">
        <v>3510</v>
      </c>
      <c r="P105" s="266" t="s">
        <v>3511</v>
      </c>
      <c r="Q105" s="270" t="s">
        <v>407</v>
      </c>
      <c r="R105" s="271" t="s">
        <v>200</v>
      </c>
      <c r="S105" s="272">
        <v>28911839.010000002</v>
      </c>
      <c r="T105" s="273" t="s">
        <v>408</v>
      </c>
      <c r="U105" s="283">
        <v>0</v>
      </c>
      <c r="V105" s="284">
        <v>0</v>
      </c>
      <c r="W105" s="284">
        <v>0</v>
      </c>
      <c r="X105" s="284">
        <v>0</v>
      </c>
      <c r="Y105" s="284">
        <v>0</v>
      </c>
      <c r="Z105" s="284">
        <v>0.1</v>
      </c>
      <c r="AA105" s="284">
        <v>0.1</v>
      </c>
      <c r="AB105" s="284">
        <v>0.1</v>
      </c>
      <c r="AC105" s="284">
        <v>0.15</v>
      </c>
      <c r="AD105" s="284">
        <v>0.1</v>
      </c>
      <c r="AE105" s="284">
        <v>0.1</v>
      </c>
      <c r="AF105" s="284">
        <v>0.05</v>
      </c>
      <c r="AG105" s="276"/>
      <c r="AH105" s="276"/>
      <c r="AI105" s="276"/>
      <c r="AJ105" s="276"/>
      <c r="AK105" s="276"/>
      <c r="AL105" s="276"/>
      <c r="AM105" s="276"/>
      <c r="AN105" s="276"/>
      <c r="AO105" s="276"/>
      <c r="AP105" s="276"/>
      <c r="AQ105" s="276"/>
      <c r="AR105" s="276"/>
    </row>
    <row r="106" spans="1:44" ht="31.5">
      <c r="A106" s="268" t="s">
        <v>3549</v>
      </c>
      <c r="B106" s="269" t="s">
        <v>954</v>
      </c>
      <c r="C106" s="269" t="s">
        <v>2224</v>
      </c>
      <c r="D106" s="269" t="s">
        <v>3550</v>
      </c>
      <c r="E106" s="268" t="s">
        <v>3551</v>
      </c>
      <c r="F106" s="269" t="s">
        <v>3515</v>
      </c>
      <c r="G106" s="267">
        <v>3</v>
      </c>
      <c r="H106" s="270" t="s">
        <v>3516</v>
      </c>
      <c r="I106" s="270" t="s">
        <v>3517</v>
      </c>
      <c r="J106" s="266" t="s">
        <v>94</v>
      </c>
      <c r="K106" s="266" t="s">
        <v>75</v>
      </c>
      <c r="L106" s="266" t="s">
        <v>76</v>
      </c>
      <c r="M106" s="270" t="s">
        <v>3377</v>
      </c>
      <c r="N106" s="270" t="s">
        <v>3509</v>
      </c>
      <c r="O106" s="266" t="s">
        <v>3510</v>
      </c>
      <c r="P106" s="266" t="s">
        <v>3511</v>
      </c>
      <c r="Q106" s="270" t="s">
        <v>407</v>
      </c>
      <c r="R106" s="271" t="s">
        <v>200</v>
      </c>
      <c r="S106" s="272">
        <v>32876857.68</v>
      </c>
      <c r="T106" s="273" t="s">
        <v>408</v>
      </c>
      <c r="U106" s="283">
        <v>0</v>
      </c>
      <c r="V106" s="284">
        <v>0</v>
      </c>
      <c r="W106" s="284">
        <v>0</v>
      </c>
      <c r="X106" s="284">
        <v>0</v>
      </c>
      <c r="Y106" s="284">
        <v>0</v>
      </c>
      <c r="Z106" s="284">
        <v>0.1</v>
      </c>
      <c r="AA106" s="284">
        <v>0.1</v>
      </c>
      <c r="AB106" s="284">
        <v>0.1</v>
      </c>
      <c r="AC106" s="284">
        <v>0.15</v>
      </c>
      <c r="AD106" s="284">
        <v>0.1</v>
      </c>
      <c r="AE106" s="284">
        <v>0.1</v>
      </c>
      <c r="AF106" s="284">
        <v>0.05</v>
      </c>
      <c r="AG106" s="276"/>
      <c r="AH106" s="276"/>
      <c r="AI106" s="276"/>
      <c r="AJ106" s="276"/>
      <c r="AK106" s="276"/>
      <c r="AL106" s="276"/>
      <c r="AM106" s="276"/>
      <c r="AN106" s="276"/>
      <c r="AO106" s="276"/>
      <c r="AP106" s="276"/>
      <c r="AQ106" s="276"/>
      <c r="AR106" s="276"/>
    </row>
    <row r="107" spans="1:44" ht="31.5">
      <c r="A107" s="268" t="s">
        <v>3552</v>
      </c>
      <c r="B107" s="269" t="s">
        <v>954</v>
      </c>
      <c r="C107" s="269" t="s">
        <v>2224</v>
      </c>
      <c r="D107" s="269" t="s">
        <v>3553</v>
      </c>
      <c r="E107" s="268" t="s">
        <v>3554</v>
      </c>
      <c r="F107" s="269" t="s">
        <v>3515</v>
      </c>
      <c r="G107" s="267">
        <v>3</v>
      </c>
      <c r="H107" s="270" t="s">
        <v>3516</v>
      </c>
      <c r="I107" s="270" t="s">
        <v>3517</v>
      </c>
      <c r="J107" s="266" t="s">
        <v>94</v>
      </c>
      <c r="K107" s="266" t="s">
        <v>75</v>
      </c>
      <c r="L107" s="266" t="s">
        <v>76</v>
      </c>
      <c r="M107" s="270" t="s">
        <v>3377</v>
      </c>
      <c r="N107" s="270" t="s">
        <v>3509</v>
      </c>
      <c r="O107" s="266" t="s">
        <v>3510</v>
      </c>
      <c r="P107" s="266" t="s">
        <v>3511</v>
      </c>
      <c r="Q107" s="270" t="s">
        <v>407</v>
      </c>
      <c r="R107" s="271" t="s">
        <v>200</v>
      </c>
      <c r="S107" s="272">
        <v>41617232.079999998</v>
      </c>
      <c r="T107" s="273" t="s">
        <v>408</v>
      </c>
      <c r="U107" s="287">
        <v>0</v>
      </c>
      <c r="V107" s="288">
        <v>0</v>
      </c>
      <c r="W107" s="288">
        <v>0</v>
      </c>
      <c r="X107" s="288">
        <v>0</v>
      </c>
      <c r="Y107" s="288">
        <v>0</v>
      </c>
      <c r="Z107" s="288">
        <v>0.1</v>
      </c>
      <c r="AA107" s="288">
        <v>0.1</v>
      </c>
      <c r="AB107" s="288">
        <v>0.1</v>
      </c>
      <c r="AC107" s="288">
        <v>0.15</v>
      </c>
      <c r="AD107" s="288">
        <v>0.1</v>
      </c>
      <c r="AE107" s="288">
        <v>0.1</v>
      </c>
      <c r="AF107" s="288">
        <v>0.05</v>
      </c>
      <c r="AG107" s="280"/>
      <c r="AH107" s="281"/>
      <c r="AI107" s="281"/>
      <c r="AJ107" s="281"/>
      <c r="AK107" s="281"/>
      <c r="AL107" s="281"/>
      <c r="AM107" s="281"/>
      <c r="AN107" s="281"/>
      <c r="AO107" s="281"/>
      <c r="AP107" s="281"/>
      <c r="AQ107" s="281"/>
      <c r="AR107" s="281"/>
    </row>
    <row r="108" spans="1:44" ht="31.5">
      <c r="A108" s="268" t="s">
        <v>3555</v>
      </c>
      <c r="B108" s="269" t="s">
        <v>954</v>
      </c>
      <c r="C108" s="269" t="s">
        <v>2224</v>
      </c>
      <c r="D108" s="269" t="s">
        <v>3556</v>
      </c>
      <c r="E108" s="268" t="s">
        <v>3557</v>
      </c>
      <c r="F108" s="269" t="s">
        <v>3515</v>
      </c>
      <c r="G108" s="267">
        <v>3</v>
      </c>
      <c r="H108" s="270" t="s">
        <v>3516</v>
      </c>
      <c r="I108" s="270" t="s">
        <v>3517</v>
      </c>
      <c r="J108" s="266" t="s">
        <v>94</v>
      </c>
      <c r="K108" s="266" t="s">
        <v>75</v>
      </c>
      <c r="L108" s="266" t="s">
        <v>76</v>
      </c>
      <c r="M108" s="270" t="s">
        <v>3377</v>
      </c>
      <c r="N108" s="270" t="s">
        <v>3509</v>
      </c>
      <c r="O108" s="266" t="s">
        <v>3510</v>
      </c>
      <c r="P108" s="266" t="s">
        <v>3511</v>
      </c>
      <c r="Q108" s="270" t="s">
        <v>407</v>
      </c>
      <c r="R108" s="271" t="s">
        <v>200</v>
      </c>
      <c r="S108" s="272">
        <v>36587406.030000001</v>
      </c>
      <c r="T108" s="273" t="s">
        <v>408</v>
      </c>
      <c r="U108" s="287">
        <v>0</v>
      </c>
      <c r="V108" s="288">
        <v>0</v>
      </c>
      <c r="W108" s="288">
        <v>0</v>
      </c>
      <c r="X108" s="288">
        <v>0</v>
      </c>
      <c r="Y108" s="288">
        <v>0</v>
      </c>
      <c r="Z108" s="288">
        <v>0.1</v>
      </c>
      <c r="AA108" s="288">
        <v>0.1</v>
      </c>
      <c r="AB108" s="288">
        <v>0.1</v>
      </c>
      <c r="AC108" s="288">
        <v>0.15</v>
      </c>
      <c r="AD108" s="288">
        <v>0.1</v>
      </c>
      <c r="AE108" s="288">
        <v>0.1</v>
      </c>
      <c r="AF108" s="288">
        <v>0.05</v>
      </c>
      <c r="AG108" s="280"/>
      <c r="AH108" s="281"/>
      <c r="AI108" s="281"/>
      <c r="AJ108" s="281"/>
      <c r="AK108" s="281"/>
      <c r="AL108" s="281"/>
      <c r="AM108" s="281"/>
      <c r="AN108" s="281"/>
      <c r="AO108" s="281"/>
      <c r="AP108" s="281"/>
      <c r="AQ108" s="281"/>
      <c r="AR108" s="281"/>
    </row>
    <row r="109" spans="1:44" ht="31.5">
      <c r="A109" s="268" t="s">
        <v>3558</v>
      </c>
      <c r="B109" s="269" t="s">
        <v>954</v>
      </c>
      <c r="C109" s="269" t="s">
        <v>2224</v>
      </c>
      <c r="D109" s="269" t="s">
        <v>3559</v>
      </c>
      <c r="E109" s="268" t="s">
        <v>3560</v>
      </c>
      <c r="F109" s="269" t="s">
        <v>3515</v>
      </c>
      <c r="G109" s="267">
        <v>3</v>
      </c>
      <c r="H109" s="270" t="s">
        <v>3516</v>
      </c>
      <c r="I109" s="270" t="s">
        <v>3517</v>
      </c>
      <c r="J109" s="266" t="s">
        <v>94</v>
      </c>
      <c r="K109" s="266" t="s">
        <v>75</v>
      </c>
      <c r="L109" s="266" t="s">
        <v>76</v>
      </c>
      <c r="M109" s="270" t="s">
        <v>3377</v>
      </c>
      <c r="N109" s="270" t="s">
        <v>3509</v>
      </c>
      <c r="O109" s="266" t="s">
        <v>3510</v>
      </c>
      <c r="P109" s="266" t="s">
        <v>3511</v>
      </c>
      <c r="Q109" s="270" t="s">
        <v>407</v>
      </c>
      <c r="R109" s="271" t="s">
        <v>200</v>
      </c>
      <c r="S109" s="272">
        <v>43962030.219999999</v>
      </c>
      <c r="T109" s="273" t="s">
        <v>408</v>
      </c>
      <c r="U109" s="283">
        <v>0</v>
      </c>
      <c r="V109" s="284">
        <v>0</v>
      </c>
      <c r="W109" s="284">
        <v>0</v>
      </c>
      <c r="X109" s="284">
        <v>0</v>
      </c>
      <c r="Y109" s="284">
        <v>0</v>
      </c>
      <c r="Z109" s="284">
        <v>0.1</v>
      </c>
      <c r="AA109" s="284">
        <v>0.1</v>
      </c>
      <c r="AB109" s="284">
        <v>0.1</v>
      </c>
      <c r="AC109" s="284">
        <v>0.15</v>
      </c>
      <c r="AD109" s="284">
        <v>0.1</v>
      </c>
      <c r="AE109" s="284">
        <v>0.1</v>
      </c>
      <c r="AF109" s="284">
        <v>0.05</v>
      </c>
      <c r="AG109" s="276"/>
      <c r="AH109" s="276"/>
      <c r="AI109" s="276"/>
      <c r="AJ109" s="276"/>
      <c r="AK109" s="276"/>
      <c r="AL109" s="276"/>
      <c r="AM109" s="276"/>
      <c r="AN109" s="276"/>
      <c r="AO109" s="276"/>
      <c r="AP109" s="276"/>
      <c r="AQ109" s="276"/>
      <c r="AR109" s="276"/>
    </row>
    <row r="110" spans="1:44" ht="31.5">
      <c r="A110" s="268" t="s">
        <v>3561</v>
      </c>
      <c r="B110" s="269" t="s">
        <v>954</v>
      </c>
      <c r="C110" s="269" t="s">
        <v>2224</v>
      </c>
      <c r="D110" s="269" t="s">
        <v>3562</v>
      </c>
      <c r="E110" s="268" t="s">
        <v>3563</v>
      </c>
      <c r="F110" s="269" t="s">
        <v>3515</v>
      </c>
      <c r="G110" s="267">
        <v>3</v>
      </c>
      <c r="H110" s="270" t="s">
        <v>3516</v>
      </c>
      <c r="I110" s="270" t="s">
        <v>3517</v>
      </c>
      <c r="J110" s="266" t="s">
        <v>94</v>
      </c>
      <c r="K110" s="266" t="s">
        <v>75</v>
      </c>
      <c r="L110" s="266" t="s">
        <v>76</v>
      </c>
      <c r="M110" s="270" t="s">
        <v>3377</v>
      </c>
      <c r="N110" s="270" t="s">
        <v>3509</v>
      </c>
      <c r="O110" s="266" t="s">
        <v>3510</v>
      </c>
      <c r="P110" s="266" t="s">
        <v>3511</v>
      </c>
      <c r="Q110" s="270" t="s">
        <v>407</v>
      </c>
      <c r="R110" s="271" t="s">
        <v>200</v>
      </c>
      <c r="S110" s="272">
        <v>16692411.630000001</v>
      </c>
      <c r="T110" s="273" t="s">
        <v>408</v>
      </c>
      <c r="U110" s="287">
        <v>0</v>
      </c>
      <c r="V110" s="288">
        <v>0</v>
      </c>
      <c r="W110" s="288">
        <v>0</v>
      </c>
      <c r="X110" s="288">
        <v>0</v>
      </c>
      <c r="Y110" s="288">
        <v>0</v>
      </c>
      <c r="Z110" s="288">
        <v>0.1</v>
      </c>
      <c r="AA110" s="288">
        <v>0.1</v>
      </c>
      <c r="AB110" s="288">
        <v>0.1</v>
      </c>
      <c r="AC110" s="288">
        <v>0.15</v>
      </c>
      <c r="AD110" s="288">
        <v>0.1</v>
      </c>
      <c r="AE110" s="288">
        <v>0.1</v>
      </c>
      <c r="AF110" s="288">
        <v>0.05</v>
      </c>
      <c r="AG110" s="280"/>
      <c r="AH110" s="281"/>
      <c r="AI110" s="281"/>
      <c r="AJ110" s="281"/>
      <c r="AK110" s="281"/>
      <c r="AL110" s="281"/>
      <c r="AM110" s="281"/>
      <c r="AN110" s="281"/>
      <c r="AO110" s="281"/>
      <c r="AP110" s="281"/>
      <c r="AQ110" s="281"/>
      <c r="AR110" s="281"/>
    </row>
    <row r="111" spans="1:44" ht="31.5">
      <c r="A111" s="268" t="s">
        <v>3564</v>
      </c>
      <c r="B111" s="269" t="s">
        <v>954</v>
      </c>
      <c r="C111" s="269" t="s">
        <v>2224</v>
      </c>
      <c r="D111" s="269" t="s">
        <v>3565</v>
      </c>
      <c r="E111" s="268" t="s">
        <v>3566</v>
      </c>
      <c r="F111" s="269" t="s">
        <v>3515</v>
      </c>
      <c r="G111" s="267">
        <v>3</v>
      </c>
      <c r="H111" s="270" t="s">
        <v>3516</v>
      </c>
      <c r="I111" s="270" t="s">
        <v>3517</v>
      </c>
      <c r="J111" s="266" t="s">
        <v>94</v>
      </c>
      <c r="K111" s="266" t="s">
        <v>75</v>
      </c>
      <c r="L111" s="266" t="s">
        <v>76</v>
      </c>
      <c r="M111" s="270" t="s">
        <v>3377</v>
      </c>
      <c r="N111" s="270" t="s">
        <v>3509</v>
      </c>
      <c r="O111" s="266" t="s">
        <v>3510</v>
      </c>
      <c r="P111" s="266" t="s">
        <v>3511</v>
      </c>
      <c r="Q111" s="270" t="s">
        <v>407</v>
      </c>
      <c r="R111" s="271" t="s">
        <v>200</v>
      </c>
      <c r="S111" s="272">
        <v>17127797.039999999</v>
      </c>
      <c r="T111" s="273" t="s">
        <v>408</v>
      </c>
      <c r="U111" s="283">
        <v>0</v>
      </c>
      <c r="V111" s="284">
        <v>0</v>
      </c>
      <c r="W111" s="284">
        <v>0</v>
      </c>
      <c r="X111" s="284">
        <v>0</v>
      </c>
      <c r="Y111" s="284">
        <v>0</v>
      </c>
      <c r="Z111" s="284">
        <v>0.1</v>
      </c>
      <c r="AA111" s="284">
        <v>0.1</v>
      </c>
      <c r="AB111" s="284">
        <v>0.1</v>
      </c>
      <c r="AC111" s="284">
        <v>0.15</v>
      </c>
      <c r="AD111" s="284">
        <v>0.1</v>
      </c>
      <c r="AE111" s="284">
        <v>0.1</v>
      </c>
      <c r="AF111" s="284">
        <v>0.05</v>
      </c>
      <c r="AG111" s="276"/>
      <c r="AH111" s="276"/>
      <c r="AI111" s="276"/>
      <c r="AJ111" s="277"/>
      <c r="AK111" s="276"/>
      <c r="AL111" s="276"/>
      <c r="AM111" s="276"/>
      <c r="AN111" s="276"/>
      <c r="AO111" s="276"/>
      <c r="AP111" s="276"/>
      <c r="AQ111" s="276"/>
      <c r="AR111" s="276"/>
    </row>
    <row r="112" spans="1:44" ht="31.5">
      <c r="A112" s="268" t="s">
        <v>3567</v>
      </c>
      <c r="B112" s="269" t="s">
        <v>954</v>
      </c>
      <c r="C112" s="269" t="s">
        <v>2224</v>
      </c>
      <c r="D112" s="269" t="s">
        <v>3568</v>
      </c>
      <c r="E112" s="268" t="s">
        <v>3569</v>
      </c>
      <c r="F112" s="269" t="s">
        <v>3515</v>
      </c>
      <c r="G112" s="267">
        <v>3</v>
      </c>
      <c r="H112" s="270" t="s">
        <v>3516</v>
      </c>
      <c r="I112" s="270" t="s">
        <v>3517</v>
      </c>
      <c r="J112" s="266" t="s">
        <v>94</v>
      </c>
      <c r="K112" s="266" t="s">
        <v>75</v>
      </c>
      <c r="L112" s="266" t="s">
        <v>76</v>
      </c>
      <c r="M112" s="270" t="s">
        <v>3377</v>
      </c>
      <c r="N112" s="270" t="s">
        <v>3509</v>
      </c>
      <c r="O112" s="266" t="s">
        <v>3510</v>
      </c>
      <c r="P112" s="266" t="s">
        <v>3511</v>
      </c>
      <c r="Q112" s="270" t="s">
        <v>407</v>
      </c>
      <c r="R112" s="271" t="s">
        <v>200</v>
      </c>
      <c r="S112" s="272">
        <v>33280147.149999999</v>
      </c>
      <c r="T112" s="273" t="s">
        <v>408</v>
      </c>
      <c r="U112" s="287">
        <v>0</v>
      </c>
      <c r="V112" s="288">
        <v>0</v>
      </c>
      <c r="W112" s="288">
        <v>0</v>
      </c>
      <c r="X112" s="288">
        <v>0</v>
      </c>
      <c r="Y112" s="288">
        <v>0</v>
      </c>
      <c r="Z112" s="288">
        <v>0.1</v>
      </c>
      <c r="AA112" s="288">
        <v>0.1</v>
      </c>
      <c r="AB112" s="288">
        <v>0.1</v>
      </c>
      <c r="AC112" s="288">
        <v>0.15</v>
      </c>
      <c r="AD112" s="288">
        <v>0.1</v>
      </c>
      <c r="AE112" s="288">
        <v>0.1</v>
      </c>
      <c r="AF112" s="288">
        <v>0.05</v>
      </c>
      <c r="AG112" s="280"/>
      <c r="AH112" s="281"/>
      <c r="AI112" s="281"/>
      <c r="AJ112" s="281"/>
      <c r="AK112" s="281"/>
      <c r="AL112" s="281"/>
      <c r="AM112" s="281"/>
      <c r="AN112" s="281"/>
      <c r="AO112" s="281"/>
      <c r="AP112" s="281"/>
      <c r="AQ112" s="281"/>
      <c r="AR112" s="281"/>
    </row>
    <row r="113" spans="1:44" ht="31.5">
      <c r="A113" s="268" t="s">
        <v>3570</v>
      </c>
      <c r="B113" s="269" t="s">
        <v>954</v>
      </c>
      <c r="C113" s="269" t="s">
        <v>2224</v>
      </c>
      <c r="D113" s="269" t="s">
        <v>3571</v>
      </c>
      <c r="E113" s="268" t="s">
        <v>3572</v>
      </c>
      <c r="F113" s="269" t="s">
        <v>3515</v>
      </c>
      <c r="G113" s="267">
        <v>3</v>
      </c>
      <c r="H113" s="270" t="s">
        <v>3516</v>
      </c>
      <c r="I113" s="270" t="s">
        <v>3517</v>
      </c>
      <c r="J113" s="266" t="s">
        <v>94</v>
      </c>
      <c r="K113" s="266" t="s">
        <v>75</v>
      </c>
      <c r="L113" s="266" t="s">
        <v>76</v>
      </c>
      <c r="M113" s="270" t="s">
        <v>3377</v>
      </c>
      <c r="N113" s="270" t="s">
        <v>3509</v>
      </c>
      <c r="O113" s="266" t="s">
        <v>3510</v>
      </c>
      <c r="P113" s="266" t="s">
        <v>3511</v>
      </c>
      <c r="Q113" s="270" t="s">
        <v>407</v>
      </c>
      <c r="R113" s="271" t="s">
        <v>200</v>
      </c>
      <c r="S113" s="272">
        <v>37437888.979999997</v>
      </c>
      <c r="T113" s="273" t="s">
        <v>408</v>
      </c>
      <c r="U113" s="283">
        <v>0</v>
      </c>
      <c r="V113" s="284">
        <v>0</v>
      </c>
      <c r="W113" s="284">
        <v>0</v>
      </c>
      <c r="X113" s="284">
        <v>0</v>
      </c>
      <c r="Y113" s="284">
        <v>0</v>
      </c>
      <c r="Z113" s="284">
        <v>0.1</v>
      </c>
      <c r="AA113" s="284">
        <v>0.1</v>
      </c>
      <c r="AB113" s="284">
        <v>0.1</v>
      </c>
      <c r="AC113" s="284">
        <v>0.15</v>
      </c>
      <c r="AD113" s="284">
        <v>0.1</v>
      </c>
      <c r="AE113" s="284">
        <v>0.1</v>
      </c>
      <c r="AF113" s="284">
        <v>0.05</v>
      </c>
      <c r="AG113" s="276"/>
      <c r="AH113" s="276"/>
      <c r="AI113" s="276"/>
      <c r="AJ113" s="277"/>
      <c r="AK113" s="276"/>
      <c r="AL113" s="276"/>
      <c r="AM113" s="276"/>
      <c r="AN113" s="276"/>
      <c r="AO113" s="276"/>
      <c r="AP113" s="276"/>
      <c r="AQ113" s="276"/>
      <c r="AR113" s="276"/>
    </row>
    <row r="114" spans="1:44" ht="31.5">
      <c r="A114" s="268" t="s">
        <v>3573</v>
      </c>
      <c r="B114" s="269" t="s">
        <v>954</v>
      </c>
      <c r="C114" s="269" t="s">
        <v>2224</v>
      </c>
      <c r="D114" s="269" t="s">
        <v>3574</v>
      </c>
      <c r="E114" s="268" t="s">
        <v>3575</v>
      </c>
      <c r="F114" s="269" t="s">
        <v>3515</v>
      </c>
      <c r="G114" s="267">
        <v>3</v>
      </c>
      <c r="H114" s="270" t="s">
        <v>3516</v>
      </c>
      <c r="I114" s="270" t="s">
        <v>3517</v>
      </c>
      <c r="J114" s="266" t="s">
        <v>94</v>
      </c>
      <c r="K114" s="266" t="s">
        <v>75</v>
      </c>
      <c r="L114" s="266" t="s">
        <v>76</v>
      </c>
      <c r="M114" s="270" t="s">
        <v>3377</v>
      </c>
      <c r="N114" s="270" t="s">
        <v>3509</v>
      </c>
      <c r="O114" s="266" t="s">
        <v>3510</v>
      </c>
      <c r="P114" s="266" t="s">
        <v>3511</v>
      </c>
      <c r="Q114" s="270" t="s">
        <v>407</v>
      </c>
      <c r="R114" s="271" t="s">
        <v>200</v>
      </c>
      <c r="S114" s="272">
        <v>50509496.229999997</v>
      </c>
      <c r="T114" s="273" t="s">
        <v>408</v>
      </c>
      <c r="U114" s="283">
        <v>0</v>
      </c>
      <c r="V114" s="284">
        <v>0</v>
      </c>
      <c r="W114" s="284">
        <v>0</v>
      </c>
      <c r="X114" s="284">
        <v>0</v>
      </c>
      <c r="Y114" s="284">
        <v>0</v>
      </c>
      <c r="Z114" s="284">
        <v>0.1</v>
      </c>
      <c r="AA114" s="284">
        <v>0.1</v>
      </c>
      <c r="AB114" s="284">
        <v>0.1</v>
      </c>
      <c r="AC114" s="284">
        <v>0.15</v>
      </c>
      <c r="AD114" s="284">
        <v>0.1</v>
      </c>
      <c r="AE114" s="284">
        <v>0.1</v>
      </c>
      <c r="AF114" s="284">
        <v>0.05</v>
      </c>
      <c r="AG114" s="276"/>
      <c r="AH114" s="276"/>
      <c r="AI114" s="276"/>
      <c r="AJ114" s="277"/>
      <c r="AK114" s="276"/>
      <c r="AL114" s="276"/>
      <c r="AM114" s="276"/>
      <c r="AN114" s="276"/>
      <c r="AO114" s="276"/>
      <c r="AP114" s="276"/>
      <c r="AQ114" s="276"/>
      <c r="AR114" s="276"/>
    </row>
    <row r="115" spans="1:44" ht="31.5">
      <c r="A115" s="268" t="s">
        <v>3576</v>
      </c>
      <c r="B115" s="269" t="s">
        <v>954</v>
      </c>
      <c r="C115" s="269" t="s">
        <v>2224</v>
      </c>
      <c r="D115" s="269" t="s">
        <v>3577</v>
      </c>
      <c r="E115" s="268" t="s">
        <v>3578</v>
      </c>
      <c r="F115" s="269" t="s">
        <v>3515</v>
      </c>
      <c r="G115" s="267">
        <v>3</v>
      </c>
      <c r="H115" s="270" t="s">
        <v>3516</v>
      </c>
      <c r="I115" s="270" t="s">
        <v>3517</v>
      </c>
      <c r="J115" s="266" t="s">
        <v>94</v>
      </c>
      <c r="K115" s="266" t="s">
        <v>75</v>
      </c>
      <c r="L115" s="266" t="s">
        <v>76</v>
      </c>
      <c r="M115" s="270" t="s">
        <v>3377</v>
      </c>
      <c r="N115" s="270" t="s">
        <v>3509</v>
      </c>
      <c r="O115" s="266" t="s">
        <v>3510</v>
      </c>
      <c r="P115" s="266" t="s">
        <v>3511</v>
      </c>
      <c r="Q115" s="270" t="s">
        <v>407</v>
      </c>
      <c r="R115" s="271" t="s">
        <v>200</v>
      </c>
      <c r="S115" s="272">
        <v>37252274.189999998</v>
      </c>
      <c r="T115" s="273" t="s">
        <v>408</v>
      </c>
      <c r="U115" s="283">
        <v>0</v>
      </c>
      <c r="V115" s="284">
        <v>0</v>
      </c>
      <c r="W115" s="284">
        <v>0</v>
      </c>
      <c r="X115" s="284">
        <v>0</v>
      </c>
      <c r="Y115" s="284">
        <v>0</v>
      </c>
      <c r="Z115" s="284">
        <v>0.1</v>
      </c>
      <c r="AA115" s="284">
        <v>0.1</v>
      </c>
      <c r="AB115" s="284">
        <v>0.1</v>
      </c>
      <c r="AC115" s="284">
        <v>0.15</v>
      </c>
      <c r="AD115" s="284">
        <v>0.1</v>
      </c>
      <c r="AE115" s="284">
        <v>0.1</v>
      </c>
      <c r="AF115" s="284">
        <v>0.05</v>
      </c>
      <c r="AG115" s="276"/>
      <c r="AH115" s="276"/>
      <c r="AI115" s="276"/>
      <c r="AJ115" s="277"/>
      <c r="AK115" s="276"/>
      <c r="AL115" s="276"/>
      <c r="AM115" s="276"/>
      <c r="AN115" s="276"/>
      <c r="AO115" s="276"/>
      <c r="AP115" s="276"/>
      <c r="AQ115" s="276"/>
      <c r="AR115" s="276"/>
    </row>
    <row r="116" spans="1:44" ht="31.5">
      <c r="A116" s="268" t="s">
        <v>3579</v>
      </c>
      <c r="B116" s="269" t="s">
        <v>954</v>
      </c>
      <c r="C116" s="269" t="s">
        <v>2224</v>
      </c>
      <c r="D116" s="269" t="s">
        <v>3580</v>
      </c>
      <c r="E116" s="268" t="s">
        <v>3581</v>
      </c>
      <c r="F116" s="269" t="s">
        <v>3515</v>
      </c>
      <c r="G116" s="267">
        <v>3</v>
      </c>
      <c r="H116" s="270" t="s">
        <v>3516</v>
      </c>
      <c r="I116" s="270" t="s">
        <v>3517</v>
      </c>
      <c r="J116" s="266" t="s">
        <v>94</v>
      </c>
      <c r="K116" s="266" t="s">
        <v>75</v>
      </c>
      <c r="L116" s="266" t="s">
        <v>76</v>
      </c>
      <c r="M116" s="270" t="s">
        <v>3377</v>
      </c>
      <c r="N116" s="270" t="s">
        <v>3509</v>
      </c>
      <c r="O116" s="266" t="s">
        <v>3510</v>
      </c>
      <c r="P116" s="266" t="s">
        <v>3511</v>
      </c>
      <c r="Q116" s="270" t="s">
        <v>407</v>
      </c>
      <c r="R116" s="271" t="s">
        <v>200</v>
      </c>
      <c r="S116" s="272">
        <v>42941137.18</v>
      </c>
      <c r="T116" s="273" t="s">
        <v>408</v>
      </c>
      <c r="U116" s="283">
        <v>0</v>
      </c>
      <c r="V116" s="284">
        <v>0</v>
      </c>
      <c r="W116" s="284">
        <v>0</v>
      </c>
      <c r="X116" s="284">
        <v>0</v>
      </c>
      <c r="Y116" s="284">
        <v>0</v>
      </c>
      <c r="Z116" s="284">
        <v>0.1</v>
      </c>
      <c r="AA116" s="284">
        <v>0.1</v>
      </c>
      <c r="AB116" s="284">
        <v>0.1</v>
      </c>
      <c r="AC116" s="284">
        <v>0.15</v>
      </c>
      <c r="AD116" s="284">
        <v>0.1</v>
      </c>
      <c r="AE116" s="284">
        <v>0.1</v>
      </c>
      <c r="AF116" s="284">
        <v>0.05</v>
      </c>
      <c r="AG116" s="276"/>
      <c r="AH116" s="276"/>
      <c r="AI116" s="276"/>
      <c r="AJ116" s="277"/>
      <c r="AK116" s="276"/>
      <c r="AL116" s="276"/>
      <c r="AM116" s="276"/>
      <c r="AN116" s="276"/>
      <c r="AO116" s="276"/>
      <c r="AP116" s="276"/>
      <c r="AQ116" s="276"/>
      <c r="AR116" s="276"/>
    </row>
    <row r="117" spans="1:44" ht="31.5">
      <c r="A117" s="268" t="s">
        <v>3582</v>
      </c>
      <c r="B117" s="269" t="s">
        <v>954</v>
      </c>
      <c r="C117" s="269" t="s">
        <v>2224</v>
      </c>
      <c r="D117" s="269" t="s">
        <v>3583</v>
      </c>
      <c r="E117" s="268" t="s">
        <v>3584</v>
      </c>
      <c r="F117" s="269" t="s">
        <v>3515</v>
      </c>
      <c r="G117" s="267">
        <v>3</v>
      </c>
      <c r="H117" s="270" t="s">
        <v>3516</v>
      </c>
      <c r="I117" s="270" t="s">
        <v>3517</v>
      </c>
      <c r="J117" s="266" t="s">
        <v>94</v>
      </c>
      <c r="K117" s="266" t="s">
        <v>75</v>
      </c>
      <c r="L117" s="266" t="s">
        <v>76</v>
      </c>
      <c r="M117" s="270" t="s">
        <v>3377</v>
      </c>
      <c r="N117" s="270" t="s">
        <v>3509</v>
      </c>
      <c r="O117" s="266" t="s">
        <v>3510</v>
      </c>
      <c r="P117" s="266" t="s">
        <v>3511</v>
      </c>
      <c r="Q117" s="270" t="s">
        <v>407</v>
      </c>
      <c r="R117" s="271" t="s">
        <v>200</v>
      </c>
      <c r="S117" s="272">
        <v>56432607.859999999</v>
      </c>
      <c r="T117" s="273" t="s">
        <v>408</v>
      </c>
      <c r="U117" s="287">
        <v>0</v>
      </c>
      <c r="V117" s="288">
        <v>0</v>
      </c>
      <c r="W117" s="288">
        <v>0</v>
      </c>
      <c r="X117" s="288">
        <v>0</v>
      </c>
      <c r="Y117" s="288">
        <v>0</v>
      </c>
      <c r="Z117" s="288">
        <v>0.1</v>
      </c>
      <c r="AA117" s="288">
        <v>0.1</v>
      </c>
      <c r="AB117" s="288">
        <v>0.1</v>
      </c>
      <c r="AC117" s="288">
        <v>0.15</v>
      </c>
      <c r="AD117" s="288">
        <v>0.1</v>
      </c>
      <c r="AE117" s="288">
        <v>0.1</v>
      </c>
      <c r="AF117" s="288">
        <v>0.05</v>
      </c>
      <c r="AG117" s="280"/>
      <c r="AH117" s="281"/>
      <c r="AI117" s="281"/>
      <c r="AJ117" s="281"/>
      <c r="AK117" s="281"/>
      <c r="AL117" s="281"/>
      <c r="AM117" s="281"/>
      <c r="AN117" s="281"/>
      <c r="AO117" s="281"/>
      <c r="AP117" s="281"/>
      <c r="AQ117" s="281"/>
      <c r="AR117" s="281"/>
    </row>
    <row r="118" spans="1:44" ht="31.5">
      <c r="A118" s="268" t="s">
        <v>3585</v>
      </c>
      <c r="B118" s="269" t="s">
        <v>954</v>
      </c>
      <c r="C118" s="269" t="s">
        <v>2224</v>
      </c>
      <c r="D118" s="269" t="s">
        <v>3586</v>
      </c>
      <c r="E118" s="268" t="s">
        <v>3587</v>
      </c>
      <c r="F118" s="269" t="s">
        <v>3515</v>
      </c>
      <c r="G118" s="267">
        <v>3</v>
      </c>
      <c r="H118" s="270" t="s">
        <v>3516</v>
      </c>
      <c r="I118" s="270" t="s">
        <v>3517</v>
      </c>
      <c r="J118" s="266" t="s">
        <v>94</v>
      </c>
      <c r="K118" s="266" t="s">
        <v>75</v>
      </c>
      <c r="L118" s="266" t="s">
        <v>76</v>
      </c>
      <c r="M118" s="270" t="s">
        <v>3377</v>
      </c>
      <c r="N118" s="270" t="s">
        <v>3509</v>
      </c>
      <c r="O118" s="266" t="s">
        <v>3510</v>
      </c>
      <c r="P118" s="266" t="s">
        <v>3511</v>
      </c>
      <c r="Q118" s="270" t="s">
        <v>407</v>
      </c>
      <c r="R118" s="271" t="s">
        <v>200</v>
      </c>
      <c r="S118" s="272">
        <v>50184824.700000003</v>
      </c>
      <c r="T118" s="273" t="s">
        <v>408</v>
      </c>
      <c r="U118" s="283">
        <v>0</v>
      </c>
      <c r="V118" s="284">
        <v>0</v>
      </c>
      <c r="W118" s="284">
        <v>0</v>
      </c>
      <c r="X118" s="284">
        <v>0</v>
      </c>
      <c r="Y118" s="284">
        <v>0</v>
      </c>
      <c r="Z118" s="284">
        <v>0.1</v>
      </c>
      <c r="AA118" s="284">
        <v>0.1</v>
      </c>
      <c r="AB118" s="284">
        <v>0.1</v>
      </c>
      <c r="AC118" s="284">
        <v>0.15</v>
      </c>
      <c r="AD118" s="284">
        <v>0.1</v>
      </c>
      <c r="AE118" s="284">
        <v>0.1</v>
      </c>
      <c r="AF118" s="284">
        <v>0.05</v>
      </c>
      <c r="AG118" s="276"/>
      <c r="AH118" s="276"/>
      <c r="AI118" s="276"/>
      <c r="AJ118" s="276"/>
      <c r="AK118" s="276"/>
      <c r="AL118" s="276"/>
      <c r="AM118" s="276"/>
      <c r="AN118" s="276"/>
      <c r="AO118" s="276"/>
      <c r="AP118" s="276"/>
      <c r="AQ118" s="276"/>
      <c r="AR118" s="276"/>
    </row>
    <row r="119" spans="1:44" ht="31.5">
      <c r="A119" s="268" t="s">
        <v>3588</v>
      </c>
      <c r="B119" s="269" t="s">
        <v>954</v>
      </c>
      <c r="C119" s="269" t="s">
        <v>2224</v>
      </c>
      <c r="D119" s="269" t="s">
        <v>3589</v>
      </c>
      <c r="E119" s="268" t="s">
        <v>3590</v>
      </c>
      <c r="F119" s="269" t="s">
        <v>3515</v>
      </c>
      <c r="G119" s="267">
        <v>3</v>
      </c>
      <c r="H119" s="270" t="s">
        <v>3516</v>
      </c>
      <c r="I119" s="270" t="s">
        <v>3517</v>
      </c>
      <c r="J119" s="266" t="s">
        <v>94</v>
      </c>
      <c r="K119" s="266" t="s">
        <v>75</v>
      </c>
      <c r="L119" s="266" t="s">
        <v>76</v>
      </c>
      <c r="M119" s="270" t="s">
        <v>3377</v>
      </c>
      <c r="N119" s="270" t="s">
        <v>3509</v>
      </c>
      <c r="O119" s="266" t="s">
        <v>3510</v>
      </c>
      <c r="P119" s="266" t="s">
        <v>3511</v>
      </c>
      <c r="Q119" s="270" t="s">
        <v>407</v>
      </c>
      <c r="R119" s="271" t="s">
        <v>200</v>
      </c>
      <c r="S119" s="272">
        <v>28439547.600000001</v>
      </c>
      <c r="T119" s="273" t="s">
        <v>408</v>
      </c>
      <c r="U119" s="283">
        <v>0</v>
      </c>
      <c r="V119" s="284">
        <v>0</v>
      </c>
      <c r="W119" s="284">
        <v>0</v>
      </c>
      <c r="X119" s="284">
        <v>0</v>
      </c>
      <c r="Y119" s="284">
        <v>0</v>
      </c>
      <c r="Z119" s="284">
        <v>0.1</v>
      </c>
      <c r="AA119" s="284">
        <v>0.1</v>
      </c>
      <c r="AB119" s="284">
        <v>0.1</v>
      </c>
      <c r="AC119" s="284">
        <v>0.15</v>
      </c>
      <c r="AD119" s="284">
        <v>0.1</v>
      </c>
      <c r="AE119" s="284">
        <v>0.1</v>
      </c>
      <c r="AF119" s="284">
        <v>0.05</v>
      </c>
      <c r="AG119" s="276"/>
      <c r="AH119" s="276"/>
      <c r="AI119" s="276"/>
      <c r="AJ119" s="276"/>
      <c r="AK119" s="276"/>
      <c r="AL119" s="276"/>
      <c r="AM119" s="276"/>
      <c r="AN119" s="276"/>
      <c r="AO119" s="276"/>
      <c r="AP119" s="276"/>
      <c r="AQ119" s="276"/>
      <c r="AR119" s="276"/>
    </row>
    <row r="120" spans="1:44" ht="31.5">
      <c r="A120" s="268" t="s">
        <v>3591</v>
      </c>
      <c r="B120" s="269" t="s">
        <v>954</v>
      </c>
      <c r="C120" s="269" t="s">
        <v>2224</v>
      </c>
      <c r="D120" s="269" t="s">
        <v>3592</v>
      </c>
      <c r="E120" s="268" t="s">
        <v>3593</v>
      </c>
      <c r="F120" s="269" t="s">
        <v>3515</v>
      </c>
      <c r="G120" s="267">
        <v>3</v>
      </c>
      <c r="H120" s="270" t="s">
        <v>3516</v>
      </c>
      <c r="I120" s="270" t="s">
        <v>3517</v>
      </c>
      <c r="J120" s="266" t="s">
        <v>94</v>
      </c>
      <c r="K120" s="266" t="s">
        <v>75</v>
      </c>
      <c r="L120" s="266" t="s">
        <v>76</v>
      </c>
      <c r="M120" s="270" t="s">
        <v>3377</v>
      </c>
      <c r="N120" s="270" t="s">
        <v>3509</v>
      </c>
      <c r="O120" s="266" t="s">
        <v>3510</v>
      </c>
      <c r="P120" s="266" t="s">
        <v>3511</v>
      </c>
      <c r="Q120" s="270" t="s">
        <v>407</v>
      </c>
      <c r="R120" s="271" t="s">
        <v>200</v>
      </c>
      <c r="S120" s="272">
        <v>32149383.960000001</v>
      </c>
      <c r="T120" s="273" t="s">
        <v>408</v>
      </c>
      <c r="U120" s="283">
        <v>0</v>
      </c>
      <c r="V120" s="284">
        <v>0</v>
      </c>
      <c r="W120" s="284">
        <v>0</v>
      </c>
      <c r="X120" s="284">
        <v>0</v>
      </c>
      <c r="Y120" s="284">
        <v>0</v>
      </c>
      <c r="Z120" s="284">
        <v>0.1</v>
      </c>
      <c r="AA120" s="284">
        <v>0.1</v>
      </c>
      <c r="AB120" s="284">
        <v>0.1</v>
      </c>
      <c r="AC120" s="284">
        <v>0.15</v>
      </c>
      <c r="AD120" s="284">
        <v>0.1</v>
      </c>
      <c r="AE120" s="284">
        <v>0.1</v>
      </c>
      <c r="AF120" s="284">
        <v>0.05</v>
      </c>
      <c r="AG120" s="276"/>
      <c r="AH120" s="276"/>
      <c r="AI120" s="276"/>
      <c r="AJ120" s="276"/>
      <c r="AK120" s="276"/>
      <c r="AL120" s="276"/>
      <c r="AM120" s="276"/>
      <c r="AN120" s="276"/>
      <c r="AO120" s="276"/>
      <c r="AP120" s="276"/>
      <c r="AQ120" s="276"/>
      <c r="AR120" s="276"/>
    </row>
    <row r="121" spans="1:44" ht="31.5">
      <c r="A121" s="268" t="s">
        <v>3594</v>
      </c>
      <c r="B121" s="269" t="s">
        <v>954</v>
      </c>
      <c r="C121" s="269" t="s">
        <v>2224</v>
      </c>
      <c r="D121" s="269" t="s">
        <v>3595</v>
      </c>
      <c r="E121" s="268" t="s">
        <v>3596</v>
      </c>
      <c r="F121" s="269" t="s">
        <v>3515</v>
      </c>
      <c r="G121" s="267">
        <v>3</v>
      </c>
      <c r="H121" s="270" t="s">
        <v>3516</v>
      </c>
      <c r="I121" s="270" t="s">
        <v>3517</v>
      </c>
      <c r="J121" s="266" t="s">
        <v>94</v>
      </c>
      <c r="K121" s="266" t="s">
        <v>75</v>
      </c>
      <c r="L121" s="266" t="s">
        <v>76</v>
      </c>
      <c r="M121" s="270" t="s">
        <v>3377</v>
      </c>
      <c r="N121" s="270" t="s">
        <v>3509</v>
      </c>
      <c r="O121" s="266" t="s">
        <v>3510</v>
      </c>
      <c r="P121" s="266" t="s">
        <v>3511</v>
      </c>
      <c r="Q121" s="270" t="s">
        <v>407</v>
      </c>
      <c r="R121" s="271" t="s">
        <v>200</v>
      </c>
      <c r="S121" s="272">
        <v>30165998.68</v>
      </c>
      <c r="T121" s="273" t="s">
        <v>408</v>
      </c>
      <c r="U121" s="283">
        <v>0</v>
      </c>
      <c r="V121" s="284">
        <v>0</v>
      </c>
      <c r="W121" s="284">
        <v>0</v>
      </c>
      <c r="X121" s="284">
        <v>0</v>
      </c>
      <c r="Y121" s="284">
        <v>0</v>
      </c>
      <c r="Z121" s="284">
        <v>0.1</v>
      </c>
      <c r="AA121" s="284">
        <v>0.1</v>
      </c>
      <c r="AB121" s="284">
        <v>0.1</v>
      </c>
      <c r="AC121" s="284">
        <v>0.15</v>
      </c>
      <c r="AD121" s="284">
        <v>0.1</v>
      </c>
      <c r="AE121" s="284">
        <v>0.1</v>
      </c>
      <c r="AF121" s="284">
        <v>0.05</v>
      </c>
      <c r="AG121" s="276"/>
      <c r="AH121" s="276"/>
      <c r="AI121" s="276"/>
      <c r="AJ121" s="276"/>
      <c r="AK121" s="276"/>
      <c r="AL121" s="276"/>
      <c r="AM121" s="276"/>
      <c r="AN121" s="276"/>
      <c r="AO121" s="276"/>
      <c r="AP121" s="276"/>
      <c r="AQ121" s="276"/>
      <c r="AR121" s="276"/>
    </row>
    <row r="122" spans="1:44" ht="31.5">
      <c r="A122" s="268" t="s">
        <v>3597</v>
      </c>
      <c r="B122" s="269" t="s">
        <v>954</v>
      </c>
      <c r="C122" s="269" t="s">
        <v>2224</v>
      </c>
      <c r="D122" s="269" t="s">
        <v>3598</v>
      </c>
      <c r="E122" s="268" t="s">
        <v>3599</v>
      </c>
      <c r="F122" s="269" t="s">
        <v>3515</v>
      </c>
      <c r="G122" s="267">
        <v>3</v>
      </c>
      <c r="H122" s="270" t="s">
        <v>3516</v>
      </c>
      <c r="I122" s="270" t="s">
        <v>3517</v>
      </c>
      <c r="J122" s="266" t="s">
        <v>94</v>
      </c>
      <c r="K122" s="266" t="s">
        <v>75</v>
      </c>
      <c r="L122" s="266" t="s">
        <v>76</v>
      </c>
      <c r="M122" s="270" t="s">
        <v>3377</v>
      </c>
      <c r="N122" s="270" t="s">
        <v>3509</v>
      </c>
      <c r="O122" s="266" t="s">
        <v>3510</v>
      </c>
      <c r="P122" s="266" t="s">
        <v>3511</v>
      </c>
      <c r="Q122" s="270" t="s">
        <v>407</v>
      </c>
      <c r="R122" s="271" t="s">
        <v>200</v>
      </c>
      <c r="S122" s="272">
        <v>9954982.5299999993</v>
      </c>
      <c r="T122" s="273" t="s">
        <v>408</v>
      </c>
      <c r="U122" s="287">
        <v>0</v>
      </c>
      <c r="V122" s="288">
        <v>0</v>
      </c>
      <c r="W122" s="288">
        <v>0</v>
      </c>
      <c r="X122" s="288">
        <v>0</v>
      </c>
      <c r="Y122" s="288">
        <v>0</v>
      </c>
      <c r="Z122" s="288">
        <v>0.1</v>
      </c>
      <c r="AA122" s="288">
        <v>0.1</v>
      </c>
      <c r="AB122" s="288">
        <v>0.1</v>
      </c>
      <c r="AC122" s="288">
        <v>0.15</v>
      </c>
      <c r="AD122" s="288">
        <v>0.1</v>
      </c>
      <c r="AE122" s="288">
        <v>0.1</v>
      </c>
      <c r="AF122" s="288">
        <v>0.05</v>
      </c>
      <c r="AG122" s="280"/>
      <c r="AH122" s="281"/>
      <c r="AI122" s="281"/>
      <c r="AJ122" s="281"/>
      <c r="AK122" s="281"/>
      <c r="AL122" s="281"/>
      <c r="AM122" s="281"/>
      <c r="AN122" s="281"/>
      <c r="AO122" s="281"/>
      <c r="AP122" s="281"/>
      <c r="AQ122" s="281"/>
      <c r="AR122" s="281"/>
    </row>
    <row r="123" spans="1:44" ht="31.5">
      <c r="A123" s="268" t="s">
        <v>3600</v>
      </c>
      <c r="B123" s="269" t="s">
        <v>954</v>
      </c>
      <c r="C123" s="269" t="s">
        <v>2224</v>
      </c>
      <c r="D123" s="269" t="s">
        <v>3601</v>
      </c>
      <c r="E123" s="268" t="s">
        <v>3602</v>
      </c>
      <c r="F123" s="269" t="s">
        <v>3515</v>
      </c>
      <c r="G123" s="267">
        <v>3</v>
      </c>
      <c r="H123" s="270" t="s">
        <v>3516</v>
      </c>
      <c r="I123" s="270" t="s">
        <v>3517</v>
      </c>
      <c r="J123" s="266" t="s">
        <v>94</v>
      </c>
      <c r="K123" s="266" t="s">
        <v>75</v>
      </c>
      <c r="L123" s="266" t="s">
        <v>76</v>
      </c>
      <c r="M123" s="270" t="s">
        <v>3377</v>
      </c>
      <c r="N123" s="270" t="s">
        <v>3509</v>
      </c>
      <c r="O123" s="266" t="s">
        <v>3510</v>
      </c>
      <c r="P123" s="266" t="s">
        <v>3511</v>
      </c>
      <c r="Q123" s="270" t="s">
        <v>407</v>
      </c>
      <c r="R123" s="271" t="s">
        <v>200</v>
      </c>
      <c r="S123" s="272">
        <v>8916300.3300000001</v>
      </c>
      <c r="T123" s="273" t="s">
        <v>408</v>
      </c>
      <c r="U123" s="287">
        <v>0</v>
      </c>
      <c r="V123" s="288">
        <v>0</v>
      </c>
      <c r="W123" s="288">
        <v>0</v>
      </c>
      <c r="X123" s="288">
        <v>0</v>
      </c>
      <c r="Y123" s="288">
        <v>0</v>
      </c>
      <c r="Z123" s="288">
        <v>0.1</v>
      </c>
      <c r="AA123" s="288">
        <v>0.1</v>
      </c>
      <c r="AB123" s="288">
        <v>0.1</v>
      </c>
      <c r="AC123" s="288">
        <v>0.15</v>
      </c>
      <c r="AD123" s="288">
        <v>0.1</v>
      </c>
      <c r="AE123" s="288">
        <v>0.1</v>
      </c>
      <c r="AF123" s="288">
        <v>0.05</v>
      </c>
      <c r="AG123" s="280"/>
      <c r="AH123" s="281"/>
      <c r="AI123" s="281"/>
      <c r="AJ123" s="281"/>
      <c r="AK123" s="281"/>
      <c r="AL123" s="281"/>
      <c r="AM123" s="281"/>
      <c r="AN123" s="281"/>
      <c r="AO123" s="281"/>
      <c r="AP123" s="281"/>
      <c r="AQ123" s="281"/>
      <c r="AR123" s="281"/>
    </row>
    <row r="124" spans="1:44" ht="63">
      <c r="A124" s="268" t="s">
        <v>3603</v>
      </c>
      <c r="B124" s="269" t="s">
        <v>954</v>
      </c>
      <c r="C124" s="269" t="s">
        <v>2224</v>
      </c>
      <c r="D124" s="269" t="s">
        <v>3604</v>
      </c>
      <c r="E124" s="268" t="s">
        <v>3605</v>
      </c>
      <c r="F124" s="269" t="s">
        <v>3515</v>
      </c>
      <c r="G124" s="267">
        <v>3</v>
      </c>
      <c r="H124" s="270" t="s">
        <v>3516</v>
      </c>
      <c r="I124" s="270" t="s">
        <v>3517</v>
      </c>
      <c r="J124" s="266" t="s">
        <v>94</v>
      </c>
      <c r="K124" s="266" t="s">
        <v>75</v>
      </c>
      <c r="L124" s="266" t="s">
        <v>76</v>
      </c>
      <c r="M124" s="270" t="s">
        <v>3377</v>
      </c>
      <c r="N124" s="270" t="s">
        <v>3509</v>
      </c>
      <c r="O124" s="266" t="s">
        <v>3510</v>
      </c>
      <c r="P124" s="266" t="s">
        <v>3511</v>
      </c>
      <c r="Q124" s="270" t="s">
        <v>407</v>
      </c>
      <c r="R124" s="271" t="s">
        <v>200</v>
      </c>
      <c r="S124" s="272">
        <v>53361862.75</v>
      </c>
      <c r="T124" s="273" t="s">
        <v>408</v>
      </c>
      <c r="U124" s="283">
        <v>0</v>
      </c>
      <c r="V124" s="284">
        <v>0</v>
      </c>
      <c r="W124" s="284">
        <v>0</v>
      </c>
      <c r="X124" s="284">
        <v>0</v>
      </c>
      <c r="Y124" s="284">
        <v>0</v>
      </c>
      <c r="Z124" s="284">
        <v>0.1</v>
      </c>
      <c r="AA124" s="284">
        <v>0.1</v>
      </c>
      <c r="AB124" s="284">
        <v>0.1</v>
      </c>
      <c r="AC124" s="284">
        <v>0.15</v>
      </c>
      <c r="AD124" s="284">
        <v>0.1</v>
      </c>
      <c r="AE124" s="284">
        <v>0.1</v>
      </c>
      <c r="AF124" s="284">
        <v>0.05</v>
      </c>
      <c r="AG124" s="276"/>
      <c r="AH124" s="276"/>
      <c r="AI124" s="276"/>
      <c r="AJ124" s="276"/>
      <c r="AK124" s="276"/>
      <c r="AL124" s="276"/>
      <c r="AM124" s="276"/>
      <c r="AN124" s="276"/>
      <c r="AO124" s="276"/>
      <c r="AP124" s="276"/>
      <c r="AQ124" s="276"/>
      <c r="AR124" s="276"/>
    </row>
    <row r="125" spans="1:44" ht="31.5">
      <c r="A125" s="268" t="s">
        <v>3606</v>
      </c>
      <c r="B125" s="269" t="s">
        <v>954</v>
      </c>
      <c r="C125" s="269" t="s">
        <v>2224</v>
      </c>
      <c r="D125" s="269" t="s">
        <v>3607</v>
      </c>
      <c r="E125" s="268" t="s">
        <v>3608</v>
      </c>
      <c r="F125" s="269" t="s">
        <v>3515</v>
      </c>
      <c r="G125" s="267">
        <v>3</v>
      </c>
      <c r="H125" s="270" t="s">
        <v>3516</v>
      </c>
      <c r="I125" s="270" t="s">
        <v>3517</v>
      </c>
      <c r="J125" s="266" t="s">
        <v>94</v>
      </c>
      <c r="K125" s="266" t="s">
        <v>75</v>
      </c>
      <c r="L125" s="266" t="s">
        <v>76</v>
      </c>
      <c r="M125" s="270" t="s">
        <v>3377</v>
      </c>
      <c r="N125" s="270" t="s">
        <v>3509</v>
      </c>
      <c r="O125" s="266" t="s">
        <v>3510</v>
      </c>
      <c r="P125" s="266" t="s">
        <v>3511</v>
      </c>
      <c r="Q125" s="270" t="s">
        <v>407</v>
      </c>
      <c r="R125" s="271" t="s">
        <v>200</v>
      </c>
      <c r="S125" s="272">
        <v>51180306.240000002</v>
      </c>
      <c r="T125" s="273" t="s">
        <v>408</v>
      </c>
      <c r="U125" s="287">
        <v>0</v>
      </c>
      <c r="V125" s="288">
        <v>0</v>
      </c>
      <c r="W125" s="288">
        <v>0</v>
      </c>
      <c r="X125" s="288">
        <v>0</v>
      </c>
      <c r="Y125" s="288">
        <v>0</v>
      </c>
      <c r="Z125" s="288">
        <v>0.1</v>
      </c>
      <c r="AA125" s="288">
        <v>0.1</v>
      </c>
      <c r="AB125" s="288">
        <v>0.1</v>
      </c>
      <c r="AC125" s="288">
        <v>0.15</v>
      </c>
      <c r="AD125" s="288">
        <v>0.1</v>
      </c>
      <c r="AE125" s="288">
        <v>0.1</v>
      </c>
      <c r="AF125" s="288">
        <v>0.05</v>
      </c>
      <c r="AG125" s="280"/>
      <c r="AH125" s="281"/>
      <c r="AI125" s="281"/>
      <c r="AJ125" s="281"/>
      <c r="AK125" s="281"/>
      <c r="AL125" s="281"/>
      <c r="AM125" s="281"/>
      <c r="AN125" s="281"/>
      <c r="AO125" s="281"/>
      <c r="AP125" s="281"/>
      <c r="AQ125" s="281"/>
      <c r="AR125" s="281"/>
    </row>
    <row r="126" spans="1:44" ht="31.5">
      <c r="A126" s="268" t="s">
        <v>3609</v>
      </c>
      <c r="B126" s="269" t="s">
        <v>954</v>
      </c>
      <c r="C126" s="269" t="s">
        <v>2224</v>
      </c>
      <c r="D126" s="269" t="s">
        <v>3610</v>
      </c>
      <c r="E126" s="268" t="s">
        <v>3611</v>
      </c>
      <c r="F126" s="269" t="s">
        <v>3515</v>
      </c>
      <c r="G126" s="267">
        <v>3</v>
      </c>
      <c r="H126" s="270" t="s">
        <v>3516</v>
      </c>
      <c r="I126" s="270" t="s">
        <v>3517</v>
      </c>
      <c r="J126" s="266" t="s">
        <v>94</v>
      </c>
      <c r="K126" s="266" t="s">
        <v>75</v>
      </c>
      <c r="L126" s="266" t="s">
        <v>76</v>
      </c>
      <c r="M126" s="270" t="s">
        <v>3377</v>
      </c>
      <c r="N126" s="270" t="s">
        <v>3509</v>
      </c>
      <c r="O126" s="266" t="s">
        <v>3510</v>
      </c>
      <c r="P126" s="266" t="s">
        <v>3511</v>
      </c>
      <c r="Q126" s="270" t="s">
        <v>407</v>
      </c>
      <c r="R126" s="271" t="s">
        <v>200</v>
      </c>
      <c r="S126" s="272">
        <v>31021687.510000002</v>
      </c>
      <c r="T126" s="273" t="s">
        <v>408</v>
      </c>
      <c r="U126" s="283">
        <v>0</v>
      </c>
      <c r="V126" s="284">
        <v>0</v>
      </c>
      <c r="W126" s="284">
        <v>0</v>
      </c>
      <c r="X126" s="284">
        <v>0</v>
      </c>
      <c r="Y126" s="284">
        <v>0</v>
      </c>
      <c r="Z126" s="284">
        <v>0.1</v>
      </c>
      <c r="AA126" s="284">
        <v>0.1</v>
      </c>
      <c r="AB126" s="284">
        <v>0.1</v>
      </c>
      <c r="AC126" s="284">
        <v>0.15</v>
      </c>
      <c r="AD126" s="284">
        <v>0.1</v>
      </c>
      <c r="AE126" s="284">
        <v>0.1</v>
      </c>
      <c r="AF126" s="284">
        <v>0.05</v>
      </c>
      <c r="AG126" s="276"/>
      <c r="AH126" s="276"/>
      <c r="AI126" s="276"/>
      <c r="AJ126" s="277"/>
      <c r="AK126" s="276"/>
      <c r="AL126" s="276"/>
      <c r="AM126" s="276"/>
      <c r="AN126" s="276"/>
      <c r="AO126" s="276"/>
      <c r="AP126" s="276"/>
      <c r="AQ126" s="276"/>
      <c r="AR126" s="276"/>
    </row>
    <row r="127" spans="1:44" ht="31.5">
      <c r="A127" s="268" t="s">
        <v>3612</v>
      </c>
      <c r="B127" s="269" t="s">
        <v>954</v>
      </c>
      <c r="C127" s="269" t="s">
        <v>955</v>
      </c>
      <c r="D127" s="269"/>
      <c r="E127" s="268" t="s">
        <v>3613</v>
      </c>
      <c r="F127" s="269" t="s">
        <v>3614</v>
      </c>
      <c r="G127" s="267">
        <v>2</v>
      </c>
      <c r="H127" s="270" t="s">
        <v>2904</v>
      </c>
      <c r="I127" s="270" t="s">
        <v>3615</v>
      </c>
      <c r="J127" s="266" t="s">
        <v>74</v>
      </c>
      <c r="K127" s="266" t="s">
        <v>75</v>
      </c>
      <c r="L127" s="266" t="s">
        <v>76</v>
      </c>
      <c r="M127" s="270" t="s">
        <v>3616</v>
      </c>
      <c r="N127" s="270" t="s">
        <v>3617</v>
      </c>
      <c r="O127" s="266" t="s">
        <v>3618</v>
      </c>
      <c r="P127" s="266" t="s">
        <v>3619</v>
      </c>
      <c r="Q127" s="270" t="s">
        <v>3620</v>
      </c>
      <c r="R127" s="271" t="s">
        <v>445</v>
      </c>
      <c r="S127" s="272"/>
      <c r="T127" s="273" t="s">
        <v>408</v>
      </c>
      <c r="U127" s="278">
        <v>0</v>
      </c>
      <c r="V127" s="279">
        <v>0</v>
      </c>
      <c r="W127" s="279">
        <v>2</v>
      </c>
      <c r="X127" s="279">
        <v>0</v>
      </c>
      <c r="Y127" s="279">
        <v>0</v>
      </c>
      <c r="Z127" s="279">
        <v>2</v>
      </c>
      <c r="AA127" s="279">
        <v>0</v>
      </c>
      <c r="AB127" s="279">
        <v>0</v>
      </c>
      <c r="AC127" s="279">
        <v>2</v>
      </c>
      <c r="AD127" s="279">
        <v>0</v>
      </c>
      <c r="AE127" s="279">
        <v>0</v>
      </c>
      <c r="AF127" s="279">
        <v>2</v>
      </c>
      <c r="AG127" s="276"/>
      <c r="AH127" s="276"/>
      <c r="AI127" s="276"/>
      <c r="AJ127" s="276"/>
      <c r="AK127" s="276"/>
      <c r="AL127" s="276"/>
      <c r="AM127" s="276"/>
      <c r="AN127" s="276"/>
      <c r="AO127" s="276"/>
      <c r="AP127" s="276"/>
      <c r="AQ127" s="276"/>
      <c r="AR127" s="276"/>
    </row>
    <row r="128" spans="1:44" ht="27" customHeight="1">
      <c r="A128" s="268" t="s">
        <v>3621</v>
      </c>
      <c r="B128" s="269" t="s">
        <v>68</v>
      </c>
      <c r="C128" s="269" t="s">
        <v>84</v>
      </c>
      <c r="D128" s="269"/>
      <c r="E128" s="268" t="s">
        <v>3622</v>
      </c>
      <c r="F128" s="269" t="s">
        <v>3623</v>
      </c>
      <c r="G128" s="267">
        <v>2</v>
      </c>
      <c r="H128" s="270" t="s">
        <v>2892</v>
      </c>
      <c r="I128" s="270" t="s">
        <v>3615</v>
      </c>
      <c r="J128" s="266" t="s">
        <v>74</v>
      </c>
      <c r="K128" s="266" t="s">
        <v>75</v>
      </c>
      <c r="L128" s="266" t="s">
        <v>95</v>
      </c>
      <c r="M128" s="270" t="s">
        <v>3616</v>
      </c>
      <c r="N128" s="270" t="s">
        <v>3617</v>
      </c>
      <c r="O128" s="266" t="s">
        <v>3618</v>
      </c>
      <c r="P128" s="266" t="s">
        <v>3619</v>
      </c>
      <c r="Q128" s="270" t="s">
        <v>445</v>
      </c>
      <c r="R128" s="271" t="s">
        <v>445</v>
      </c>
      <c r="S128" s="272"/>
      <c r="T128" s="273" t="s">
        <v>408</v>
      </c>
      <c r="U128" s="278">
        <v>0</v>
      </c>
      <c r="V128" s="279">
        <v>0</v>
      </c>
      <c r="W128" s="279">
        <v>0</v>
      </c>
      <c r="X128" s="279">
        <v>1</v>
      </c>
      <c r="Y128" s="279">
        <v>0</v>
      </c>
      <c r="Z128" s="279">
        <v>0</v>
      </c>
      <c r="AA128" s="279">
        <v>0</v>
      </c>
      <c r="AB128" s="279">
        <v>1</v>
      </c>
      <c r="AC128" s="279">
        <v>0</v>
      </c>
      <c r="AD128" s="279">
        <v>0</v>
      </c>
      <c r="AE128" s="279">
        <v>0</v>
      </c>
      <c r="AF128" s="279">
        <v>1</v>
      </c>
      <c r="AG128" s="276"/>
      <c r="AH128" s="276"/>
      <c r="AI128" s="276"/>
      <c r="AJ128" s="276"/>
      <c r="AK128" s="276"/>
      <c r="AL128" s="276"/>
      <c r="AM128" s="276"/>
      <c r="AN128" s="276"/>
      <c r="AO128" s="276"/>
      <c r="AP128" s="276"/>
      <c r="AQ128" s="276"/>
      <c r="AR128" s="276"/>
    </row>
    <row r="129" spans="1:44" ht="31.5">
      <c r="A129" s="268" t="s">
        <v>3624</v>
      </c>
      <c r="B129" s="269" t="s">
        <v>954</v>
      </c>
      <c r="C129" s="269" t="s">
        <v>955</v>
      </c>
      <c r="D129" s="269"/>
      <c r="E129" s="268" t="s">
        <v>3625</v>
      </c>
      <c r="F129" s="269" t="s">
        <v>3626</v>
      </c>
      <c r="G129" s="267">
        <v>2</v>
      </c>
      <c r="H129" s="270" t="s">
        <v>3016</v>
      </c>
      <c r="I129" s="270" t="s">
        <v>3615</v>
      </c>
      <c r="J129" s="266" t="s">
        <v>74</v>
      </c>
      <c r="K129" s="266" t="s">
        <v>75</v>
      </c>
      <c r="L129" s="266" t="s">
        <v>76</v>
      </c>
      <c r="M129" s="270" t="s">
        <v>3616</v>
      </c>
      <c r="N129" s="270" t="s">
        <v>3617</v>
      </c>
      <c r="O129" s="266" t="s">
        <v>3618</v>
      </c>
      <c r="P129" s="266" t="s">
        <v>3619</v>
      </c>
      <c r="Q129" s="270" t="s">
        <v>445</v>
      </c>
      <c r="R129" s="271" t="s">
        <v>445</v>
      </c>
      <c r="S129" s="272"/>
      <c r="T129" s="273" t="s">
        <v>408</v>
      </c>
      <c r="U129" s="278">
        <v>0</v>
      </c>
      <c r="V129" s="279">
        <v>0</v>
      </c>
      <c r="W129" s="279">
        <v>0</v>
      </c>
      <c r="X129" s="279">
        <v>0</v>
      </c>
      <c r="Y129" s="279">
        <v>0</v>
      </c>
      <c r="Z129" s="279">
        <v>2</v>
      </c>
      <c r="AA129" s="279">
        <v>0</v>
      </c>
      <c r="AB129" s="279">
        <v>0</v>
      </c>
      <c r="AC129" s="279">
        <v>0</v>
      </c>
      <c r="AD129" s="279">
        <v>0</v>
      </c>
      <c r="AE129" s="279">
        <v>0</v>
      </c>
      <c r="AF129" s="279">
        <v>1</v>
      </c>
      <c r="AG129" s="276"/>
      <c r="AH129" s="276"/>
      <c r="AI129" s="276"/>
      <c r="AJ129" s="276"/>
      <c r="AK129" s="276"/>
      <c r="AL129" s="276"/>
      <c r="AM129" s="276"/>
      <c r="AN129" s="276"/>
      <c r="AO129" s="276"/>
      <c r="AP129" s="276"/>
      <c r="AQ129" s="276"/>
      <c r="AR129" s="276"/>
    </row>
    <row r="130" spans="1:44" ht="47.25">
      <c r="A130" s="268" t="s">
        <v>3627</v>
      </c>
      <c r="B130" s="269" t="s">
        <v>954</v>
      </c>
      <c r="C130" s="269" t="s">
        <v>224</v>
      </c>
      <c r="D130" s="269"/>
      <c r="E130" s="268" t="s">
        <v>3628</v>
      </c>
      <c r="F130" s="269" t="s">
        <v>3629</v>
      </c>
      <c r="G130" s="267">
        <v>2</v>
      </c>
      <c r="H130" s="270" t="s">
        <v>3016</v>
      </c>
      <c r="I130" s="270" t="s">
        <v>3630</v>
      </c>
      <c r="J130" s="266" t="s">
        <v>74</v>
      </c>
      <c r="K130" s="266" t="s">
        <v>228</v>
      </c>
      <c r="L130" s="266" t="s">
        <v>95</v>
      </c>
      <c r="M130" s="270" t="s">
        <v>3616</v>
      </c>
      <c r="N130" s="270" t="s">
        <v>3617</v>
      </c>
      <c r="O130" s="266" t="s">
        <v>3618</v>
      </c>
      <c r="P130" s="266" t="s">
        <v>3619</v>
      </c>
      <c r="Q130" s="270" t="s">
        <v>445</v>
      </c>
      <c r="R130" s="271" t="s">
        <v>445</v>
      </c>
      <c r="S130" s="272"/>
      <c r="T130" s="273" t="s">
        <v>408</v>
      </c>
      <c r="U130" s="278">
        <v>7</v>
      </c>
      <c r="V130" s="279">
        <v>7</v>
      </c>
      <c r="W130" s="279">
        <v>7</v>
      </c>
      <c r="X130" s="279">
        <v>7</v>
      </c>
      <c r="Y130" s="279">
        <v>7</v>
      </c>
      <c r="Z130" s="279">
        <v>7</v>
      </c>
      <c r="AA130" s="279">
        <v>7</v>
      </c>
      <c r="AB130" s="279">
        <v>7</v>
      </c>
      <c r="AC130" s="279">
        <v>7</v>
      </c>
      <c r="AD130" s="279">
        <v>7</v>
      </c>
      <c r="AE130" s="279">
        <v>7</v>
      </c>
      <c r="AF130" s="279">
        <v>7</v>
      </c>
      <c r="AG130" s="276"/>
      <c r="AH130" s="276"/>
      <c r="AI130" s="276"/>
      <c r="AJ130" s="276"/>
      <c r="AK130" s="276"/>
      <c r="AL130" s="276"/>
      <c r="AM130" s="276"/>
      <c r="AN130" s="276"/>
      <c r="AO130" s="276"/>
      <c r="AP130" s="276"/>
      <c r="AQ130" s="276"/>
      <c r="AR130" s="276"/>
    </row>
    <row r="131" spans="1:44" ht="31.5">
      <c r="A131" s="268" t="s">
        <v>3631</v>
      </c>
      <c r="B131" s="269" t="s">
        <v>158</v>
      </c>
      <c r="C131" s="269" t="s">
        <v>159</v>
      </c>
      <c r="D131" s="269"/>
      <c r="E131" s="268" t="s">
        <v>3632</v>
      </c>
      <c r="F131" s="269" t="s">
        <v>3633</v>
      </c>
      <c r="G131" s="267">
        <v>2</v>
      </c>
      <c r="H131" s="270" t="s">
        <v>2904</v>
      </c>
      <c r="I131" s="270" t="s">
        <v>3634</v>
      </c>
      <c r="J131" s="266" t="s">
        <v>74</v>
      </c>
      <c r="K131" s="266" t="s">
        <v>228</v>
      </c>
      <c r="L131" s="266" t="s">
        <v>95</v>
      </c>
      <c r="M131" s="270" t="s">
        <v>3635</v>
      </c>
      <c r="N131" s="270" t="s">
        <v>3617</v>
      </c>
      <c r="O131" s="266" t="s">
        <v>3618</v>
      </c>
      <c r="P131" s="266" t="s">
        <v>3619</v>
      </c>
      <c r="Q131" s="270" t="s">
        <v>445</v>
      </c>
      <c r="R131" s="271" t="s">
        <v>445</v>
      </c>
      <c r="S131" s="272"/>
      <c r="T131" s="273" t="s">
        <v>408</v>
      </c>
      <c r="U131" s="278">
        <v>2</v>
      </c>
      <c r="V131" s="279">
        <v>2</v>
      </c>
      <c r="W131" s="279">
        <v>2</v>
      </c>
      <c r="X131" s="279">
        <v>2</v>
      </c>
      <c r="Y131" s="279">
        <v>2</v>
      </c>
      <c r="Z131" s="279">
        <v>2</v>
      </c>
      <c r="AA131" s="279">
        <v>2</v>
      </c>
      <c r="AB131" s="279">
        <v>2</v>
      </c>
      <c r="AC131" s="279">
        <v>2</v>
      </c>
      <c r="AD131" s="279">
        <v>2</v>
      </c>
      <c r="AE131" s="279">
        <v>2</v>
      </c>
      <c r="AF131" s="279">
        <v>2</v>
      </c>
      <c r="AG131" s="276"/>
      <c r="AH131" s="276"/>
      <c r="AI131" s="276"/>
      <c r="AJ131" s="276"/>
      <c r="AK131" s="276"/>
      <c r="AL131" s="276"/>
      <c r="AM131" s="276"/>
      <c r="AN131" s="276"/>
      <c r="AO131" s="276"/>
      <c r="AP131" s="276"/>
      <c r="AQ131" s="276"/>
      <c r="AR131" s="276"/>
    </row>
    <row r="132" spans="1:44" ht="31.5">
      <c r="A132" s="268" t="s">
        <v>3636</v>
      </c>
      <c r="B132" s="269" t="s">
        <v>954</v>
      </c>
      <c r="C132" s="269" t="s">
        <v>3262</v>
      </c>
      <c r="D132" s="269"/>
      <c r="E132" s="268" t="s">
        <v>3637</v>
      </c>
      <c r="F132" s="269" t="s">
        <v>3638</v>
      </c>
      <c r="G132" s="267">
        <v>1</v>
      </c>
      <c r="H132" s="270" t="s">
        <v>3016</v>
      </c>
      <c r="I132" s="270" t="s">
        <v>3630</v>
      </c>
      <c r="J132" s="266" t="s">
        <v>74</v>
      </c>
      <c r="K132" s="266" t="s">
        <v>228</v>
      </c>
      <c r="L132" s="266" t="s">
        <v>95</v>
      </c>
      <c r="M132" s="270" t="s">
        <v>3639</v>
      </c>
      <c r="N132" s="270" t="s">
        <v>3617</v>
      </c>
      <c r="O132" s="266" t="s">
        <v>3618</v>
      </c>
      <c r="P132" s="266" t="s">
        <v>3619</v>
      </c>
      <c r="Q132" s="270" t="s">
        <v>445</v>
      </c>
      <c r="R132" s="271" t="s">
        <v>445</v>
      </c>
      <c r="S132" s="272"/>
      <c r="T132" s="273" t="s">
        <v>408</v>
      </c>
      <c r="U132" s="278">
        <v>2</v>
      </c>
      <c r="V132" s="279">
        <v>2</v>
      </c>
      <c r="W132" s="279">
        <v>2</v>
      </c>
      <c r="X132" s="279">
        <v>2</v>
      </c>
      <c r="Y132" s="279">
        <v>2</v>
      </c>
      <c r="Z132" s="279">
        <v>2</v>
      </c>
      <c r="AA132" s="279">
        <v>2</v>
      </c>
      <c r="AB132" s="279">
        <v>2</v>
      </c>
      <c r="AC132" s="279">
        <v>2</v>
      </c>
      <c r="AD132" s="279">
        <v>2</v>
      </c>
      <c r="AE132" s="279">
        <v>2</v>
      </c>
      <c r="AF132" s="279">
        <v>2</v>
      </c>
      <c r="AG132" s="276"/>
      <c r="AH132" s="276"/>
      <c r="AI132" s="276"/>
      <c r="AJ132" s="276"/>
      <c r="AK132" s="276"/>
      <c r="AL132" s="276"/>
      <c r="AM132" s="276"/>
      <c r="AN132" s="276"/>
      <c r="AO132" s="276"/>
      <c r="AP132" s="276"/>
      <c r="AQ132" s="276"/>
      <c r="AR132" s="276"/>
    </row>
    <row r="133" spans="1:44" ht="31.5">
      <c r="A133" s="268" t="s">
        <v>3640</v>
      </c>
      <c r="B133" s="269" t="s">
        <v>954</v>
      </c>
      <c r="C133" s="269" t="s">
        <v>2277</v>
      </c>
      <c r="D133" s="269"/>
      <c r="E133" s="268" t="s">
        <v>3641</v>
      </c>
      <c r="F133" s="269" t="s">
        <v>3642</v>
      </c>
      <c r="G133" s="267">
        <v>1</v>
      </c>
      <c r="H133" s="270" t="s">
        <v>3016</v>
      </c>
      <c r="I133" s="270" t="s">
        <v>3630</v>
      </c>
      <c r="J133" s="266" t="s">
        <v>74</v>
      </c>
      <c r="K133" s="266" t="s">
        <v>228</v>
      </c>
      <c r="L133" s="266" t="s">
        <v>95</v>
      </c>
      <c r="M133" s="270" t="s">
        <v>3639</v>
      </c>
      <c r="N133" s="270" t="s">
        <v>3617</v>
      </c>
      <c r="O133" s="266" t="s">
        <v>3618</v>
      </c>
      <c r="P133" s="266" t="s">
        <v>3619</v>
      </c>
      <c r="Q133" s="270" t="s">
        <v>445</v>
      </c>
      <c r="R133" s="271" t="s">
        <v>445</v>
      </c>
      <c r="S133" s="272"/>
      <c r="T133" s="273" t="s">
        <v>408</v>
      </c>
      <c r="U133" s="278">
        <v>11</v>
      </c>
      <c r="V133" s="279">
        <v>11</v>
      </c>
      <c r="W133" s="279">
        <v>11</v>
      </c>
      <c r="X133" s="279">
        <v>11</v>
      </c>
      <c r="Y133" s="279">
        <v>11</v>
      </c>
      <c r="Z133" s="279">
        <v>11</v>
      </c>
      <c r="AA133" s="279">
        <v>11</v>
      </c>
      <c r="AB133" s="279">
        <v>11</v>
      </c>
      <c r="AC133" s="279">
        <v>11</v>
      </c>
      <c r="AD133" s="279">
        <v>11</v>
      </c>
      <c r="AE133" s="279">
        <v>11</v>
      </c>
      <c r="AF133" s="279">
        <v>11</v>
      </c>
      <c r="AG133" s="276"/>
      <c r="AH133" s="276"/>
      <c r="AI133" s="276"/>
      <c r="AJ133" s="276"/>
      <c r="AK133" s="276"/>
      <c r="AL133" s="276"/>
      <c r="AM133" s="276"/>
      <c r="AN133" s="276"/>
      <c r="AO133" s="276"/>
      <c r="AP133" s="276"/>
      <c r="AQ133" s="276"/>
      <c r="AR133" s="276"/>
    </row>
    <row r="134" spans="1:44" ht="31.5">
      <c r="A134" s="268" t="s">
        <v>3643</v>
      </c>
      <c r="B134" s="269" t="s">
        <v>68</v>
      </c>
      <c r="C134" s="269" t="s">
        <v>84</v>
      </c>
      <c r="D134" s="269"/>
      <c r="E134" s="268" t="s">
        <v>3644</v>
      </c>
      <c r="F134" s="269" t="s">
        <v>3645</v>
      </c>
      <c r="G134" s="267">
        <v>2</v>
      </c>
      <c r="H134" s="270" t="s">
        <v>3016</v>
      </c>
      <c r="I134" s="270" t="s">
        <v>3630</v>
      </c>
      <c r="J134" s="266" t="s">
        <v>74</v>
      </c>
      <c r="K134" s="266" t="s">
        <v>228</v>
      </c>
      <c r="L134" s="266" t="s">
        <v>95</v>
      </c>
      <c r="M134" s="270" t="s">
        <v>3639</v>
      </c>
      <c r="N134" s="270" t="s">
        <v>3617</v>
      </c>
      <c r="O134" s="266" t="s">
        <v>3646</v>
      </c>
      <c r="P134" s="266" t="s">
        <v>3619</v>
      </c>
      <c r="Q134" s="270" t="s">
        <v>445</v>
      </c>
      <c r="R134" s="271" t="s">
        <v>445</v>
      </c>
      <c r="S134" s="272"/>
      <c r="T134" s="273" t="s">
        <v>408</v>
      </c>
      <c r="U134" s="278">
        <v>3.2</v>
      </c>
      <c r="V134" s="279">
        <v>3.2</v>
      </c>
      <c r="W134" s="279">
        <v>3.2</v>
      </c>
      <c r="X134" s="279">
        <v>3.2</v>
      </c>
      <c r="Y134" s="279">
        <v>3.2</v>
      </c>
      <c r="Z134" s="279">
        <v>3.2</v>
      </c>
      <c r="AA134" s="279">
        <v>3.2</v>
      </c>
      <c r="AB134" s="279">
        <v>3.2</v>
      </c>
      <c r="AC134" s="279">
        <v>3.2</v>
      </c>
      <c r="AD134" s="279">
        <v>3.2</v>
      </c>
      <c r="AE134" s="279">
        <v>3.2</v>
      </c>
      <c r="AF134" s="279">
        <v>3.2</v>
      </c>
      <c r="AG134" s="276"/>
      <c r="AH134" s="276"/>
      <c r="AI134" s="276"/>
      <c r="AJ134" s="276"/>
      <c r="AK134" s="276"/>
      <c r="AL134" s="276"/>
      <c r="AM134" s="276"/>
      <c r="AN134" s="276"/>
      <c r="AO134" s="276"/>
      <c r="AP134" s="276"/>
      <c r="AQ134" s="276"/>
      <c r="AR134" s="276"/>
    </row>
    <row r="135" spans="1:44" ht="31.5">
      <c r="A135" s="268" t="s">
        <v>3647</v>
      </c>
      <c r="B135" s="269" t="s">
        <v>68</v>
      </c>
      <c r="C135" s="269" t="s">
        <v>84</v>
      </c>
      <c r="D135" s="269"/>
      <c r="E135" s="268" t="s">
        <v>3648</v>
      </c>
      <c r="F135" s="269" t="s">
        <v>3649</v>
      </c>
      <c r="G135" s="267">
        <v>3</v>
      </c>
      <c r="H135" s="270" t="s">
        <v>3016</v>
      </c>
      <c r="I135" s="270" t="s">
        <v>3630</v>
      </c>
      <c r="J135" s="266" t="s">
        <v>74</v>
      </c>
      <c r="K135" s="266" t="s">
        <v>228</v>
      </c>
      <c r="L135" s="266" t="s">
        <v>95</v>
      </c>
      <c r="M135" s="270" t="s">
        <v>3639</v>
      </c>
      <c r="N135" s="270" t="s">
        <v>3617</v>
      </c>
      <c r="O135" s="266" t="s">
        <v>3646</v>
      </c>
      <c r="P135" s="266" t="s">
        <v>3619</v>
      </c>
      <c r="Q135" s="270" t="s">
        <v>445</v>
      </c>
      <c r="R135" s="271" t="s">
        <v>445</v>
      </c>
      <c r="S135" s="272"/>
      <c r="T135" s="273" t="s">
        <v>408</v>
      </c>
      <c r="U135" s="278">
        <v>12</v>
      </c>
      <c r="V135" s="279">
        <v>12</v>
      </c>
      <c r="W135" s="279">
        <v>12</v>
      </c>
      <c r="X135" s="279">
        <v>12</v>
      </c>
      <c r="Y135" s="279">
        <v>12</v>
      </c>
      <c r="Z135" s="279">
        <v>12</v>
      </c>
      <c r="AA135" s="279">
        <v>12</v>
      </c>
      <c r="AB135" s="279">
        <v>12</v>
      </c>
      <c r="AC135" s="279">
        <v>12</v>
      </c>
      <c r="AD135" s="279">
        <v>12</v>
      </c>
      <c r="AE135" s="279">
        <v>12</v>
      </c>
      <c r="AF135" s="279">
        <v>12</v>
      </c>
      <c r="AG135" s="276"/>
      <c r="AH135" s="276"/>
      <c r="AI135" s="276"/>
      <c r="AJ135" s="276"/>
      <c r="AK135" s="276"/>
      <c r="AL135" s="276"/>
      <c r="AM135" s="276"/>
      <c r="AN135" s="276"/>
      <c r="AO135" s="276"/>
      <c r="AP135" s="276"/>
      <c r="AQ135" s="276"/>
      <c r="AR135" s="276"/>
    </row>
    <row r="136" spans="1:44">
      <c r="A136" s="268" t="s">
        <v>3650</v>
      </c>
      <c r="B136" s="269" t="s">
        <v>68</v>
      </c>
      <c r="C136" s="269" t="s">
        <v>84</v>
      </c>
      <c r="D136" s="269"/>
      <c r="E136" s="268" t="s">
        <v>3651</v>
      </c>
      <c r="F136" s="269" t="s">
        <v>3652</v>
      </c>
      <c r="G136" s="267">
        <v>1</v>
      </c>
      <c r="H136" s="270" t="s">
        <v>2904</v>
      </c>
      <c r="I136" s="270" t="s">
        <v>3630</v>
      </c>
      <c r="J136" s="266" t="s">
        <v>74</v>
      </c>
      <c r="K136" s="266" t="s">
        <v>228</v>
      </c>
      <c r="L136" s="266" t="s">
        <v>95</v>
      </c>
      <c r="M136" s="270" t="s">
        <v>3639</v>
      </c>
      <c r="N136" s="270" t="s">
        <v>3617</v>
      </c>
      <c r="O136" s="266" t="s">
        <v>3646</v>
      </c>
      <c r="P136" s="266" t="s">
        <v>3619</v>
      </c>
      <c r="Q136" s="270" t="s">
        <v>445</v>
      </c>
      <c r="R136" s="271" t="s">
        <v>445</v>
      </c>
      <c r="S136" s="272"/>
      <c r="T136" s="273" t="s">
        <v>408</v>
      </c>
      <c r="U136" s="278">
        <v>3.2</v>
      </c>
      <c r="V136" s="279">
        <v>3.2</v>
      </c>
      <c r="W136" s="279">
        <v>3.2</v>
      </c>
      <c r="X136" s="279">
        <v>3.2</v>
      </c>
      <c r="Y136" s="279">
        <v>3.2</v>
      </c>
      <c r="Z136" s="279">
        <v>3.2</v>
      </c>
      <c r="AA136" s="279">
        <v>3.2</v>
      </c>
      <c r="AB136" s="279">
        <v>3.2</v>
      </c>
      <c r="AC136" s="279">
        <v>3.2</v>
      </c>
      <c r="AD136" s="279">
        <v>3.2</v>
      </c>
      <c r="AE136" s="279">
        <v>3.2</v>
      </c>
      <c r="AF136" s="279">
        <v>3.2</v>
      </c>
      <c r="AG136" s="276"/>
      <c r="AH136" s="276"/>
      <c r="AI136" s="276"/>
      <c r="AJ136" s="276"/>
      <c r="AK136" s="276"/>
      <c r="AL136" s="276"/>
      <c r="AM136" s="276"/>
      <c r="AN136" s="276"/>
      <c r="AO136" s="276"/>
      <c r="AP136" s="276"/>
      <c r="AQ136" s="276"/>
      <c r="AR136" s="276"/>
    </row>
    <row r="137" spans="1:44">
      <c r="A137" s="268" t="s">
        <v>3653</v>
      </c>
      <c r="B137" s="269" t="s">
        <v>68</v>
      </c>
      <c r="C137" s="269" t="s">
        <v>84</v>
      </c>
      <c r="D137" s="269"/>
      <c r="E137" s="268" t="s">
        <v>3654</v>
      </c>
      <c r="F137" s="269" t="s">
        <v>3655</v>
      </c>
      <c r="G137" s="267">
        <v>2</v>
      </c>
      <c r="H137" s="270" t="s">
        <v>2904</v>
      </c>
      <c r="I137" s="270" t="s">
        <v>3630</v>
      </c>
      <c r="J137" s="266" t="s">
        <v>74</v>
      </c>
      <c r="K137" s="266" t="s">
        <v>228</v>
      </c>
      <c r="L137" s="266" t="s">
        <v>95</v>
      </c>
      <c r="M137" s="270" t="s">
        <v>3639</v>
      </c>
      <c r="N137" s="270" t="s">
        <v>3617</v>
      </c>
      <c r="O137" s="266" t="s">
        <v>3646</v>
      </c>
      <c r="P137" s="266" t="s">
        <v>3619</v>
      </c>
      <c r="Q137" s="270" t="s">
        <v>445</v>
      </c>
      <c r="R137" s="271" t="s">
        <v>445</v>
      </c>
      <c r="S137" s="272"/>
      <c r="T137" s="273" t="s">
        <v>408</v>
      </c>
      <c r="U137" s="278">
        <v>2.5</v>
      </c>
      <c r="V137" s="279">
        <v>2.5</v>
      </c>
      <c r="W137" s="279">
        <v>2.5</v>
      </c>
      <c r="X137" s="279">
        <v>2.5</v>
      </c>
      <c r="Y137" s="279">
        <v>2.5</v>
      </c>
      <c r="Z137" s="279">
        <v>2.5</v>
      </c>
      <c r="AA137" s="279">
        <v>2.5</v>
      </c>
      <c r="AB137" s="279">
        <v>2.5</v>
      </c>
      <c r="AC137" s="279">
        <v>2.5</v>
      </c>
      <c r="AD137" s="279">
        <v>2.5</v>
      </c>
      <c r="AE137" s="279">
        <v>2.5</v>
      </c>
      <c r="AF137" s="279">
        <v>2.5</v>
      </c>
      <c r="AG137" s="276"/>
      <c r="AH137" s="276"/>
      <c r="AI137" s="276"/>
      <c r="AJ137" s="276"/>
      <c r="AK137" s="276"/>
      <c r="AL137" s="276"/>
      <c r="AM137" s="276"/>
      <c r="AN137" s="276"/>
      <c r="AO137" s="276"/>
      <c r="AP137" s="276"/>
      <c r="AQ137" s="276"/>
      <c r="AR137" s="276"/>
    </row>
    <row r="138" spans="1:44">
      <c r="A138" s="268" t="s">
        <v>3656</v>
      </c>
      <c r="B138" s="269" t="s">
        <v>68</v>
      </c>
      <c r="C138" s="269" t="s">
        <v>84</v>
      </c>
      <c r="D138" s="269"/>
      <c r="E138" s="268" t="s">
        <v>3657</v>
      </c>
      <c r="F138" s="269" t="s">
        <v>3658</v>
      </c>
      <c r="G138" s="267">
        <v>2</v>
      </c>
      <c r="H138" s="270" t="s">
        <v>2904</v>
      </c>
      <c r="I138" s="270" t="s">
        <v>3630</v>
      </c>
      <c r="J138" s="266" t="s">
        <v>74</v>
      </c>
      <c r="K138" s="266" t="s">
        <v>228</v>
      </c>
      <c r="L138" s="266" t="s">
        <v>95</v>
      </c>
      <c r="M138" s="270" t="s">
        <v>3639</v>
      </c>
      <c r="N138" s="270" t="s">
        <v>3617</v>
      </c>
      <c r="O138" s="266" t="s">
        <v>3646</v>
      </c>
      <c r="P138" s="266" t="s">
        <v>3619</v>
      </c>
      <c r="Q138" s="270" t="s">
        <v>445</v>
      </c>
      <c r="R138" s="271" t="s">
        <v>445</v>
      </c>
      <c r="S138" s="272"/>
      <c r="T138" s="273" t="s">
        <v>408</v>
      </c>
      <c r="U138" s="278">
        <v>3</v>
      </c>
      <c r="V138" s="279">
        <v>3</v>
      </c>
      <c r="W138" s="279">
        <v>3</v>
      </c>
      <c r="X138" s="279">
        <v>3</v>
      </c>
      <c r="Y138" s="279">
        <v>3</v>
      </c>
      <c r="Z138" s="279">
        <v>3</v>
      </c>
      <c r="AA138" s="279">
        <v>3</v>
      </c>
      <c r="AB138" s="279">
        <v>3</v>
      </c>
      <c r="AC138" s="279">
        <v>3</v>
      </c>
      <c r="AD138" s="279">
        <v>3</v>
      </c>
      <c r="AE138" s="279">
        <v>3</v>
      </c>
      <c r="AF138" s="279">
        <v>3</v>
      </c>
      <c r="AG138" s="276"/>
      <c r="AH138" s="276"/>
      <c r="AI138" s="276"/>
      <c r="AJ138" s="276"/>
      <c r="AK138" s="276"/>
      <c r="AL138" s="276"/>
      <c r="AM138" s="276"/>
      <c r="AN138" s="276"/>
      <c r="AO138" s="276"/>
      <c r="AP138" s="276"/>
      <c r="AQ138" s="276"/>
      <c r="AR138" s="276"/>
    </row>
    <row r="139" spans="1:44" ht="31.5">
      <c r="A139" s="268" t="s">
        <v>3659</v>
      </c>
      <c r="B139" s="269" t="s">
        <v>68</v>
      </c>
      <c r="C139" s="269" t="s">
        <v>84</v>
      </c>
      <c r="D139" s="269"/>
      <c r="E139" s="268" t="s">
        <v>3660</v>
      </c>
      <c r="F139" s="269" t="s">
        <v>3661</v>
      </c>
      <c r="G139" s="267">
        <v>2</v>
      </c>
      <c r="H139" s="270" t="s">
        <v>2904</v>
      </c>
      <c r="I139" s="270" t="s">
        <v>3149</v>
      </c>
      <c r="J139" s="266" t="s">
        <v>74</v>
      </c>
      <c r="K139" s="266" t="s">
        <v>75</v>
      </c>
      <c r="L139" s="266" t="s">
        <v>76</v>
      </c>
      <c r="M139" s="270" t="s">
        <v>3639</v>
      </c>
      <c r="N139" s="270" t="s">
        <v>3617</v>
      </c>
      <c r="O139" s="266" t="s">
        <v>3646</v>
      </c>
      <c r="P139" s="266" t="s">
        <v>3619</v>
      </c>
      <c r="Q139" s="270" t="s">
        <v>445</v>
      </c>
      <c r="R139" s="271" t="s">
        <v>445</v>
      </c>
      <c r="S139" s="272"/>
      <c r="T139" s="273" t="s">
        <v>408</v>
      </c>
      <c r="U139" s="278">
        <v>30</v>
      </c>
      <c r="V139" s="279">
        <v>30</v>
      </c>
      <c r="W139" s="279">
        <v>30</v>
      </c>
      <c r="X139" s="279">
        <v>30</v>
      </c>
      <c r="Y139" s="279">
        <v>30</v>
      </c>
      <c r="Z139" s="279">
        <v>50</v>
      </c>
      <c r="AA139" s="279">
        <v>50</v>
      </c>
      <c r="AB139" s="279">
        <v>50</v>
      </c>
      <c r="AC139" s="279">
        <v>50</v>
      </c>
      <c r="AD139" s="279">
        <v>50</v>
      </c>
      <c r="AE139" s="279">
        <v>50</v>
      </c>
      <c r="AF139" s="279">
        <v>50</v>
      </c>
      <c r="AG139" s="276"/>
      <c r="AH139" s="276"/>
      <c r="AI139" s="276"/>
      <c r="AJ139" s="276"/>
      <c r="AK139" s="276"/>
      <c r="AL139" s="276"/>
      <c r="AM139" s="276"/>
      <c r="AN139" s="276"/>
      <c r="AO139" s="276"/>
      <c r="AP139" s="276"/>
      <c r="AQ139" s="276"/>
      <c r="AR139" s="276"/>
    </row>
    <row r="140" spans="1:44">
      <c r="A140" s="268" t="s">
        <v>3662</v>
      </c>
      <c r="B140" s="269" t="s">
        <v>68</v>
      </c>
      <c r="C140" s="269" t="s">
        <v>84</v>
      </c>
      <c r="D140" s="269"/>
      <c r="E140" s="268" t="s">
        <v>3663</v>
      </c>
      <c r="F140" s="269" t="s">
        <v>3664</v>
      </c>
      <c r="G140" s="267">
        <v>2</v>
      </c>
      <c r="H140" s="270" t="s">
        <v>2904</v>
      </c>
      <c r="I140" s="270" t="s">
        <v>3630</v>
      </c>
      <c r="J140" s="266" t="s">
        <v>74</v>
      </c>
      <c r="K140" s="266" t="s">
        <v>228</v>
      </c>
      <c r="L140" s="266" t="s">
        <v>95</v>
      </c>
      <c r="M140" s="270" t="s">
        <v>3639</v>
      </c>
      <c r="N140" s="270" t="s">
        <v>3617</v>
      </c>
      <c r="O140" s="266" t="s">
        <v>3646</v>
      </c>
      <c r="P140" s="266" t="s">
        <v>3619</v>
      </c>
      <c r="Q140" s="270" t="s">
        <v>445</v>
      </c>
      <c r="R140" s="271" t="s">
        <v>445</v>
      </c>
      <c r="S140" s="272"/>
      <c r="T140" s="273" t="s">
        <v>408</v>
      </c>
      <c r="U140" s="278">
        <v>1.8</v>
      </c>
      <c r="V140" s="279">
        <v>1.8</v>
      </c>
      <c r="W140" s="279">
        <v>1.8</v>
      </c>
      <c r="X140" s="279">
        <v>1.8</v>
      </c>
      <c r="Y140" s="279">
        <v>1.8</v>
      </c>
      <c r="Z140" s="279">
        <v>1.8</v>
      </c>
      <c r="AA140" s="279">
        <v>1.8</v>
      </c>
      <c r="AB140" s="279">
        <v>1.8</v>
      </c>
      <c r="AC140" s="279">
        <v>1.8</v>
      </c>
      <c r="AD140" s="279">
        <v>1.8</v>
      </c>
      <c r="AE140" s="279">
        <v>1.8</v>
      </c>
      <c r="AF140" s="279">
        <v>1.8</v>
      </c>
      <c r="AG140" s="276"/>
      <c r="AH140" s="276"/>
      <c r="AI140" s="276"/>
      <c r="AJ140" s="276"/>
      <c r="AK140" s="276"/>
      <c r="AL140" s="276"/>
      <c r="AM140" s="276"/>
      <c r="AN140" s="276"/>
      <c r="AO140" s="276"/>
      <c r="AP140" s="276"/>
      <c r="AQ140" s="276"/>
      <c r="AR140" s="276"/>
    </row>
    <row r="141" spans="1:44" ht="31.5">
      <c r="A141" s="268" t="s">
        <v>3665</v>
      </c>
      <c r="B141" s="269" t="s">
        <v>68</v>
      </c>
      <c r="C141" s="269" t="s">
        <v>633</v>
      </c>
      <c r="D141" s="269"/>
      <c r="E141" s="268" t="s">
        <v>3666</v>
      </c>
      <c r="F141" s="269" t="s">
        <v>3667</v>
      </c>
      <c r="G141" s="267">
        <v>2</v>
      </c>
      <c r="H141" s="270" t="s">
        <v>2904</v>
      </c>
      <c r="I141" s="270" t="s">
        <v>3668</v>
      </c>
      <c r="J141" s="266" t="s">
        <v>74</v>
      </c>
      <c r="K141" s="266" t="s">
        <v>228</v>
      </c>
      <c r="L141" s="266" t="s">
        <v>76</v>
      </c>
      <c r="M141" s="270" t="s">
        <v>3639</v>
      </c>
      <c r="N141" s="270" t="s">
        <v>3617</v>
      </c>
      <c r="O141" s="266" t="s">
        <v>3669</v>
      </c>
      <c r="P141" s="266" t="s">
        <v>3619</v>
      </c>
      <c r="Q141" s="270" t="s">
        <v>445</v>
      </c>
      <c r="R141" s="271" t="s">
        <v>445</v>
      </c>
      <c r="S141" s="272"/>
      <c r="T141" s="273" t="s">
        <v>408</v>
      </c>
      <c r="U141" s="278">
        <v>1.9</v>
      </c>
      <c r="V141" s="279">
        <v>1.9</v>
      </c>
      <c r="W141" s="279">
        <v>1.9</v>
      </c>
      <c r="X141" s="279">
        <v>1.9</v>
      </c>
      <c r="Y141" s="279">
        <v>1.9</v>
      </c>
      <c r="Z141" s="279">
        <v>1.9</v>
      </c>
      <c r="AA141" s="279">
        <v>1.9</v>
      </c>
      <c r="AB141" s="279">
        <v>1.9</v>
      </c>
      <c r="AC141" s="279">
        <v>1.9</v>
      </c>
      <c r="AD141" s="279">
        <v>1.9</v>
      </c>
      <c r="AE141" s="279">
        <v>1.9</v>
      </c>
      <c r="AF141" s="279">
        <v>1.9</v>
      </c>
      <c r="AG141" s="276"/>
      <c r="AH141" s="276"/>
      <c r="AI141" s="276"/>
      <c r="AJ141" s="276"/>
      <c r="AK141" s="276"/>
      <c r="AL141" s="276"/>
      <c r="AM141" s="276"/>
      <c r="AN141" s="276"/>
      <c r="AO141" s="276"/>
      <c r="AP141" s="276"/>
      <c r="AQ141" s="276"/>
      <c r="AR141" s="276"/>
    </row>
    <row r="142" spans="1:44" ht="23.25" customHeight="1">
      <c r="A142" s="268" t="s">
        <v>3670</v>
      </c>
      <c r="B142" s="269" t="s">
        <v>158</v>
      </c>
      <c r="C142" s="269" t="s">
        <v>159</v>
      </c>
      <c r="D142" s="269" t="s">
        <v>734</v>
      </c>
      <c r="E142" s="268" t="s">
        <v>3671</v>
      </c>
      <c r="F142" s="269" t="s">
        <v>3672</v>
      </c>
      <c r="G142" s="267">
        <v>2</v>
      </c>
      <c r="H142" s="270" t="s">
        <v>2953</v>
      </c>
      <c r="I142" s="270" t="s">
        <v>3673</v>
      </c>
      <c r="J142" s="266" t="s">
        <v>74</v>
      </c>
      <c r="K142" s="266" t="s">
        <v>228</v>
      </c>
      <c r="L142" s="266" t="s">
        <v>95</v>
      </c>
      <c r="M142" s="270" t="s">
        <v>3635</v>
      </c>
      <c r="N142" s="270" t="s">
        <v>3674</v>
      </c>
      <c r="O142" s="266" t="s">
        <v>3675</v>
      </c>
      <c r="P142" s="266" t="s">
        <v>3676</v>
      </c>
      <c r="Q142" s="270"/>
      <c r="R142" s="271" t="s">
        <v>82</v>
      </c>
      <c r="S142" s="272"/>
      <c r="T142" s="273" t="s">
        <v>408</v>
      </c>
      <c r="U142" s="278">
        <v>1.5</v>
      </c>
      <c r="V142" s="279">
        <v>1.5</v>
      </c>
      <c r="W142" s="279">
        <v>1.5</v>
      </c>
      <c r="X142" s="279">
        <v>1.5</v>
      </c>
      <c r="Y142" s="279">
        <v>1.5</v>
      </c>
      <c r="Z142" s="279">
        <v>1.5</v>
      </c>
      <c r="AA142" s="279">
        <v>1.5</v>
      </c>
      <c r="AB142" s="279">
        <v>1.5</v>
      </c>
      <c r="AC142" s="279">
        <v>1.5</v>
      </c>
      <c r="AD142" s="279">
        <v>1.5</v>
      </c>
      <c r="AE142" s="279">
        <v>1.5</v>
      </c>
      <c r="AF142" s="279">
        <v>1.5</v>
      </c>
      <c r="AG142" s="276"/>
      <c r="AH142" s="276"/>
      <c r="AI142" s="276"/>
      <c r="AJ142" s="276"/>
      <c r="AK142" s="276"/>
      <c r="AL142" s="276"/>
      <c r="AM142" s="276"/>
      <c r="AN142" s="276"/>
      <c r="AO142" s="276"/>
      <c r="AP142" s="276"/>
      <c r="AQ142" s="276"/>
      <c r="AR142" s="276"/>
    </row>
    <row r="143" spans="1:44" ht="24" customHeight="1">
      <c r="A143" s="268" t="s">
        <v>3677</v>
      </c>
      <c r="B143" s="269" t="s">
        <v>158</v>
      </c>
      <c r="C143" s="269" t="s">
        <v>159</v>
      </c>
      <c r="D143" s="269" t="s">
        <v>734</v>
      </c>
      <c r="E143" s="268" t="s">
        <v>3678</v>
      </c>
      <c r="F143" s="269" t="s">
        <v>3679</v>
      </c>
      <c r="G143" s="267">
        <v>2</v>
      </c>
      <c r="H143" s="270" t="s">
        <v>2953</v>
      </c>
      <c r="I143" s="270" t="s">
        <v>3680</v>
      </c>
      <c r="J143" s="266" t="s">
        <v>74</v>
      </c>
      <c r="K143" s="266" t="s">
        <v>228</v>
      </c>
      <c r="L143" s="266" t="s">
        <v>95</v>
      </c>
      <c r="M143" s="270" t="s">
        <v>3635</v>
      </c>
      <c r="N143" s="270" t="s">
        <v>3674</v>
      </c>
      <c r="O143" s="266" t="s">
        <v>3675</v>
      </c>
      <c r="P143" s="266" t="s">
        <v>3676</v>
      </c>
      <c r="Q143" s="270"/>
      <c r="R143" s="271" t="s">
        <v>82</v>
      </c>
      <c r="S143" s="272"/>
      <c r="T143" s="273" t="s">
        <v>408</v>
      </c>
      <c r="U143" s="278">
        <v>9</v>
      </c>
      <c r="V143" s="279">
        <v>9</v>
      </c>
      <c r="W143" s="279">
        <v>9</v>
      </c>
      <c r="X143" s="279">
        <v>9</v>
      </c>
      <c r="Y143" s="279">
        <v>9</v>
      </c>
      <c r="Z143" s="279">
        <v>9</v>
      </c>
      <c r="AA143" s="279">
        <v>9</v>
      </c>
      <c r="AB143" s="279">
        <v>9</v>
      </c>
      <c r="AC143" s="279">
        <v>9</v>
      </c>
      <c r="AD143" s="279">
        <v>9</v>
      </c>
      <c r="AE143" s="279">
        <v>9</v>
      </c>
      <c r="AF143" s="279">
        <v>9</v>
      </c>
      <c r="AG143" s="276"/>
      <c r="AH143" s="276"/>
      <c r="AI143" s="276"/>
      <c r="AJ143" s="276"/>
      <c r="AK143" s="276"/>
      <c r="AL143" s="276"/>
      <c r="AM143" s="276"/>
      <c r="AN143" s="276"/>
      <c r="AO143" s="276"/>
      <c r="AP143" s="276"/>
      <c r="AQ143" s="276"/>
      <c r="AR143" s="276"/>
    </row>
    <row r="144" spans="1:44" ht="31.5">
      <c r="A144" s="268" t="s">
        <v>3681</v>
      </c>
      <c r="B144" s="269" t="s">
        <v>158</v>
      </c>
      <c r="C144" s="269" t="s">
        <v>159</v>
      </c>
      <c r="D144" s="269" t="s">
        <v>734</v>
      </c>
      <c r="E144" s="268" t="s">
        <v>3682</v>
      </c>
      <c r="F144" s="269" t="s">
        <v>3683</v>
      </c>
      <c r="G144" s="267">
        <v>2</v>
      </c>
      <c r="H144" s="270" t="s">
        <v>2953</v>
      </c>
      <c r="I144" s="270" t="s">
        <v>3680</v>
      </c>
      <c r="J144" s="266" t="s">
        <v>74</v>
      </c>
      <c r="K144" s="266" t="s">
        <v>228</v>
      </c>
      <c r="L144" s="266" t="s">
        <v>95</v>
      </c>
      <c r="M144" s="270" t="s">
        <v>3635</v>
      </c>
      <c r="N144" s="270" t="s">
        <v>3674</v>
      </c>
      <c r="O144" s="266" t="s">
        <v>3684</v>
      </c>
      <c r="P144" s="266" t="s">
        <v>3676</v>
      </c>
      <c r="Q144" s="270"/>
      <c r="R144" s="271" t="s">
        <v>82</v>
      </c>
      <c r="S144" s="272"/>
      <c r="T144" s="273" t="s">
        <v>408</v>
      </c>
      <c r="U144" s="278">
        <v>6</v>
      </c>
      <c r="V144" s="279">
        <v>6</v>
      </c>
      <c r="W144" s="279">
        <v>6</v>
      </c>
      <c r="X144" s="279">
        <v>6</v>
      </c>
      <c r="Y144" s="279">
        <v>6</v>
      </c>
      <c r="Z144" s="279">
        <v>6</v>
      </c>
      <c r="AA144" s="279">
        <v>6</v>
      </c>
      <c r="AB144" s="279">
        <v>6</v>
      </c>
      <c r="AC144" s="279">
        <v>6</v>
      </c>
      <c r="AD144" s="279">
        <v>6</v>
      </c>
      <c r="AE144" s="279">
        <v>6</v>
      </c>
      <c r="AF144" s="279">
        <v>6</v>
      </c>
      <c r="AG144" s="276"/>
      <c r="AH144" s="276"/>
      <c r="AI144" s="276"/>
      <c r="AJ144" s="276"/>
      <c r="AK144" s="276"/>
      <c r="AL144" s="276"/>
      <c r="AM144" s="276"/>
      <c r="AN144" s="276"/>
      <c r="AO144" s="276"/>
      <c r="AP144" s="276"/>
      <c r="AQ144" s="276"/>
      <c r="AR144" s="276"/>
    </row>
    <row r="145" spans="1:44" ht="31.5">
      <c r="A145" s="268" t="s">
        <v>3685</v>
      </c>
      <c r="B145" s="269" t="s">
        <v>158</v>
      </c>
      <c r="C145" s="269" t="s">
        <v>159</v>
      </c>
      <c r="D145" s="269" t="s">
        <v>734</v>
      </c>
      <c r="E145" s="268" t="s">
        <v>3686</v>
      </c>
      <c r="F145" s="269" t="s">
        <v>3687</v>
      </c>
      <c r="G145" s="267">
        <v>2</v>
      </c>
      <c r="H145" s="270" t="s">
        <v>2953</v>
      </c>
      <c r="I145" s="270" t="s">
        <v>3680</v>
      </c>
      <c r="J145" s="266" t="s">
        <v>74</v>
      </c>
      <c r="K145" s="266" t="s">
        <v>228</v>
      </c>
      <c r="L145" s="266" t="s">
        <v>95</v>
      </c>
      <c r="M145" s="270" t="s">
        <v>3635</v>
      </c>
      <c r="N145" s="270" t="s">
        <v>3674</v>
      </c>
      <c r="O145" s="266" t="s">
        <v>3684</v>
      </c>
      <c r="P145" s="266" t="s">
        <v>3676</v>
      </c>
      <c r="Q145" s="270"/>
      <c r="R145" s="271" t="s">
        <v>82</v>
      </c>
      <c r="S145" s="272"/>
      <c r="T145" s="273" t="s">
        <v>408</v>
      </c>
      <c r="U145" s="278">
        <v>8</v>
      </c>
      <c r="V145" s="279">
        <v>8</v>
      </c>
      <c r="W145" s="279">
        <v>8</v>
      </c>
      <c r="X145" s="279">
        <v>8</v>
      </c>
      <c r="Y145" s="279">
        <v>8</v>
      </c>
      <c r="Z145" s="279">
        <v>8</v>
      </c>
      <c r="AA145" s="279">
        <v>8</v>
      </c>
      <c r="AB145" s="279">
        <v>8</v>
      </c>
      <c r="AC145" s="279">
        <v>8</v>
      </c>
      <c r="AD145" s="279">
        <v>8</v>
      </c>
      <c r="AE145" s="279">
        <v>8</v>
      </c>
      <c r="AF145" s="279">
        <v>8</v>
      </c>
      <c r="AG145" s="276"/>
      <c r="AH145" s="276"/>
      <c r="AI145" s="276"/>
      <c r="AJ145" s="276"/>
      <c r="AK145" s="276"/>
      <c r="AL145" s="276"/>
      <c r="AM145" s="276"/>
      <c r="AN145" s="276"/>
      <c r="AO145" s="276"/>
      <c r="AP145" s="276"/>
      <c r="AQ145" s="276"/>
      <c r="AR145" s="276"/>
    </row>
    <row r="146" spans="1:44" ht="31.5">
      <c r="A146" s="268" t="s">
        <v>3688</v>
      </c>
      <c r="B146" s="269" t="s">
        <v>158</v>
      </c>
      <c r="C146" s="269" t="s">
        <v>159</v>
      </c>
      <c r="D146" s="269" t="s">
        <v>734</v>
      </c>
      <c r="E146" s="268" t="s">
        <v>3689</v>
      </c>
      <c r="F146" s="269" t="s">
        <v>3690</v>
      </c>
      <c r="G146" s="267">
        <v>1</v>
      </c>
      <c r="H146" s="270" t="s">
        <v>2953</v>
      </c>
      <c r="I146" s="270" t="s">
        <v>3680</v>
      </c>
      <c r="J146" s="266" t="s">
        <v>74</v>
      </c>
      <c r="K146" s="266" t="s">
        <v>228</v>
      </c>
      <c r="L146" s="266" t="s">
        <v>95</v>
      </c>
      <c r="M146" s="270" t="s">
        <v>3635</v>
      </c>
      <c r="N146" s="270" t="s">
        <v>3674</v>
      </c>
      <c r="O146" s="266" t="s">
        <v>3684</v>
      </c>
      <c r="P146" s="266" t="s">
        <v>3676</v>
      </c>
      <c r="Q146" s="270"/>
      <c r="R146" s="271" t="s">
        <v>82</v>
      </c>
      <c r="S146" s="272"/>
      <c r="T146" s="273" t="s">
        <v>408</v>
      </c>
      <c r="U146" s="278">
        <v>1.5</v>
      </c>
      <c r="V146" s="279">
        <v>1.5</v>
      </c>
      <c r="W146" s="279">
        <v>1.5</v>
      </c>
      <c r="X146" s="279">
        <v>1.5</v>
      </c>
      <c r="Y146" s="279">
        <v>1.5</v>
      </c>
      <c r="Z146" s="279">
        <v>1.5</v>
      </c>
      <c r="AA146" s="279">
        <v>1.5</v>
      </c>
      <c r="AB146" s="279">
        <v>1.5</v>
      </c>
      <c r="AC146" s="279">
        <v>1.5</v>
      </c>
      <c r="AD146" s="279">
        <v>1.5</v>
      </c>
      <c r="AE146" s="279">
        <v>1.5</v>
      </c>
      <c r="AF146" s="279">
        <v>1.5</v>
      </c>
      <c r="AG146" s="276"/>
      <c r="AH146" s="276"/>
      <c r="AI146" s="276"/>
      <c r="AJ146" s="276"/>
      <c r="AK146" s="276"/>
      <c r="AL146" s="276"/>
      <c r="AM146" s="276"/>
      <c r="AN146" s="276"/>
      <c r="AO146" s="276"/>
      <c r="AP146" s="276"/>
      <c r="AQ146" s="276"/>
      <c r="AR146" s="276"/>
    </row>
    <row r="147" spans="1:44" ht="31.5">
      <c r="A147" s="268" t="s">
        <v>3691</v>
      </c>
      <c r="B147" s="269" t="s">
        <v>68</v>
      </c>
      <c r="C147" s="269" t="s">
        <v>254</v>
      </c>
      <c r="D147" s="269" t="s">
        <v>734</v>
      </c>
      <c r="E147" s="268" t="s">
        <v>3692</v>
      </c>
      <c r="F147" s="269" t="s">
        <v>3693</v>
      </c>
      <c r="G147" s="267">
        <v>1</v>
      </c>
      <c r="H147" s="270" t="s">
        <v>2953</v>
      </c>
      <c r="I147" s="270" t="s">
        <v>3694</v>
      </c>
      <c r="J147" s="266" t="s">
        <v>74</v>
      </c>
      <c r="K147" s="266" t="s">
        <v>75</v>
      </c>
      <c r="L147" s="266" t="s">
        <v>95</v>
      </c>
      <c r="M147" s="270" t="s">
        <v>3695</v>
      </c>
      <c r="N147" s="270" t="s">
        <v>3674</v>
      </c>
      <c r="O147" s="266" t="s">
        <v>3696</v>
      </c>
      <c r="P147" s="266" t="s">
        <v>3676</v>
      </c>
      <c r="Q147" s="270"/>
      <c r="R147" s="271" t="s">
        <v>82</v>
      </c>
      <c r="S147" s="272"/>
      <c r="T147" s="273" t="s">
        <v>408</v>
      </c>
      <c r="U147" s="278">
        <v>20</v>
      </c>
      <c r="V147" s="279">
        <v>20</v>
      </c>
      <c r="W147" s="279">
        <v>20</v>
      </c>
      <c r="X147" s="279">
        <v>20</v>
      </c>
      <c r="Y147" s="279">
        <v>20</v>
      </c>
      <c r="Z147" s="279">
        <v>20</v>
      </c>
      <c r="AA147" s="279">
        <v>20</v>
      </c>
      <c r="AB147" s="279">
        <v>20</v>
      </c>
      <c r="AC147" s="279">
        <v>20</v>
      </c>
      <c r="AD147" s="279">
        <v>20</v>
      </c>
      <c r="AE147" s="279">
        <v>20</v>
      </c>
      <c r="AF147" s="279">
        <v>20</v>
      </c>
      <c r="AG147" s="276"/>
      <c r="AH147" s="276"/>
      <c r="AI147" s="276"/>
      <c r="AJ147" s="276"/>
      <c r="AK147" s="276"/>
      <c r="AL147" s="276"/>
      <c r="AM147" s="276"/>
      <c r="AN147" s="276"/>
      <c r="AO147" s="276"/>
      <c r="AP147" s="276"/>
      <c r="AQ147" s="276"/>
      <c r="AR147" s="276"/>
    </row>
    <row r="148" spans="1:44" ht="24.75" customHeight="1">
      <c r="A148" s="268" t="s">
        <v>3697</v>
      </c>
      <c r="B148" s="269" t="s">
        <v>68</v>
      </c>
      <c r="C148" s="269" t="s">
        <v>254</v>
      </c>
      <c r="D148" s="269" t="s">
        <v>734</v>
      </c>
      <c r="E148" s="268" t="s">
        <v>3698</v>
      </c>
      <c r="F148" s="269" t="s">
        <v>3699</v>
      </c>
      <c r="G148" s="267">
        <v>3</v>
      </c>
      <c r="H148" s="270" t="s">
        <v>2953</v>
      </c>
      <c r="I148" s="270" t="s">
        <v>3680</v>
      </c>
      <c r="J148" s="266" t="s">
        <v>74</v>
      </c>
      <c r="K148" s="266" t="s">
        <v>228</v>
      </c>
      <c r="L148" s="266" t="s">
        <v>95</v>
      </c>
      <c r="M148" s="270" t="s">
        <v>3695</v>
      </c>
      <c r="N148" s="270" t="s">
        <v>3674</v>
      </c>
      <c r="O148" s="266" t="s">
        <v>3696</v>
      </c>
      <c r="P148" s="266" t="s">
        <v>3676</v>
      </c>
      <c r="Q148" s="270"/>
      <c r="R148" s="271" t="s">
        <v>82</v>
      </c>
      <c r="S148" s="272"/>
      <c r="T148" s="273" t="s">
        <v>408</v>
      </c>
      <c r="U148" s="278">
        <v>2</v>
      </c>
      <c r="V148" s="279">
        <v>2</v>
      </c>
      <c r="W148" s="279">
        <v>2</v>
      </c>
      <c r="X148" s="279">
        <v>2</v>
      </c>
      <c r="Y148" s="279">
        <v>2</v>
      </c>
      <c r="Z148" s="279">
        <v>2</v>
      </c>
      <c r="AA148" s="279">
        <v>2</v>
      </c>
      <c r="AB148" s="279">
        <v>2</v>
      </c>
      <c r="AC148" s="279">
        <v>2</v>
      </c>
      <c r="AD148" s="279">
        <v>2</v>
      </c>
      <c r="AE148" s="279">
        <v>2</v>
      </c>
      <c r="AF148" s="279">
        <v>2</v>
      </c>
      <c r="AG148" s="276"/>
      <c r="AH148" s="276"/>
      <c r="AI148" s="276"/>
      <c r="AJ148" s="276"/>
      <c r="AK148" s="276"/>
      <c r="AL148" s="276"/>
      <c r="AM148" s="276"/>
      <c r="AN148" s="276"/>
      <c r="AO148" s="276"/>
      <c r="AP148" s="276"/>
      <c r="AQ148" s="276"/>
      <c r="AR148" s="276"/>
    </row>
    <row r="149" spans="1:44" ht="31.5">
      <c r="A149" s="268" t="s">
        <v>3700</v>
      </c>
      <c r="B149" s="269" t="s">
        <v>68</v>
      </c>
      <c r="C149" s="269" t="s">
        <v>254</v>
      </c>
      <c r="D149" s="269" t="s">
        <v>734</v>
      </c>
      <c r="E149" s="268" t="s">
        <v>3701</v>
      </c>
      <c r="F149" s="269" t="s">
        <v>3702</v>
      </c>
      <c r="G149" s="267">
        <v>1</v>
      </c>
      <c r="H149" s="270" t="s">
        <v>2953</v>
      </c>
      <c r="I149" s="270" t="s">
        <v>3703</v>
      </c>
      <c r="J149" s="266" t="s">
        <v>74</v>
      </c>
      <c r="K149" s="266" t="s">
        <v>75</v>
      </c>
      <c r="L149" s="266" t="s">
        <v>95</v>
      </c>
      <c r="M149" s="270" t="s">
        <v>171</v>
      </c>
      <c r="N149" s="270" t="s">
        <v>3674</v>
      </c>
      <c r="O149" s="266" t="s">
        <v>3696</v>
      </c>
      <c r="P149" s="266" t="s">
        <v>3676</v>
      </c>
      <c r="Q149" s="270"/>
      <c r="R149" s="271" t="s">
        <v>82</v>
      </c>
      <c r="S149" s="272"/>
      <c r="T149" s="273" t="s">
        <v>408</v>
      </c>
      <c r="U149" s="278">
        <v>25</v>
      </c>
      <c r="V149" s="279">
        <v>25</v>
      </c>
      <c r="W149" s="279">
        <v>25</v>
      </c>
      <c r="X149" s="279">
        <v>25</v>
      </c>
      <c r="Y149" s="279">
        <v>25</v>
      </c>
      <c r="Z149" s="279">
        <v>25</v>
      </c>
      <c r="AA149" s="279">
        <v>25</v>
      </c>
      <c r="AB149" s="279">
        <v>25</v>
      </c>
      <c r="AC149" s="279">
        <v>25</v>
      </c>
      <c r="AD149" s="279">
        <v>25</v>
      </c>
      <c r="AE149" s="279">
        <v>25</v>
      </c>
      <c r="AF149" s="279">
        <v>25</v>
      </c>
      <c r="AG149" s="276"/>
      <c r="AH149" s="276"/>
      <c r="AI149" s="276"/>
      <c r="AJ149" s="276"/>
      <c r="AK149" s="276"/>
      <c r="AL149" s="276"/>
      <c r="AM149" s="276"/>
      <c r="AN149" s="276"/>
      <c r="AO149" s="276"/>
      <c r="AP149" s="276"/>
      <c r="AQ149" s="276"/>
      <c r="AR149" s="276"/>
    </row>
    <row r="150" spans="1:44" ht="25.5" customHeight="1">
      <c r="A150" s="268" t="s">
        <v>3704</v>
      </c>
      <c r="B150" s="269" t="s">
        <v>68</v>
      </c>
      <c r="C150" s="269" t="s">
        <v>254</v>
      </c>
      <c r="D150" s="269" t="s">
        <v>734</v>
      </c>
      <c r="E150" s="268" t="s">
        <v>3705</v>
      </c>
      <c r="F150" s="269" t="s">
        <v>3706</v>
      </c>
      <c r="G150" s="267">
        <v>1</v>
      </c>
      <c r="H150" s="270" t="s">
        <v>2953</v>
      </c>
      <c r="I150" s="270" t="s">
        <v>3680</v>
      </c>
      <c r="J150" s="266" t="s">
        <v>74</v>
      </c>
      <c r="K150" s="266" t="s">
        <v>228</v>
      </c>
      <c r="L150" s="266" t="s">
        <v>95</v>
      </c>
      <c r="M150" s="270" t="s">
        <v>3707</v>
      </c>
      <c r="N150" s="270" t="s">
        <v>3674</v>
      </c>
      <c r="O150" s="266" t="s">
        <v>3696</v>
      </c>
      <c r="P150" s="266" t="s">
        <v>3676</v>
      </c>
      <c r="Q150" s="270"/>
      <c r="R150" s="271" t="s">
        <v>82</v>
      </c>
      <c r="S150" s="272"/>
      <c r="T150" s="273" t="s">
        <v>408</v>
      </c>
      <c r="U150" s="278">
        <v>3</v>
      </c>
      <c r="V150" s="279">
        <v>3</v>
      </c>
      <c r="W150" s="279">
        <v>3</v>
      </c>
      <c r="X150" s="279">
        <v>3</v>
      </c>
      <c r="Y150" s="279">
        <v>3</v>
      </c>
      <c r="Z150" s="279">
        <v>3</v>
      </c>
      <c r="AA150" s="279">
        <v>3</v>
      </c>
      <c r="AB150" s="279">
        <v>3</v>
      </c>
      <c r="AC150" s="279">
        <v>3</v>
      </c>
      <c r="AD150" s="279">
        <v>3</v>
      </c>
      <c r="AE150" s="279">
        <v>3</v>
      </c>
      <c r="AF150" s="279">
        <v>3</v>
      </c>
      <c r="AG150" s="276"/>
      <c r="AH150" s="276"/>
      <c r="AI150" s="276"/>
      <c r="AJ150" s="276"/>
      <c r="AK150" s="276"/>
      <c r="AL150" s="276"/>
      <c r="AM150" s="276"/>
      <c r="AN150" s="276"/>
      <c r="AO150" s="276"/>
      <c r="AP150" s="276"/>
      <c r="AQ150" s="276"/>
      <c r="AR150" s="276"/>
    </row>
    <row r="151" spans="1:44" ht="31.5">
      <c r="A151" s="268" t="s">
        <v>3708</v>
      </c>
      <c r="B151" s="269" t="s">
        <v>954</v>
      </c>
      <c r="C151" s="269" t="s">
        <v>955</v>
      </c>
      <c r="D151" s="269" t="s">
        <v>734</v>
      </c>
      <c r="E151" s="268" t="s">
        <v>3366</v>
      </c>
      <c r="F151" s="269" t="s">
        <v>3367</v>
      </c>
      <c r="G151" s="267">
        <v>1</v>
      </c>
      <c r="H151" s="270" t="s">
        <v>2953</v>
      </c>
      <c r="I151" s="270" t="s">
        <v>3368</v>
      </c>
      <c r="J151" s="266" t="s">
        <v>94</v>
      </c>
      <c r="K151" s="266" t="s">
        <v>75</v>
      </c>
      <c r="L151" s="266" t="s">
        <v>95</v>
      </c>
      <c r="M151" s="270" t="s">
        <v>3709</v>
      </c>
      <c r="N151" s="270" t="s">
        <v>3674</v>
      </c>
      <c r="O151" s="266" t="s">
        <v>3684</v>
      </c>
      <c r="P151" s="266" t="s">
        <v>3676</v>
      </c>
      <c r="Q151" s="270" t="s">
        <v>3710</v>
      </c>
      <c r="R151" s="271" t="s">
        <v>82</v>
      </c>
      <c r="S151" s="272"/>
      <c r="T151" s="273" t="s">
        <v>408</v>
      </c>
      <c r="U151" s="287">
        <v>0.8</v>
      </c>
      <c r="V151" s="288">
        <v>0.8</v>
      </c>
      <c r="W151" s="288">
        <v>0.8</v>
      </c>
      <c r="X151" s="288">
        <v>0.8</v>
      </c>
      <c r="Y151" s="288">
        <v>0.8</v>
      </c>
      <c r="Z151" s="288">
        <v>0.8</v>
      </c>
      <c r="AA151" s="288">
        <v>0.8</v>
      </c>
      <c r="AB151" s="288">
        <v>0.8</v>
      </c>
      <c r="AC151" s="288">
        <v>0.8</v>
      </c>
      <c r="AD151" s="288">
        <v>0.8</v>
      </c>
      <c r="AE151" s="288">
        <v>0.8</v>
      </c>
      <c r="AF151" s="288">
        <v>0.8</v>
      </c>
      <c r="AG151" s="276"/>
      <c r="AH151" s="276"/>
      <c r="AI151" s="276"/>
      <c r="AJ151" s="276"/>
      <c r="AK151" s="276"/>
      <c r="AL151" s="276"/>
      <c r="AM151" s="276"/>
      <c r="AN151" s="276"/>
      <c r="AO151" s="276"/>
      <c r="AP151" s="276"/>
      <c r="AQ151" s="276"/>
      <c r="AR151" s="276"/>
    </row>
    <row r="152" spans="1:44" ht="31.5">
      <c r="A152" s="268" t="s">
        <v>3711</v>
      </c>
      <c r="B152" s="269" t="s">
        <v>954</v>
      </c>
      <c r="C152" s="269" t="s">
        <v>955</v>
      </c>
      <c r="D152" s="269" t="s">
        <v>734</v>
      </c>
      <c r="E152" s="268" t="s">
        <v>3371</v>
      </c>
      <c r="F152" s="269" t="s">
        <v>3372</v>
      </c>
      <c r="G152" s="267">
        <v>1</v>
      </c>
      <c r="H152" s="270" t="s">
        <v>2953</v>
      </c>
      <c r="I152" s="270" t="s">
        <v>3368</v>
      </c>
      <c r="J152" s="266" t="s">
        <v>94</v>
      </c>
      <c r="K152" s="266" t="s">
        <v>75</v>
      </c>
      <c r="L152" s="266" t="s">
        <v>95</v>
      </c>
      <c r="M152" s="270" t="s">
        <v>3709</v>
      </c>
      <c r="N152" s="270" t="s">
        <v>3674</v>
      </c>
      <c r="O152" s="266" t="s">
        <v>3684</v>
      </c>
      <c r="P152" s="266" t="s">
        <v>3676</v>
      </c>
      <c r="Q152" s="270" t="s">
        <v>3710</v>
      </c>
      <c r="R152" s="271" t="s">
        <v>82</v>
      </c>
      <c r="S152" s="272"/>
      <c r="T152" s="273" t="s">
        <v>408</v>
      </c>
      <c r="U152" s="287">
        <v>0.9</v>
      </c>
      <c r="V152" s="288">
        <v>0.9</v>
      </c>
      <c r="W152" s="288">
        <v>0.9</v>
      </c>
      <c r="X152" s="288">
        <v>0.9</v>
      </c>
      <c r="Y152" s="288">
        <v>0.9</v>
      </c>
      <c r="Z152" s="288">
        <v>0.9</v>
      </c>
      <c r="AA152" s="288">
        <v>0.9</v>
      </c>
      <c r="AB152" s="288">
        <v>0.9</v>
      </c>
      <c r="AC152" s="288">
        <v>0.9</v>
      </c>
      <c r="AD152" s="288">
        <v>0.9</v>
      </c>
      <c r="AE152" s="288">
        <v>0.9</v>
      </c>
      <c r="AF152" s="288">
        <v>0.9</v>
      </c>
      <c r="AG152" s="276"/>
      <c r="AH152" s="276"/>
      <c r="AI152" s="276"/>
      <c r="AJ152" s="276"/>
      <c r="AK152" s="276"/>
      <c r="AL152" s="276"/>
      <c r="AM152" s="276"/>
      <c r="AN152" s="276"/>
      <c r="AO152" s="276"/>
      <c r="AP152" s="276"/>
      <c r="AQ152" s="276"/>
      <c r="AR152" s="276"/>
    </row>
    <row r="153" spans="1:44" ht="31.5">
      <c r="A153" s="268" t="s">
        <v>3712</v>
      </c>
      <c r="B153" s="269" t="s">
        <v>68</v>
      </c>
      <c r="C153" s="269" t="s">
        <v>254</v>
      </c>
      <c r="D153" s="269"/>
      <c r="E153" s="268" t="s">
        <v>3389</v>
      </c>
      <c r="F153" s="269" t="s">
        <v>3390</v>
      </c>
      <c r="G153" s="267">
        <v>1</v>
      </c>
      <c r="H153" s="270" t="s">
        <v>2904</v>
      </c>
      <c r="I153" s="270" t="s">
        <v>3391</v>
      </c>
      <c r="J153" s="266" t="s">
        <v>94</v>
      </c>
      <c r="K153" s="266" t="s">
        <v>228</v>
      </c>
      <c r="L153" s="266" t="s">
        <v>95</v>
      </c>
      <c r="M153" s="270" t="s">
        <v>3392</v>
      </c>
      <c r="N153" s="270" t="s">
        <v>3438</v>
      </c>
      <c r="O153" s="266" t="s">
        <v>3439</v>
      </c>
      <c r="P153" s="266" t="s">
        <v>3440</v>
      </c>
      <c r="Q153" s="270" t="s">
        <v>3710</v>
      </c>
      <c r="R153" s="271" t="s">
        <v>82</v>
      </c>
      <c r="S153" s="272"/>
      <c r="T153" s="273" t="s">
        <v>408</v>
      </c>
      <c r="U153" s="287">
        <v>0.75</v>
      </c>
      <c r="V153" s="288">
        <v>0.75</v>
      </c>
      <c r="W153" s="288">
        <v>0.75</v>
      </c>
      <c r="X153" s="288">
        <v>0.75</v>
      </c>
      <c r="Y153" s="288">
        <v>0.75</v>
      </c>
      <c r="Z153" s="288">
        <v>0.75</v>
      </c>
      <c r="AA153" s="288">
        <v>0.75</v>
      </c>
      <c r="AB153" s="288">
        <v>0.75</v>
      </c>
      <c r="AC153" s="288">
        <v>0.75</v>
      </c>
      <c r="AD153" s="288">
        <v>0.75</v>
      </c>
      <c r="AE153" s="288">
        <v>0.75</v>
      </c>
      <c r="AF153" s="288">
        <v>0.75</v>
      </c>
      <c r="AG153" s="276"/>
      <c r="AH153" s="276"/>
      <c r="AI153" s="276"/>
      <c r="AJ153" s="276"/>
      <c r="AK153" s="276"/>
      <c r="AL153" s="276"/>
      <c r="AM153" s="276"/>
      <c r="AN153" s="276"/>
      <c r="AO153" s="276"/>
      <c r="AP153" s="276"/>
      <c r="AQ153" s="276"/>
      <c r="AR153" s="276"/>
    </row>
    <row r="154" spans="1:44" ht="47.25">
      <c r="A154" s="268" t="s">
        <v>3713</v>
      </c>
      <c r="B154" s="269" t="s">
        <v>158</v>
      </c>
      <c r="C154" s="269" t="s">
        <v>1931</v>
      </c>
      <c r="D154" s="269" t="s">
        <v>734</v>
      </c>
      <c r="E154" s="268" t="s">
        <v>3714</v>
      </c>
      <c r="F154" s="269" t="s">
        <v>3715</v>
      </c>
      <c r="G154" s="267">
        <v>2</v>
      </c>
      <c r="H154" s="270" t="s">
        <v>2904</v>
      </c>
      <c r="I154" s="270" t="s">
        <v>3716</v>
      </c>
      <c r="J154" s="266" t="s">
        <v>74</v>
      </c>
      <c r="K154" s="266" t="s">
        <v>75</v>
      </c>
      <c r="L154" s="266" t="s">
        <v>76</v>
      </c>
      <c r="M154" s="270" t="s">
        <v>3377</v>
      </c>
      <c r="N154" s="270" t="s">
        <v>3717</v>
      </c>
      <c r="O154" s="266" t="s">
        <v>3718</v>
      </c>
      <c r="P154" s="266" t="s">
        <v>3719</v>
      </c>
      <c r="Q154" s="270"/>
      <c r="R154" s="271" t="s">
        <v>82</v>
      </c>
      <c r="S154" s="272"/>
      <c r="T154" s="273"/>
      <c r="U154" s="278">
        <v>35</v>
      </c>
      <c r="V154" s="279">
        <v>35</v>
      </c>
      <c r="W154" s="279">
        <v>35</v>
      </c>
      <c r="X154" s="279">
        <v>35</v>
      </c>
      <c r="Y154" s="279">
        <v>35</v>
      </c>
      <c r="Z154" s="279">
        <v>40</v>
      </c>
      <c r="AA154" s="279">
        <v>40</v>
      </c>
      <c r="AB154" s="279">
        <v>40</v>
      </c>
      <c r="AC154" s="279">
        <v>35</v>
      </c>
      <c r="AD154" s="279">
        <v>35</v>
      </c>
      <c r="AE154" s="279">
        <v>35</v>
      </c>
      <c r="AF154" s="279">
        <v>35</v>
      </c>
      <c r="AG154" s="276"/>
      <c r="AH154" s="276"/>
      <c r="AI154" s="276"/>
      <c r="AJ154" s="276"/>
      <c r="AK154" s="276"/>
      <c r="AL154" s="276"/>
      <c r="AM154" s="276"/>
      <c r="AN154" s="276"/>
      <c r="AO154" s="276"/>
      <c r="AP154" s="276"/>
      <c r="AQ154" s="276"/>
      <c r="AR154" s="276"/>
    </row>
    <row r="155" spans="1:44" ht="47.25">
      <c r="A155" s="268" t="s">
        <v>3720</v>
      </c>
      <c r="B155" s="269" t="s">
        <v>954</v>
      </c>
      <c r="C155" s="269" t="s">
        <v>1102</v>
      </c>
      <c r="D155" s="269"/>
      <c r="E155" s="268" t="s">
        <v>3721</v>
      </c>
      <c r="F155" s="269" t="s">
        <v>3722</v>
      </c>
      <c r="G155" s="267">
        <v>2</v>
      </c>
      <c r="H155" s="270" t="s">
        <v>2904</v>
      </c>
      <c r="I155" s="270" t="s">
        <v>3723</v>
      </c>
      <c r="J155" s="266" t="s">
        <v>74</v>
      </c>
      <c r="K155" s="266" t="s">
        <v>75</v>
      </c>
      <c r="L155" s="266" t="s">
        <v>76</v>
      </c>
      <c r="M155" s="270" t="s">
        <v>3377</v>
      </c>
      <c r="N155" s="270" t="s">
        <v>3717</v>
      </c>
      <c r="O155" s="266" t="s">
        <v>3718</v>
      </c>
      <c r="P155" s="266" t="s">
        <v>3719</v>
      </c>
      <c r="Q155" s="270"/>
      <c r="R155" s="271" t="s">
        <v>82</v>
      </c>
      <c r="S155" s="272"/>
      <c r="T155" s="273"/>
      <c r="U155" s="278">
        <v>15</v>
      </c>
      <c r="V155" s="279">
        <v>15</v>
      </c>
      <c r="W155" s="279">
        <v>15</v>
      </c>
      <c r="X155" s="279">
        <v>15</v>
      </c>
      <c r="Y155" s="279">
        <v>15</v>
      </c>
      <c r="Z155" s="279">
        <v>15</v>
      </c>
      <c r="AA155" s="279">
        <v>15</v>
      </c>
      <c r="AB155" s="279">
        <v>15</v>
      </c>
      <c r="AC155" s="279">
        <v>15</v>
      </c>
      <c r="AD155" s="279">
        <v>15</v>
      </c>
      <c r="AE155" s="279">
        <v>15</v>
      </c>
      <c r="AF155" s="279">
        <v>15</v>
      </c>
      <c r="AG155" s="276"/>
      <c r="AH155" s="276"/>
      <c r="AI155" s="276"/>
      <c r="AJ155" s="276"/>
      <c r="AK155" s="276"/>
      <c r="AL155" s="276"/>
      <c r="AM155" s="276"/>
      <c r="AN155" s="276"/>
      <c r="AO155" s="276"/>
      <c r="AP155" s="276"/>
      <c r="AQ155" s="276"/>
      <c r="AR155" s="276"/>
    </row>
    <row r="156" spans="1:44" ht="63">
      <c r="A156" s="268" t="s">
        <v>3724</v>
      </c>
      <c r="B156" s="269" t="s">
        <v>158</v>
      </c>
      <c r="C156" s="269" t="s">
        <v>1931</v>
      </c>
      <c r="D156" s="269"/>
      <c r="E156" s="268" t="s">
        <v>3725</v>
      </c>
      <c r="F156" s="269" t="s">
        <v>3726</v>
      </c>
      <c r="G156" s="267">
        <v>2</v>
      </c>
      <c r="H156" s="270" t="s">
        <v>2904</v>
      </c>
      <c r="I156" s="270" t="s">
        <v>3727</v>
      </c>
      <c r="J156" s="266" t="s">
        <v>74</v>
      </c>
      <c r="K156" s="266" t="s">
        <v>75</v>
      </c>
      <c r="L156" s="266" t="s">
        <v>76</v>
      </c>
      <c r="M156" s="270" t="s">
        <v>3377</v>
      </c>
      <c r="N156" s="270" t="s">
        <v>3717</v>
      </c>
      <c r="O156" s="266" t="s">
        <v>3718</v>
      </c>
      <c r="P156" s="266" t="s">
        <v>3719</v>
      </c>
      <c r="Q156" s="270"/>
      <c r="R156" s="271" t="s">
        <v>82</v>
      </c>
      <c r="S156" s="272"/>
      <c r="T156" s="273"/>
      <c r="U156" s="278">
        <v>20</v>
      </c>
      <c r="V156" s="279">
        <v>20</v>
      </c>
      <c r="W156" s="279">
        <v>20</v>
      </c>
      <c r="X156" s="279">
        <v>20</v>
      </c>
      <c r="Y156" s="279">
        <v>20</v>
      </c>
      <c r="Z156" s="279">
        <v>20</v>
      </c>
      <c r="AA156" s="279">
        <v>20</v>
      </c>
      <c r="AB156" s="279">
        <v>20</v>
      </c>
      <c r="AC156" s="279">
        <v>20</v>
      </c>
      <c r="AD156" s="279">
        <v>20</v>
      </c>
      <c r="AE156" s="279">
        <v>20</v>
      </c>
      <c r="AF156" s="279">
        <v>20</v>
      </c>
      <c r="AG156" s="276"/>
      <c r="AH156" s="276"/>
      <c r="AI156" s="276"/>
      <c r="AJ156" s="276"/>
      <c r="AK156" s="276"/>
      <c r="AL156" s="276"/>
      <c r="AM156" s="276"/>
      <c r="AN156" s="276"/>
      <c r="AO156" s="276"/>
      <c r="AP156" s="276"/>
      <c r="AQ156" s="276"/>
      <c r="AR156" s="276"/>
    </row>
    <row r="157" spans="1:44" ht="31.5">
      <c r="A157" s="268" t="s">
        <v>3728</v>
      </c>
      <c r="B157" s="269" t="s">
        <v>158</v>
      </c>
      <c r="C157" s="269" t="s">
        <v>1931</v>
      </c>
      <c r="D157" s="269"/>
      <c r="E157" s="268" t="s">
        <v>3729</v>
      </c>
      <c r="F157" s="269" t="s">
        <v>3730</v>
      </c>
      <c r="G157" s="267">
        <v>3</v>
      </c>
      <c r="H157" s="270" t="s">
        <v>2904</v>
      </c>
      <c r="I157" s="270" t="s">
        <v>3723</v>
      </c>
      <c r="J157" s="266" t="s">
        <v>74</v>
      </c>
      <c r="K157" s="266" t="s">
        <v>75</v>
      </c>
      <c r="L157" s="266" t="s">
        <v>76</v>
      </c>
      <c r="M157" s="270" t="s">
        <v>3377</v>
      </c>
      <c r="N157" s="270" t="s">
        <v>3717</v>
      </c>
      <c r="O157" s="266" t="s">
        <v>3718</v>
      </c>
      <c r="P157" s="266" t="s">
        <v>3719</v>
      </c>
      <c r="Q157" s="270"/>
      <c r="R157" s="271" t="s">
        <v>82</v>
      </c>
      <c r="S157" s="272"/>
      <c r="T157" s="273"/>
      <c r="U157" s="278">
        <v>5</v>
      </c>
      <c r="V157" s="279">
        <v>5</v>
      </c>
      <c r="W157" s="279">
        <v>5</v>
      </c>
      <c r="X157" s="279">
        <v>5</v>
      </c>
      <c r="Y157" s="279">
        <v>5</v>
      </c>
      <c r="Z157" s="279">
        <v>5</v>
      </c>
      <c r="AA157" s="279">
        <v>5</v>
      </c>
      <c r="AB157" s="279">
        <v>5</v>
      </c>
      <c r="AC157" s="279">
        <v>5</v>
      </c>
      <c r="AD157" s="279">
        <v>5</v>
      </c>
      <c r="AE157" s="279">
        <v>5</v>
      </c>
      <c r="AF157" s="279">
        <v>5</v>
      </c>
      <c r="AG157" s="276"/>
      <c r="AH157" s="276"/>
      <c r="AI157" s="276"/>
      <c r="AJ157" s="276"/>
      <c r="AK157" s="276"/>
      <c r="AL157" s="276"/>
      <c r="AM157" s="276"/>
      <c r="AN157" s="276"/>
      <c r="AO157" s="276"/>
      <c r="AP157" s="276"/>
      <c r="AQ157" s="276"/>
      <c r="AR157" s="276"/>
    </row>
    <row r="158" spans="1:44" ht="31.5">
      <c r="A158" s="268" t="s">
        <v>3731</v>
      </c>
      <c r="B158" s="269" t="s">
        <v>158</v>
      </c>
      <c r="C158" s="269" t="s">
        <v>1931</v>
      </c>
      <c r="D158" s="269"/>
      <c r="E158" s="268" t="s">
        <v>3732</v>
      </c>
      <c r="F158" s="269" t="s">
        <v>3733</v>
      </c>
      <c r="G158" s="267">
        <v>3</v>
      </c>
      <c r="H158" s="270" t="s">
        <v>2904</v>
      </c>
      <c r="I158" s="270" t="s">
        <v>3723</v>
      </c>
      <c r="J158" s="266" t="s">
        <v>74</v>
      </c>
      <c r="K158" s="266" t="s">
        <v>75</v>
      </c>
      <c r="L158" s="266" t="s">
        <v>76</v>
      </c>
      <c r="M158" s="270" t="s">
        <v>3377</v>
      </c>
      <c r="N158" s="270" t="s">
        <v>3717</v>
      </c>
      <c r="O158" s="266" t="s">
        <v>3718</v>
      </c>
      <c r="P158" s="266" t="s">
        <v>3719</v>
      </c>
      <c r="Q158" s="270"/>
      <c r="R158" s="271" t="s">
        <v>82</v>
      </c>
      <c r="S158" s="272"/>
      <c r="T158" s="273"/>
      <c r="U158" s="278">
        <v>10</v>
      </c>
      <c r="V158" s="279">
        <v>10</v>
      </c>
      <c r="W158" s="279">
        <v>10</v>
      </c>
      <c r="X158" s="279">
        <v>10</v>
      </c>
      <c r="Y158" s="279">
        <v>10</v>
      </c>
      <c r="Z158" s="279">
        <v>10</v>
      </c>
      <c r="AA158" s="279">
        <v>10</v>
      </c>
      <c r="AB158" s="279">
        <v>10</v>
      </c>
      <c r="AC158" s="279">
        <v>10</v>
      </c>
      <c r="AD158" s="279">
        <v>10</v>
      </c>
      <c r="AE158" s="279">
        <v>10</v>
      </c>
      <c r="AF158" s="279">
        <v>10</v>
      </c>
      <c r="AG158" s="276"/>
      <c r="AH158" s="276"/>
      <c r="AI158" s="276"/>
      <c r="AJ158" s="276"/>
      <c r="AK158" s="276"/>
      <c r="AL158" s="276"/>
      <c r="AM158" s="276"/>
      <c r="AN158" s="276"/>
      <c r="AO158" s="276"/>
      <c r="AP158" s="276"/>
      <c r="AQ158" s="276"/>
      <c r="AR158" s="276"/>
    </row>
    <row r="159" spans="1:44" ht="47.25">
      <c r="A159" s="268" t="s">
        <v>3734</v>
      </c>
      <c r="B159" s="269" t="s">
        <v>158</v>
      </c>
      <c r="C159" s="269" t="s">
        <v>1931</v>
      </c>
      <c r="D159" s="269"/>
      <c r="E159" s="268" t="s">
        <v>3735</v>
      </c>
      <c r="F159" s="269" t="s">
        <v>3736</v>
      </c>
      <c r="G159" s="267">
        <v>2</v>
      </c>
      <c r="H159" s="270" t="s">
        <v>2904</v>
      </c>
      <c r="I159" s="270" t="s">
        <v>3727</v>
      </c>
      <c r="J159" s="266" t="s">
        <v>74</v>
      </c>
      <c r="K159" s="266" t="s">
        <v>75</v>
      </c>
      <c r="L159" s="266" t="s">
        <v>76</v>
      </c>
      <c r="M159" s="270" t="s">
        <v>3377</v>
      </c>
      <c r="N159" s="270" t="s">
        <v>3717</v>
      </c>
      <c r="O159" s="266" t="s">
        <v>3718</v>
      </c>
      <c r="P159" s="266" t="s">
        <v>3719</v>
      </c>
      <c r="Q159" s="270"/>
      <c r="R159" s="271" t="s">
        <v>82</v>
      </c>
      <c r="S159" s="272"/>
      <c r="T159" s="273"/>
      <c r="U159" s="278">
        <v>5</v>
      </c>
      <c r="V159" s="279">
        <v>5</v>
      </c>
      <c r="W159" s="279">
        <v>5</v>
      </c>
      <c r="X159" s="279">
        <v>5</v>
      </c>
      <c r="Y159" s="279">
        <v>5</v>
      </c>
      <c r="Z159" s="279">
        <v>5</v>
      </c>
      <c r="AA159" s="279">
        <v>5</v>
      </c>
      <c r="AB159" s="279">
        <v>5</v>
      </c>
      <c r="AC159" s="279">
        <v>5</v>
      </c>
      <c r="AD159" s="279">
        <v>5</v>
      </c>
      <c r="AE159" s="279">
        <v>5</v>
      </c>
      <c r="AF159" s="279">
        <v>5</v>
      </c>
      <c r="AG159" s="276"/>
      <c r="AH159" s="276"/>
      <c r="AI159" s="276"/>
      <c r="AJ159" s="276"/>
      <c r="AK159" s="276"/>
      <c r="AL159" s="276"/>
      <c r="AM159" s="276"/>
      <c r="AN159" s="276"/>
      <c r="AO159" s="276"/>
      <c r="AP159" s="276"/>
      <c r="AQ159" s="276"/>
      <c r="AR159" s="276"/>
    </row>
    <row r="160" spans="1:44" ht="31.5">
      <c r="A160" s="268" t="s">
        <v>3737</v>
      </c>
      <c r="B160" s="269" t="s">
        <v>158</v>
      </c>
      <c r="C160" s="269" t="s">
        <v>1931</v>
      </c>
      <c r="D160" s="269"/>
      <c r="E160" s="268" t="s">
        <v>3738</v>
      </c>
      <c r="F160" s="269" t="s">
        <v>3739</v>
      </c>
      <c r="G160" s="267">
        <v>3</v>
      </c>
      <c r="H160" s="270" t="s">
        <v>2904</v>
      </c>
      <c r="I160" s="270" t="s">
        <v>3740</v>
      </c>
      <c r="J160" s="266" t="s">
        <v>74</v>
      </c>
      <c r="K160" s="266" t="s">
        <v>75</v>
      </c>
      <c r="L160" s="266" t="s">
        <v>76</v>
      </c>
      <c r="M160" s="270" t="s">
        <v>3377</v>
      </c>
      <c r="N160" s="270" t="s">
        <v>3717</v>
      </c>
      <c r="O160" s="266" t="s">
        <v>3718</v>
      </c>
      <c r="P160" s="266" t="s">
        <v>3719</v>
      </c>
      <c r="Q160" s="270" t="s">
        <v>273</v>
      </c>
      <c r="R160" s="271" t="s">
        <v>82</v>
      </c>
      <c r="S160" s="272"/>
      <c r="T160" s="273"/>
      <c r="U160" s="278">
        <v>2</v>
      </c>
      <c r="V160" s="279">
        <v>2</v>
      </c>
      <c r="W160" s="279">
        <v>2</v>
      </c>
      <c r="X160" s="279">
        <v>2</v>
      </c>
      <c r="Y160" s="279">
        <v>2</v>
      </c>
      <c r="Z160" s="279">
        <v>2</v>
      </c>
      <c r="AA160" s="279">
        <v>2</v>
      </c>
      <c r="AB160" s="279">
        <v>2</v>
      </c>
      <c r="AC160" s="279">
        <v>2</v>
      </c>
      <c r="AD160" s="279">
        <v>2</v>
      </c>
      <c r="AE160" s="279">
        <v>2</v>
      </c>
      <c r="AF160" s="279">
        <v>2</v>
      </c>
      <c r="AG160" s="276"/>
      <c r="AH160" s="276"/>
      <c r="AI160" s="276"/>
      <c r="AJ160" s="276"/>
      <c r="AK160" s="276"/>
      <c r="AL160" s="276"/>
      <c r="AM160" s="276"/>
      <c r="AN160" s="276"/>
      <c r="AO160" s="276"/>
      <c r="AP160" s="276"/>
      <c r="AQ160" s="276"/>
      <c r="AR160" s="276"/>
    </row>
    <row r="161" spans="1:44" ht="31.5">
      <c r="A161" s="268" t="s">
        <v>3741</v>
      </c>
      <c r="B161" s="269" t="s">
        <v>158</v>
      </c>
      <c r="C161" s="269" t="s">
        <v>1931</v>
      </c>
      <c r="D161" s="269"/>
      <c r="E161" s="268" t="s">
        <v>3742</v>
      </c>
      <c r="F161" s="269" t="s">
        <v>3743</v>
      </c>
      <c r="G161" s="267">
        <v>2</v>
      </c>
      <c r="H161" s="270" t="s">
        <v>2904</v>
      </c>
      <c r="I161" s="270" t="s">
        <v>3744</v>
      </c>
      <c r="J161" s="266" t="s">
        <v>74</v>
      </c>
      <c r="K161" s="266" t="s">
        <v>75</v>
      </c>
      <c r="L161" s="266" t="s">
        <v>76</v>
      </c>
      <c r="M161" s="270" t="s">
        <v>3377</v>
      </c>
      <c r="N161" s="270" t="s">
        <v>3717</v>
      </c>
      <c r="O161" s="266" t="s">
        <v>3718</v>
      </c>
      <c r="P161" s="266" t="s">
        <v>3719</v>
      </c>
      <c r="Q161" s="270" t="s">
        <v>273</v>
      </c>
      <c r="R161" s="271" t="s">
        <v>82</v>
      </c>
      <c r="S161" s="272"/>
      <c r="T161" s="273"/>
      <c r="U161" s="278">
        <v>1</v>
      </c>
      <c r="V161" s="279">
        <v>1</v>
      </c>
      <c r="W161" s="279">
        <v>1</v>
      </c>
      <c r="X161" s="279">
        <v>1</v>
      </c>
      <c r="Y161" s="279">
        <v>1</v>
      </c>
      <c r="Z161" s="279">
        <v>1</v>
      </c>
      <c r="AA161" s="279">
        <v>1</v>
      </c>
      <c r="AB161" s="279">
        <v>1</v>
      </c>
      <c r="AC161" s="279">
        <v>1</v>
      </c>
      <c r="AD161" s="279">
        <v>1</v>
      </c>
      <c r="AE161" s="279">
        <v>1</v>
      </c>
      <c r="AF161" s="279">
        <v>1</v>
      </c>
      <c r="AG161" s="276"/>
      <c r="AH161" s="276"/>
      <c r="AI161" s="276"/>
      <c r="AJ161" s="276"/>
      <c r="AK161" s="276"/>
      <c r="AL161" s="276"/>
      <c r="AM161" s="276"/>
      <c r="AN161" s="276"/>
      <c r="AO161" s="276"/>
      <c r="AP161" s="276"/>
      <c r="AQ161" s="276"/>
      <c r="AR161" s="276"/>
    </row>
    <row r="162" spans="1:44" ht="31.5">
      <c r="A162" s="268" t="s">
        <v>3745</v>
      </c>
      <c r="B162" s="269" t="s">
        <v>158</v>
      </c>
      <c r="C162" s="269" t="s">
        <v>1931</v>
      </c>
      <c r="D162" s="269"/>
      <c r="E162" s="268" t="s">
        <v>3746</v>
      </c>
      <c r="F162" s="269" t="s">
        <v>3747</v>
      </c>
      <c r="G162" s="267">
        <v>3</v>
      </c>
      <c r="H162" s="270" t="s">
        <v>2904</v>
      </c>
      <c r="I162" s="270" t="s">
        <v>3744</v>
      </c>
      <c r="J162" s="266" t="s">
        <v>74</v>
      </c>
      <c r="K162" s="266" t="s">
        <v>75</v>
      </c>
      <c r="L162" s="266" t="s">
        <v>76</v>
      </c>
      <c r="M162" s="270" t="s">
        <v>3377</v>
      </c>
      <c r="N162" s="270" t="s">
        <v>3717</v>
      </c>
      <c r="O162" s="266" t="s">
        <v>3718</v>
      </c>
      <c r="P162" s="266" t="s">
        <v>3719</v>
      </c>
      <c r="Q162" s="270" t="s">
        <v>273</v>
      </c>
      <c r="R162" s="271" t="s">
        <v>82</v>
      </c>
      <c r="S162" s="272"/>
      <c r="T162" s="273"/>
      <c r="U162" s="278">
        <v>2</v>
      </c>
      <c r="V162" s="279">
        <v>2</v>
      </c>
      <c r="W162" s="279">
        <v>2</v>
      </c>
      <c r="X162" s="279">
        <v>2</v>
      </c>
      <c r="Y162" s="279">
        <v>2</v>
      </c>
      <c r="Z162" s="279">
        <v>2</v>
      </c>
      <c r="AA162" s="279">
        <v>2</v>
      </c>
      <c r="AB162" s="279">
        <v>2</v>
      </c>
      <c r="AC162" s="279">
        <v>2</v>
      </c>
      <c r="AD162" s="279">
        <v>2</v>
      </c>
      <c r="AE162" s="279">
        <v>2</v>
      </c>
      <c r="AF162" s="279">
        <v>2</v>
      </c>
      <c r="AG162" s="276"/>
      <c r="AH162" s="276"/>
      <c r="AI162" s="276"/>
      <c r="AJ162" s="276"/>
      <c r="AK162" s="276"/>
      <c r="AL162" s="276"/>
      <c r="AM162" s="276"/>
      <c r="AN162" s="276"/>
      <c r="AO162" s="276"/>
      <c r="AP162" s="276"/>
      <c r="AQ162" s="276"/>
      <c r="AR162" s="276"/>
    </row>
    <row r="163" spans="1:44" ht="31.5">
      <c r="A163" s="268" t="s">
        <v>3748</v>
      </c>
      <c r="B163" s="269" t="s">
        <v>158</v>
      </c>
      <c r="C163" s="269" t="s">
        <v>1931</v>
      </c>
      <c r="D163" s="269"/>
      <c r="E163" s="268" t="s">
        <v>3749</v>
      </c>
      <c r="F163" s="269" t="s">
        <v>3750</v>
      </c>
      <c r="G163" s="267">
        <v>3</v>
      </c>
      <c r="H163" s="270" t="s">
        <v>2904</v>
      </c>
      <c r="I163" s="270" t="s">
        <v>3751</v>
      </c>
      <c r="J163" s="266" t="s">
        <v>74</v>
      </c>
      <c r="K163" s="266" t="s">
        <v>75</v>
      </c>
      <c r="L163" s="266" t="s">
        <v>76</v>
      </c>
      <c r="M163" s="270" t="s">
        <v>3377</v>
      </c>
      <c r="N163" s="270" t="s">
        <v>3717</v>
      </c>
      <c r="O163" s="266" t="s">
        <v>3718</v>
      </c>
      <c r="P163" s="266" t="s">
        <v>3719</v>
      </c>
      <c r="Q163" s="270"/>
      <c r="R163" s="271" t="s">
        <v>82</v>
      </c>
      <c r="S163" s="272"/>
      <c r="T163" s="273"/>
      <c r="U163" s="278">
        <v>12</v>
      </c>
      <c r="V163" s="279">
        <v>12</v>
      </c>
      <c r="W163" s="279">
        <v>12</v>
      </c>
      <c r="X163" s="279">
        <v>12</v>
      </c>
      <c r="Y163" s="279">
        <v>12</v>
      </c>
      <c r="Z163" s="279">
        <v>12</v>
      </c>
      <c r="AA163" s="279">
        <v>12</v>
      </c>
      <c r="AB163" s="279">
        <v>12</v>
      </c>
      <c r="AC163" s="279">
        <v>12</v>
      </c>
      <c r="AD163" s="279">
        <v>12</v>
      </c>
      <c r="AE163" s="279">
        <v>12</v>
      </c>
      <c r="AF163" s="279">
        <v>12</v>
      </c>
      <c r="AG163" s="276"/>
      <c r="AH163" s="276"/>
      <c r="AI163" s="276"/>
      <c r="AJ163" s="276"/>
      <c r="AK163" s="276"/>
      <c r="AL163" s="276"/>
      <c r="AM163" s="276"/>
      <c r="AN163" s="276"/>
      <c r="AO163" s="276"/>
      <c r="AP163" s="276"/>
      <c r="AQ163" s="276"/>
      <c r="AR163" s="276"/>
    </row>
    <row r="164" spans="1:44" ht="31.5">
      <c r="A164" s="268" t="s">
        <v>3752</v>
      </c>
      <c r="B164" s="269" t="s">
        <v>158</v>
      </c>
      <c r="C164" s="269" t="s">
        <v>1931</v>
      </c>
      <c r="D164" s="269"/>
      <c r="E164" s="268" t="s">
        <v>3753</v>
      </c>
      <c r="F164" s="269" t="s">
        <v>3754</v>
      </c>
      <c r="G164" s="267">
        <v>2</v>
      </c>
      <c r="H164" s="270" t="s">
        <v>2904</v>
      </c>
      <c r="I164" s="270" t="s">
        <v>3751</v>
      </c>
      <c r="J164" s="266" t="s">
        <v>74</v>
      </c>
      <c r="K164" s="266" t="s">
        <v>75</v>
      </c>
      <c r="L164" s="266" t="s">
        <v>76</v>
      </c>
      <c r="M164" s="270" t="s">
        <v>3377</v>
      </c>
      <c r="N164" s="270" t="s">
        <v>3717</v>
      </c>
      <c r="O164" s="266" t="s">
        <v>3718</v>
      </c>
      <c r="P164" s="266" t="s">
        <v>3719</v>
      </c>
      <c r="Q164" s="270"/>
      <c r="R164" s="271" t="s">
        <v>82</v>
      </c>
      <c r="S164" s="272"/>
      <c r="T164" s="273"/>
      <c r="U164" s="278">
        <v>12</v>
      </c>
      <c r="V164" s="279">
        <v>12</v>
      </c>
      <c r="W164" s="279">
        <v>12</v>
      </c>
      <c r="X164" s="279">
        <v>12</v>
      </c>
      <c r="Y164" s="279">
        <v>12</v>
      </c>
      <c r="Z164" s="279">
        <v>12</v>
      </c>
      <c r="AA164" s="279">
        <v>12</v>
      </c>
      <c r="AB164" s="279">
        <v>12</v>
      </c>
      <c r="AC164" s="279">
        <v>12</v>
      </c>
      <c r="AD164" s="279">
        <v>12</v>
      </c>
      <c r="AE164" s="279">
        <v>12</v>
      </c>
      <c r="AF164" s="279">
        <v>12</v>
      </c>
      <c r="AG164" s="276"/>
      <c r="AH164" s="276"/>
      <c r="AI164" s="276"/>
      <c r="AJ164" s="276"/>
      <c r="AK164" s="276"/>
      <c r="AL164" s="276"/>
      <c r="AM164" s="276"/>
      <c r="AN164" s="276"/>
      <c r="AO164" s="276"/>
      <c r="AP164" s="276"/>
      <c r="AQ164" s="276"/>
      <c r="AR164" s="276"/>
    </row>
    <row r="165" spans="1:44" ht="31.5">
      <c r="A165" s="268" t="s">
        <v>3755</v>
      </c>
      <c r="B165" s="269" t="s">
        <v>158</v>
      </c>
      <c r="C165" s="269" t="s">
        <v>1931</v>
      </c>
      <c r="D165" s="269"/>
      <c r="E165" s="268" t="s">
        <v>3756</v>
      </c>
      <c r="F165" s="269" t="s">
        <v>3757</v>
      </c>
      <c r="G165" s="267">
        <v>2</v>
      </c>
      <c r="H165" s="270" t="s">
        <v>2904</v>
      </c>
      <c r="I165" s="270" t="s">
        <v>3758</v>
      </c>
      <c r="J165" s="266" t="s">
        <v>74</v>
      </c>
      <c r="K165" s="266" t="s">
        <v>75</v>
      </c>
      <c r="L165" s="266" t="s">
        <v>76</v>
      </c>
      <c r="M165" s="270" t="s">
        <v>3377</v>
      </c>
      <c r="N165" s="270" t="s">
        <v>3717</v>
      </c>
      <c r="O165" s="266" t="s">
        <v>3718</v>
      </c>
      <c r="P165" s="266" t="s">
        <v>3719</v>
      </c>
      <c r="Q165" s="270"/>
      <c r="R165" s="271" t="s">
        <v>82</v>
      </c>
      <c r="S165" s="272"/>
      <c r="T165" s="273"/>
      <c r="U165" s="278">
        <v>5</v>
      </c>
      <c r="V165" s="279">
        <v>5</v>
      </c>
      <c r="W165" s="279">
        <v>5</v>
      </c>
      <c r="X165" s="279">
        <v>5</v>
      </c>
      <c r="Y165" s="279">
        <v>5</v>
      </c>
      <c r="Z165" s="279">
        <v>5</v>
      </c>
      <c r="AA165" s="279">
        <v>5</v>
      </c>
      <c r="AB165" s="279">
        <v>5</v>
      </c>
      <c r="AC165" s="279">
        <v>5</v>
      </c>
      <c r="AD165" s="279">
        <v>5</v>
      </c>
      <c r="AE165" s="279">
        <v>5</v>
      </c>
      <c r="AF165" s="279">
        <v>5</v>
      </c>
      <c r="AG165" s="276"/>
      <c r="AH165" s="276"/>
      <c r="AI165" s="276"/>
      <c r="AJ165" s="276"/>
      <c r="AK165" s="276"/>
      <c r="AL165" s="276"/>
      <c r="AM165" s="276"/>
      <c r="AN165" s="276"/>
      <c r="AO165" s="276"/>
      <c r="AP165" s="276"/>
      <c r="AQ165" s="276"/>
      <c r="AR165" s="276"/>
    </row>
    <row r="166" spans="1:44" ht="31.5">
      <c r="A166" s="268" t="s">
        <v>3759</v>
      </c>
      <c r="B166" s="269" t="s">
        <v>158</v>
      </c>
      <c r="C166" s="269" t="s">
        <v>1931</v>
      </c>
      <c r="D166" s="269"/>
      <c r="E166" s="268" t="s">
        <v>3760</v>
      </c>
      <c r="F166" s="269" t="s">
        <v>3761</v>
      </c>
      <c r="G166" s="267">
        <v>3</v>
      </c>
      <c r="H166" s="270" t="s">
        <v>2904</v>
      </c>
      <c r="I166" s="270" t="s">
        <v>3762</v>
      </c>
      <c r="J166" s="266" t="s">
        <v>74</v>
      </c>
      <c r="K166" s="266" t="s">
        <v>75</v>
      </c>
      <c r="L166" s="266" t="s">
        <v>76</v>
      </c>
      <c r="M166" s="270" t="s">
        <v>3377</v>
      </c>
      <c r="N166" s="270" t="s">
        <v>3717</v>
      </c>
      <c r="O166" s="266" t="s">
        <v>3718</v>
      </c>
      <c r="P166" s="266" t="s">
        <v>3719</v>
      </c>
      <c r="Q166" s="270"/>
      <c r="R166" s="271" t="s">
        <v>82</v>
      </c>
      <c r="S166" s="272"/>
      <c r="T166" s="273"/>
      <c r="U166" s="278">
        <v>1</v>
      </c>
      <c r="V166" s="279">
        <v>1</v>
      </c>
      <c r="W166" s="279">
        <v>1</v>
      </c>
      <c r="X166" s="279">
        <v>1</v>
      </c>
      <c r="Y166" s="279">
        <v>1</v>
      </c>
      <c r="Z166" s="279">
        <v>1</v>
      </c>
      <c r="AA166" s="279">
        <v>1</v>
      </c>
      <c r="AB166" s="279">
        <v>1</v>
      </c>
      <c r="AC166" s="279">
        <v>1</v>
      </c>
      <c r="AD166" s="279">
        <v>1</v>
      </c>
      <c r="AE166" s="279">
        <v>1</v>
      </c>
      <c r="AF166" s="279">
        <v>1</v>
      </c>
      <c r="AG166" s="276"/>
      <c r="AH166" s="276"/>
      <c r="AI166" s="276"/>
      <c r="AJ166" s="276"/>
      <c r="AK166" s="276"/>
      <c r="AL166" s="276"/>
      <c r="AM166" s="276"/>
      <c r="AN166" s="276"/>
      <c r="AO166" s="276"/>
      <c r="AP166" s="276"/>
      <c r="AQ166" s="276"/>
      <c r="AR166" s="276"/>
    </row>
    <row r="167" spans="1:44" ht="31.5">
      <c r="A167" s="268" t="s">
        <v>3763</v>
      </c>
      <c r="B167" s="269" t="s">
        <v>158</v>
      </c>
      <c r="C167" s="269" t="s">
        <v>1931</v>
      </c>
      <c r="D167" s="269"/>
      <c r="E167" s="268" t="s">
        <v>3764</v>
      </c>
      <c r="F167" s="269" t="s">
        <v>3765</v>
      </c>
      <c r="G167" s="267">
        <v>2</v>
      </c>
      <c r="H167" s="270" t="s">
        <v>2904</v>
      </c>
      <c r="I167" s="270" t="s">
        <v>3762</v>
      </c>
      <c r="J167" s="266" t="s">
        <v>74</v>
      </c>
      <c r="K167" s="266" t="s">
        <v>75</v>
      </c>
      <c r="L167" s="266" t="s">
        <v>76</v>
      </c>
      <c r="M167" s="270" t="s">
        <v>3377</v>
      </c>
      <c r="N167" s="270" t="s">
        <v>3717</v>
      </c>
      <c r="O167" s="266" t="s">
        <v>3718</v>
      </c>
      <c r="P167" s="266" t="s">
        <v>3719</v>
      </c>
      <c r="Q167" s="270"/>
      <c r="R167" s="271" t="s">
        <v>82</v>
      </c>
      <c r="S167" s="272"/>
      <c r="T167" s="273"/>
      <c r="U167" s="278">
        <v>1</v>
      </c>
      <c r="V167" s="279">
        <v>1</v>
      </c>
      <c r="W167" s="279">
        <v>1</v>
      </c>
      <c r="X167" s="279">
        <v>1</v>
      </c>
      <c r="Y167" s="279">
        <v>1</v>
      </c>
      <c r="Z167" s="279">
        <v>1</v>
      </c>
      <c r="AA167" s="279">
        <v>1</v>
      </c>
      <c r="AB167" s="279">
        <v>1</v>
      </c>
      <c r="AC167" s="279">
        <v>1</v>
      </c>
      <c r="AD167" s="279">
        <v>1</v>
      </c>
      <c r="AE167" s="279">
        <v>1</v>
      </c>
      <c r="AF167" s="279">
        <v>1</v>
      </c>
      <c r="AG167" s="276"/>
      <c r="AH167" s="276"/>
      <c r="AI167" s="276"/>
      <c r="AJ167" s="276"/>
      <c r="AK167" s="276"/>
      <c r="AL167" s="276"/>
      <c r="AM167" s="276"/>
      <c r="AN167" s="276"/>
      <c r="AO167" s="276"/>
      <c r="AP167" s="276"/>
      <c r="AQ167" s="276"/>
      <c r="AR167" s="276"/>
    </row>
    <row r="168" spans="1:44" ht="31.5">
      <c r="A168" s="268" t="s">
        <v>3766</v>
      </c>
      <c r="B168" s="269" t="s">
        <v>158</v>
      </c>
      <c r="C168" s="269" t="s">
        <v>1931</v>
      </c>
      <c r="D168" s="269"/>
      <c r="E168" s="268" t="s">
        <v>3767</v>
      </c>
      <c r="F168" s="269" t="s">
        <v>3768</v>
      </c>
      <c r="G168" s="267">
        <v>2</v>
      </c>
      <c r="H168" s="270" t="s">
        <v>2904</v>
      </c>
      <c r="I168" s="270" t="s">
        <v>3762</v>
      </c>
      <c r="J168" s="266" t="s">
        <v>74</v>
      </c>
      <c r="K168" s="266" t="s">
        <v>75</v>
      </c>
      <c r="L168" s="266" t="s">
        <v>76</v>
      </c>
      <c r="M168" s="270" t="s">
        <v>3377</v>
      </c>
      <c r="N168" s="270" t="s">
        <v>3717</v>
      </c>
      <c r="O168" s="266" t="s">
        <v>3718</v>
      </c>
      <c r="P168" s="266" t="s">
        <v>3719</v>
      </c>
      <c r="Q168" s="270"/>
      <c r="R168" s="271" t="s">
        <v>82</v>
      </c>
      <c r="S168" s="272"/>
      <c r="T168" s="273"/>
      <c r="U168" s="278">
        <v>3</v>
      </c>
      <c r="V168" s="279">
        <v>3</v>
      </c>
      <c r="W168" s="279">
        <v>3</v>
      </c>
      <c r="X168" s="279">
        <v>3</v>
      </c>
      <c r="Y168" s="279">
        <v>3</v>
      </c>
      <c r="Z168" s="279">
        <v>3</v>
      </c>
      <c r="AA168" s="279">
        <v>3</v>
      </c>
      <c r="AB168" s="279">
        <v>3</v>
      </c>
      <c r="AC168" s="279">
        <v>3</v>
      </c>
      <c r="AD168" s="279">
        <v>3</v>
      </c>
      <c r="AE168" s="279">
        <v>3</v>
      </c>
      <c r="AF168" s="279">
        <v>3</v>
      </c>
      <c r="AG168" s="276"/>
      <c r="AH168" s="276"/>
      <c r="AI168" s="276"/>
      <c r="AJ168" s="276"/>
      <c r="AK168" s="276"/>
      <c r="AL168" s="276"/>
      <c r="AM168" s="276"/>
      <c r="AN168" s="276"/>
      <c r="AO168" s="276"/>
      <c r="AP168" s="276"/>
      <c r="AQ168" s="276"/>
      <c r="AR168" s="276"/>
    </row>
    <row r="169" spans="1:44" ht="31.5">
      <c r="A169" s="268" t="s">
        <v>3769</v>
      </c>
      <c r="B169" s="269" t="s">
        <v>158</v>
      </c>
      <c r="C169" s="269" t="s">
        <v>1931</v>
      </c>
      <c r="D169" s="269"/>
      <c r="E169" s="268" t="s">
        <v>3770</v>
      </c>
      <c r="F169" s="269" t="s">
        <v>3771</v>
      </c>
      <c r="G169" s="267">
        <v>1</v>
      </c>
      <c r="H169" s="270" t="s">
        <v>2904</v>
      </c>
      <c r="I169" s="270" t="s">
        <v>3762</v>
      </c>
      <c r="J169" s="266" t="s">
        <v>74</v>
      </c>
      <c r="K169" s="266" t="s">
        <v>75</v>
      </c>
      <c r="L169" s="266" t="s">
        <v>76</v>
      </c>
      <c r="M169" s="270" t="s">
        <v>3377</v>
      </c>
      <c r="N169" s="270" t="s">
        <v>3717</v>
      </c>
      <c r="O169" s="266" t="s">
        <v>3718</v>
      </c>
      <c r="P169" s="266" t="s">
        <v>3719</v>
      </c>
      <c r="Q169" s="270"/>
      <c r="R169" s="271" t="s">
        <v>82</v>
      </c>
      <c r="S169" s="272"/>
      <c r="T169" s="273"/>
      <c r="U169" s="278">
        <v>3</v>
      </c>
      <c r="V169" s="279">
        <v>3</v>
      </c>
      <c r="W169" s="279">
        <v>3</v>
      </c>
      <c r="X169" s="279">
        <v>3</v>
      </c>
      <c r="Y169" s="279">
        <v>3</v>
      </c>
      <c r="Z169" s="279">
        <v>3</v>
      </c>
      <c r="AA169" s="279">
        <v>3</v>
      </c>
      <c r="AB169" s="279">
        <v>3</v>
      </c>
      <c r="AC169" s="279">
        <v>3</v>
      </c>
      <c r="AD169" s="279">
        <v>3</v>
      </c>
      <c r="AE169" s="279">
        <v>3</v>
      </c>
      <c r="AF169" s="279">
        <v>3</v>
      </c>
      <c r="AG169" s="276"/>
      <c r="AH169" s="276"/>
      <c r="AI169" s="276"/>
      <c r="AJ169" s="276"/>
      <c r="AK169" s="276"/>
      <c r="AL169" s="276"/>
      <c r="AM169" s="276"/>
      <c r="AN169" s="276"/>
      <c r="AO169" s="276"/>
      <c r="AP169" s="276"/>
      <c r="AQ169" s="276"/>
      <c r="AR169" s="276"/>
    </row>
    <row r="170" spans="1:44" ht="31.5">
      <c r="A170" s="268" t="s">
        <v>3772</v>
      </c>
      <c r="B170" s="269" t="s">
        <v>158</v>
      </c>
      <c r="C170" s="269" t="s">
        <v>1931</v>
      </c>
      <c r="D170" s="269"/>
      <c r="E170" s="268" t="s">
        <v>3773</v>
      </c>
      <c r="F170" s="269" t="s">
        <v>3774</v>
      </c>
      <c r="G170" s="267">
        <v>2</v>
      </c>
      <c r="H170" s="270" t="s">
        <v>2904</v>
      </c>
      <c r="I170" s="270" t="s">
        <v>3762</v>
      </c>
      <c r="J170" s="266" t="s">
        <v>74</v>
      </c>
      <c r="K170" s="266" t="s">
        <v>75</v>
      </c>
      <c r="L170" s="266" t="s">
        <v>76</v>
      </c>
      <c r="M170" s="270" t="s">
        <v>3377</v>
      </c>
      <c r="N170" s="270" t="s">
        <v>3717</v>
      </c>
      <c r="O170" s="266" t="s">
        <v>3718</v>
      </c>
      <c r="P170" s="266" t="s">
        <v>3719</v>
      </c>
      <c r="Q170" s="270"/>
      <c r="R170" s="271" t="s">
        <v>82</v>
      </c>
      <c r="S170" s="272"/>
      <c r="T170" s="273"/>
      <c r="U170" s="278">
        <v>3</v>
      </c>
      <c r="V170" s="279">
        <v>3</v>
      </c>
      <c r="W170" s="279">
        <v>3</v>
      </c>
      <c r="X170" s="279">
        <v>3</v>
      </c>
      <c r="Y170" s="279">
        <v>3</v>
      </c>
      <c r="Z170" s="279">
        <v>3</v>
      </c>
      <c r="AA170" s="279">
        <v>3</v>
      </c>
      <c r="AB170" s="279">
        <v>3</v>
      </c>
      <c r="AC170" s="279">
        <v>3</v>
      </c>
      <c r="AD170" s="279">
        <v>3</v>
      </c>
      <c r="AE170" s="279">
        <v>3</v>
      </c>
      <c r="AF170" s="279">
        <v>3</v>
      </c>
      <c r="AG170" s="276"/>
      <c r="AH170" s="276"/>
      <c r="AI170" s="276"/>
      <c r="AJ170" s="276"/>
      <c r="AK170" s="276"/>
      <c r="AL170" s="276"/>
      <c r="AM170" s="276"/>
      <c r="AN170" s="276"/>
      <c r="AO170" s="276"/>
      <c r="AP170" s="276"/>
      <c r="AQ170" s="276"/>
      <c r="AR170" s="276"/>
    </row>
    <row r="171" spans="1:44" ht="31.5">
      <c r="A171" s="268" t="s">
        <v>3775</v>
      </c>
      <c r="B171" s="269" t="s">
        <v>158</v>
      </c>
      <c r="C171" s="269" t="s">
        <v>1931</v>
      </c>
      <c r="D171" s="269"/>
      <c r="E171" s="268" t="s">
        <v>3776</v>
      </c>
      <c r="F171" s="269" t="s">
        <v>3777</v>
      </c>
      <c r="G171" s="267">
        <v>2</v>
      </c>
      <c r="H171" s="270" t="s">
        <v>2904</v>
      </c>
      <c r="I171" s="270" t="s">
        <v>3762</v>
      </c>
      <c r="J171" s="266" t="s">
        <v>74</v>
      </c>
      <c r="K171" s="266" t="s">
        <v>75</v>
      </c>
      <c r="L171" s="266" t="s">
        <v>76</v>
      </c>
      <c r="M171" s="270" t="s">
        <v>3377</v>
      </c>
      <c r="N171" s="270" t="s">
        <v>3717</v>
      </c>
      <c r="O171" s="266" t="s">
        <v>3718</v>
      </c>
      <c r="P171" s="266" t="s">
        <v>3719</v>
      </c>
      <c r="Q171" s="270"/>
      <c r="R171" s="271" t="s">
        <v>82</v>
      </c>
      <c r="S171" s="272"/>
      <c r="T171" s="273"/>
      <c r="U171" s="278">
        <v>3</v>
      </c>
      <c r="V171" s="279">
        <v>3</v>
      </c>
      <c r="W171" s="279">
        <v>3</v>
      </c>
      <c r="X171" s="279">
        <v>3</v>
      </c>
      <c r="Y171" s="279">
        <v>3</v>
      </c>
      <c r="Z171" s="279">
        <v>3</v>
      </c>
      <c r="AA171" s="279">
        <v>3</v>
      </c>
      <c r="AB171" s="279">
        <v>3</v>
      </c>
      <c r="AC171" s="279">
        <v>3</v>
      </c>
      <c r="AD171" s="279">
        <v>3</v>
      </c>
      <c r="AE171" s="279">
        <v>3</v>
      </c>
      <c r="AF171" s="279">
        <v>3</v>
      </c>
      <c r="AG171" s="276"/>
      <c r="AH171" s="276"/>
      <c r="AI171" s="276"/>
      <c r="AJ171" s="276"/>
      <c r="AK171" s="276"/>
      <c r="AL171" s="276"/>
      <c r="AM171" s="276"/>
      <c r="AN171" s="276"/>
      <c r="AO171" s="276"/>
      <c r="AP171" s="276"/>
      <c r="AQ171" s="276"/>
      <c r="AR171" s="276"/>
    </row>
    <row r="172" spans="1:44" ht="31.5">
      <c r="A172" s="268" t="s">
        <v>3778</v>
      </c>
      <c r="B172" s="269" t="s">
        <v>158</v>
      </c>
      <c r="C172" s="269" t="s">
        <v>1931</v>
      </c>
      <c r="D172" s="269"/>
      <c r="E172" s="268" t="s">
        <v>3779</v>
      </c>
      <c r="F172" s="269" t="s">
        <v>3780</v>
      </c>
      <c r="G172" s="267">
        <v>3</v>
      </c>
      <c r="H172" s="270" t="s">
        <v>2904</v>
      </c>
      <c r="I172" s="270" t="s">
        <v>3727</v>
      </c>
      <c r="J172" s="266" t="s">
        <v>74</v>
      </c>
      <c r="K172" s="266" t="s">
        <v>75</v>
      </c>
      <c r="L172" s="266" t="s">
        <v>76</v>
      </c>
      <c r="M172" s="270" t="s">
        <v>3377</v>
      </c>
      <c r="N172" s="270" t="s">
        <v>3717</v>
      </c>
      <c r="O172" s="266" t="s">
        <v>3718</v>
      </c>
      <c r="P172" s="266" t="s">
        <v>3719</v>
      </c>
      <c r="Q172" s="270"/>
      <c r="R172" s="271" t="s">
        <v>82</v>
      </c>
      <c r="S172" s="272"/>
      <c r="T172" s="273"/>
      <c r="U172" s="278">
        <v>3</v>
      </c>
      <c r="V172" s="279">
        <v>3</v>
      </c>
      <c r="W172" s="279">
        <v>3</v>
      </c>
      <c r="X172" s="279">
        <v>3</v>
      </c>
      <c r="Y172" s="279">
        <v>3</v>
      </c>
      <c r="Z172" s="279">
        <v>3</v>
      </c>
      <c r="AA172" s="279">
        <v>3</v>
      </c>
      <c r="AB172" s="279">
        <v>3</v>
      </c>
      <c r="AC172" s="279">
        <v>3</v>
      </c>
      <c r="AD172" s="279">
        <v>3</v>
      </c>
      <c r="AE172" s="279">
        <v>3</v>
      </c>
      <c r="AF172" s="279">
        <v>3</v>
      </c>
      <c r="AG172" s="276"/>
      <c r="AH172" s="276"/>
      <c r="AI172" s="276"/>
      <c r="AJ172" s="276"/>
      <c r="AK172" s="276"/>
      <c r="AL172" s="276"/>
      <c r="AM172" s="276"/>
      <c r="AN172" s="276"/>
      <c r="AO172" s="276"/>
      <c r="AP172" s="276"/>
      <c r="AQ172" s="276"/>
      <c r="AR172" s="276"/>
    </row>
    <row r="173" spans="1:44" ht="31.5">
      <c r="A173" s="268" t="s">
        <v>3781</v>
      </c>
      <c r="B173" s="269" t="s">
        <v>158</v>
      </c>
      <c r="C173" s="269" t="s">
        <v>1931</v>
      </c>
      <c r="D173" s="269"/>
      <c r="E173" s="268" t="s">
        <v>3782</v>
      </c>
      <c r="F173" s="269" t="s">
        <v>3783</v>
      </c>
      <c r="G173" s="267">
        <v>3</v>
      </c>
      <c r="H173" s="270" t="s">
        <v>2904</v>
      </c>
      <c r="I173" s="270" t="s">
        <v>3727</v>
      </c>
      <c r="J173" s="266" t="s">
        <v>74</v>
      </c>
      <c r="K173" s="266" t="s">
        <v>75</v>
      </c>
      <c r="L173" s="266" t="s">
        <v>76</v>
      </c>
      <c r="M173" s="270" t="s">
        <v>3377</v>
      </c>
      <c r="N173" s="270" t="s">
        <v>3717</v>
      </c>
      <c r="O173" s="266" t="s">
        <v>3718</v>
      </c>
      <c r="P173" s="266" t="s">
        <v>3719</v>
      </c>
      <c r="Q173" s="270"/>
      <c r="R173" s="271" t="s">
        <v>82</v>
      </c>
      <c r="S173" s="272"/>
      <c r="T173" s="273"/>
      <c r="U173" s="278">
        <v>2</v>
      </c>
      <c r="V173" s="279">
        <v>2</v>
      </c>
      <c r="W173" s="279">
        <v>2</v>
      </c>
      <c r="X173" s="279">
        <v>2</v>
      </c>
      <c r="Y173" s="279">
        <v>2</v>
      </c>
      <c r="Z173" s="279">
        <v>2</v>
      </c>
      <c r="AA173" s="279">
        <v>2</v>
      </c>
      <c r="AB173" s="279">
        <v>2</v>
      </c>
      <c r="AC173" s="279">
        <v>2</v>
      </c>
      <c r="AD173" s="279">
        <v>2</v>
      </c>
      <c r="AE173" s="279">
        <v>2</v>
      </c>
      <c r="AF173" s="279">
        <v>2</v>
      </c>
      <c r="AG173" s="276"/>
      <c r="AH173" s="276"/>
      <c r="AI173" s="276"/>
      <c r="AJ173" s="276"/>
      <c r="AK173" s="276"/>
      <c r="AL173" s="276"/>
      <c r="AM173" s="276"/>
      <c r="AN173" s="276"/>
      <c r="AO173" s="276"/>
      <c r="AP173" s="276"/>
      <c r="AQ173" s="276"/>
      <c r="AR173" s="276"/>
    </row>
    <row r="174" spans="1:44" ht="31.5">
      <c r="A174" s="268" t="s">
        <v>3784</v>
      </c>
      <c r="B174" s="269" t="s">
        <v>158</v>
      </c>
      <c r="C174" s="269" t="s">
        <v>1931</v>
      </c>
      <c r="D174" s="269"/>
      <c r="E174" s="269" t="s">
        <v>3785</v>
      </c>
      <c r="F174" s="269" t="s">
        <v>3786</v>
      </c>
      <c r="G174" s="267">
        <v>1</v>
      </c>
      <c r="H174" s="270" t="s">
        <v>2904</v>
      </c>
      <c r="I174" s="270" t="s">
        <v>3727</v>
      </c>
      <c r="J174" s="266" t="s">
        <v>74</v>
      </c>
      <c r="K174" s="266" t="s">
        <v>75</v>
      </c>
      <c r="L174" s="266" t="s">
        <v>76</v>
      </c>
      <c r="M174" s="270" t="s">
        <v>3377</v>
      </c>
      <c r="N174" s="270" t="s">
        <v>3717</v>
      </c>
      <c r="O174" s="266" t="s">
        <v>3718</v>
      </c>
      <c r="P174" s="266" t="s">
        <v>3719</v>
      </c>
      <c r="Q174" s="270"/>
      <c r="R174" s="271" t="s">
        <v>82</v>
      </c>
      <c r="S174" s="272"/>
      <c r="T174" s="273"/>
      <c r="U174" s="278">
        <v>2</v>
      </c>
      <c r="V174" s="279">
        <v>2</v>
      </c>
      <c r="W174" s="279">
        <v>2</v>
      </c>
      <c r="X174" s="279">
        <v>2</v>
      </c>
      <c r="Y174" s="279">
        <v>2</v>
      </c>
      <c r="Z174" s="279">
        <v>2</v>
      </c>
      <c r="AA174" s="279">
        <v>2</v>
      </c>
      <c r="AB174" s="279">
        <v>2</v>
      </c>
      <c r="AC174" s="279">
        <v>2</v>
      </c>
      <c r="AD174" s="279">
        <v>2</v>
      </c>
      <c r="AE174" s="279">
        <v>2</v>
      </c>
      <c r="AF174" s="279">
        <v>2</v>
      </c>
      <c r="AG174" s="276"/>
      <c r="AH174" s="276"/>
      <c r="AI174" s="276"/>
      <c r="AJ174" s="276"/>
      <c r="AK174" s="276"/>
      <c r="AL174" s="276"/>
      <c r="AM174" s="276"/>
      <c r="AN174" s="276"/>
      <c r="AO174" s="276"/>
      <c r="AP174" s="276"/>
      <c r="AQ174" s="276"/>
      <c r="AR174" s="276"/>
    </row>
    <row r="175" spans="1:44" ht="31.5">
      <c r="A175" s="268" t="s">
        <v>3787</v>
      </c>
      <c r="B175" s="269" t="s">
        <v>158</v>
      </c>
      <c r="C175" s="269" t="s">
        <v>1931</v>
      </c>
      <c r="D175" s="269"/>
      <c r="E175" s="269" t="s">
        <v>3788</v>
      </c>
      <c r="F175" s="269" t="s">
        <v>3789</v>
      </c>
      <c r="G175" s="267">
        <v>2</v>
      </c>
      <c r="H175" s="270" t="s">
        <v>2904</v>
      </c>
      <c r="I175" s="270" t="s">
        <v>3727</v>
      </c>
      <c r="J175" s="266" t="s">
        <v>74</v>
      </c>
      <c r="K175" s="266" t="s">
        <v>75</v>
      </c>
      <c r="L175" s="266" t="s">
        <v>76</v>
      </c>
      <c r="M175" s="270" t="s">
        <v>3377</v>
      </c>
      <c r="N175" s="270" t="s">
        <v>3717</v>
      </c>
      <c r="O175" s="266" t="s">
        <v>3718</v>
      </c>
      <c r="P175" s="266" t="s">
        <v>3719</v>
      </c>
      <c r="Q175" s="270"/>
      <c r="R175" s="271" t="s">
        <v>82</v>
      </c>
      <c r="S175" s="272"/>
      <c r="T175" s="273"/>
      <c r="U175" s="278">
        <v>18</v>
      </c>
      <c r="V175" s="279">
        <v>18</v>
      </c>
      <c r="W175" s="279">
        <v>18</v>
      </c>
      <c r="X175" s="279">
        <v>18</v>
      </c>
      <c r="Y175" s="279">
        <v>18</v>
      </c>
      <c r="Z175" s="279">
        <v>18</v>
      </c>
      <c r="AA175" s="279">
        <v>18</v>
      </c>
      <c r="AB175" s="279">
        <v>18</v>
      </c>
      <c r="AC175" s="279">
        <v>18</v>
      </c>
      <c r="AD175" s="279">
        <v>18</v>
      </c>
      <c r="AE175" s="279">
        <v>18</v>
      </c>
      <c r="AF175" s="279">
        <v>18</v>
      </c>
      <c r="AG175" s="276"/>
      <c r="AH175" s="276"/>
      <c r="AI175" s="276"/>
      <c r="AJ175" s="276"/>
      <c r="AK175" s="276"/>
      <c r="AL175" s="276"/>
      <c r="AM175" s="276"/>
      <c r="AN175" s="276"/>
      <c r="AO175" s="276"/>
      <c r="AP175" s="276"/>
      <c r="AQ175" s="276"/>
      <c r="AR175" s="276"/>
    </row>
    <row r="176" spans="1:44" ht="31.5">
      <c r="A176" s="268" t="s">
        <v>3790</v>
      </c>
      <c r="B176" s="269" t="s">
        <v>158</v>
      </c>
      <c r="C176" s="269" t="s">
        <v>1931</v>
      </c>
      <c r="D176" s="269"/>
      <c r="E176" s="269" t="s">
        <v>3791</v>
      </c>
      <c r="F176" s="269" t="s">
        <v>3792</v>
      </c>
      <c r="G176" s="267">
        <v>2</v>
      </c>
      <c r="H176" s="270" t="s">
        <v>2904</v>
      </c>
      <c r="I176" s="270" t="s">
        <v>3727</v>
      </c>
      <c r="J176" s="266" t="s">
        <v>74</v>
      </c>
      <c r="K176" s="266" t="s">
        <v>75</v>
      </c>
      <c r="L176" s="266" t="s">
        <v>76</v>
      </c>
      <c r="M176" s="270" t="s">
        <v>3377</v>
      </c>
      <c r="N176" s="270" t="s">
        <v>3717</v>
      </c>
      <c r="O176" s="266" t="s">
        <v>3718</v>
      </c>
      <c r="P176" s="266" t="s">
        <v>3719</v>
      </c>
      <c r="Q176" s="270"/>
      <c r="R176" s="271" t="s">
        <v>82</v>
      </c>
      <c r="S176" s="272"/>
      <c r="T176" s="273"/>
      <c r="U176" s="278">
        <v>15</v>
      </c>
      <c r="V176" s="279">
        <v>15</v>
      </c>
      <c r="W176" s="279">
        <v>15</v>
      </c>
      <c r="X176" s="279">
        <v>15</v>
      </c>
      <c r="Y176" s="279">
        <v>15</v>
      </c>
      <c r="Z176" s="279">
        <v>15</v>
      </c>
      <c r="AA176" s="279">
        <v>15</v>
      </c>
      <c r="AB176" s="279">
        <v>15</v>
      </c>
      <c r="AC176" s="279">
        <v>15</v>
      </c>
      <c r="AD176" s="279">
        <v>15</v>
      </c>
      <c r="AE176" s="279">
        <v>15</v>
      </c>
      <c r="AF176" s="279">
        <v>15</v>
      </c>
      <c r="AG176" s="276"/>
      <c r="AH176" s="276"/>
      <c r="AI176" s="276"/>
      <c r="AJ176" s="276"/>
      <c r="AK176" s="276"/>
      <c r="AL176" s="276"/>
      <c r="AM176" s="276"/>
      <c r="AN176" s="276"/>
      <c r="AO176" s="276"/>
      <c r="AP176" s="276"/>
      <c r="AQ176" s="276"/>
      <c r="AR176" s="276"/>
    </row>
    <row r="177" spans="1:44" ht="31.5">
      <c r="A177" s="268" t="s">
        <v>3793</v>
      </c>
      <c r="B177" s="269" t="s">
        <v>158</v>
      </c>
      <c r="C177" s="269" t="s">
        <v>1931</v>
      </c>
      <c r="D177" s="269"/>
      <c r="E177" s="269" t="s">
        <v>3794</v>
      </c>
      <c r="F177" s="269" t="s">
        <v>3795</v>
      </c>
      <c r="G177" s="267">
        <v>1</v>
      </c>
      <c r="H177" s="270" t="s">
        <v>2904</v>
      </c>
      <c r="I177" s="270" t="s">
        <v>3727</v>
      </c>
      <c r="J177" s="266" t="s">
        <v>74</v>
      </c>
      <c r="K177" s="266" t="s">
        <v>75</v>
      </c>
      <c r="L177" s="266" t="s">
        <v>76</v>
      </c>
      <c r="M177" s="270" t="s">
        <v>3377</v>
      </c>
      <c r="N177" s="270" t="s">
        <v>3717</v>
      </c>
      <c r="O177" s="266" t="s">
        <v>3718</v>
      </c>
      <c r="P177" s="266" t="s">
        <v>3719</v>
      </c>
      <c r="Q177" s="270"/>
      <c r="R177" s="271" t="s">
        <v>82</v>
      </c>
      <c r="S177" s="272"/>
      <c r="T177" s="273"/>
      <c r="U177" s="278">
        <v>2</v>
      </c>
      <c r="V177" s="279">
        <v>2</v>
      </c>
      <c r="W177" s="279">
        <v>2</v>
      </c>
      <c r="X177" s="279">
        <v>2</v>
      </c>
      <c r="Y177" s="279">
        <v>2</v>
      </c>
      <c r="Z177" s="279">
        <v>2</v>
      </c>
      <c r="AA177" s="279">
        <v>2</v>
      </c>
      <c r="AB177" s="279">
        <v>2</v>
      </c>
      <c r="AC177" s="279">
        <v>2</v>
      </c>
      <c r="AD177" s="279">
        <v>2</v>
      </c>
      <c r="AE177" s="279">
        <v>2</v>
      </c>
      <c r="AF177" s="279">
        <v>2</v>
      </c>
      <c r="AG177" s="276"/>
      <c r="AH177" s="276"/>
      <c r="AI177" s="276"/>
      <c r="AJ177" s="276"/>
      <c r="AK177" s="276"/>
      <c r="AL177" s="276"/>
      <c r="AM177" s="276"/>
      <c r="AN177" s="276"/>
      <c r="AO177" s="276"/>
      <c r="AP177" s="276"/>
      <c r="AQ177" s="276"/>
      <c r="AR177" s="276"/>
    </row>
    <row r="178" spans="1:44" ht="31.5">
      <c r="A178" s="268" t="s">
        <v>3796</v>
      </c>
      <c r="B178" s="269" t="s">
        <v>158</v>
      </c>
      <c r="C178" s="269" t="s">
        <v>1931</v>
      </c>
      <c r="D178" s="269"/>
      <c r="E178" s="269" t="s">
        <v>3797</v>
      </c>
      <c r="F178" s="269" t="s">
        <v>3798</v>
      </c>
      <c r="G178" s="267">
        <v>1</v>
      </c>
      <c r="H178" s="270" t="s">
        <v>2904</v>
      </c>
      <c r="I178" s="270" t="s">
        <v>3727</v>
      </c>
      <c r="J178" s="266" t="s">
        <v>74</v>
      </c>
      <c r="K178" s="266" t="s">
        <v>75</v>
      </c>
      <c r="L178" s="266" t="s">
        <v>76</v>
      </c>
      <c r="M178" s="270" t="s">
        <v>3377</v>
      </c>
      <c r="N178" s="270" t="s">
        <v>3717</v>
      </c>
      <c r="O178" s="266" t="s">
        <v>3718</v>
      </c>
      <c r="P178" s="266" t="s">
        <v>3719</v>
      </c>
      <c r="Q178" s="270"/>
      <c r="R178" s="271" t="s">
        <v>82</v>
      </c>
      <c r="S178" s="272"/>
      <c r="T178" s="273"/>
      <c r="U178" s="278">
        <v>2</v>
      </c>
      <c r="V178" s="279">
        <v>2</v>
      </c>
      <c r="W178" s="279">
        <v>2</v>
      </c>
      <c r="X178" s="279">
        <v>2</v>
      </c>
      <c r="Y178" s="279">
        <v>2</v>
      </c>
      <c r="Z178" s="279">
        <v>2</v>
      </c>
      <c r="AA178" s="279">
        <v>2</v>
      </c>
      <c r="AB178" s="279">
        <v>2</v>
      </c>
      <c r="AC178" s="279">
        <v>2</v>
      </c>
      <c r="AD178" s="279">
        <v>2</v>
      </c>
      <c r="AE178" s="279">
        <v>2</v>
      </c>
      <c r="AF178" s="279">
        <v>2</v>
      </c>
      <c r="AG178" s="276"/>
      <c r="AH178" s="276"/>
      <c r="AI178" s="276"/>
      <c r="AJ178" s="276"/>
      <c r="AK178" s="276"/>
      <c r="AL178" s="276"/>
      <c r="AM178" s="276"/>
      <c r="AN178" s="276"/>
      <c r="AO178" s="276"/>
      <c r="AP178" s="276"/>
      <c r="AQ178" s="276"/>
      <c r="AR178" s="276"/>
    </row>
    <row r="179" spans="1:44" ht="31.5">
      <c r="A179" s="268" t="s">
        <v>3799</v>
      </c>
      <c r="B179" s="269" t="s">
        <v>158</v>
      </c>
      <c r="C179" s="269" t="s">
        <v>1931</v>
      </c>
      <c r="D179" s="269"/>
      <c r="E179" s="269" t="s">
        <v>3800</v>
      </c>
      <c r="F179" s="269" t="s">
        <v>3801</v>
      </c>
      <c r="G179" s="267">
        <v>1</v>
      </c>
      <c r="H179" s="270" t="s">
        <v>2904</v>
      </c>
      <c r="I179" s="270" t="s">
        <v>3727</v>
      </c>
      <c r="J179" s="266" t="s">
        <v>74</v>
      </c>
      <c r="K179" s="266" t="s">
        <v>75</v>
      </c>
      <c r="L179" s="266" t="s">
        <v>76</v>
      </c>
      <c r="M179" s="270" t="s">
        <v>3377</v>
      </c>
      <c r="N179" s="270" t="s">
        <v>3717</v>
      </c>
      <c r="O179" s="266" t="s">
        <v>3718</v>
      </c>
      <c r="P179" s="266" t="s">
        <v>3719</v>
      </c>
      <c r="Q179" s="270"/>
      <c r="R179" s="271" t="s">
        <v>82</v>
      </c>
      <c r="S179" s="272"/>
      <c r="T179" s="273"/>
      <c r="U179" s="278">
        <v>1</v>
      </c>
      <c r="V179" s="279">
        <v>1</v>
      </c>
      <c r="W179" s="279">
        <v>1</v>
      </c>
      <c r="X179" s="279">
        <v>1</v>
      </c>
      <c r="Y179" s="279">
        <v>1</v>
      </c>
      <c r="Z179" s="279">
        <v>1</v>
      </c>
      <c r="AA179" s="279">
        <v>1</v>
      </c>
      <c r="AB179" s="279">
        <v>1</v>
      </c>
      <c r="AC179" s="279">
        <v>1</v>
      </c>
      <c r="AD179" s="279">
        <v>1</v>
      </c>
      <c r="AE179" s="279">
        <v>1</v>
      </c>
      <c r="AF179" s="279">
        <v>1</v>
      </c>
      <c r="AG179" s="276"/>
      <c r="AH179" s="276"/>
      <c r="AI179" s="276"/>
      <c r="AJ179" s="276"/>
      <c r="AK179" s="276"/>
      <c r="AL179" s="276"/>
      <c r="AM179" s="276"/>
      <c r="AN179" s="276"/>
      <c r="AO179" s="276"/>
      <c r="AP179" s="276"/>
      <c r="AQ179" s="276"/>
      <c r="AR179" s="276"/>
    </row>
    <row r="180" spans="1:44" ht="31.5">
      <c r="A180" s="268" t="s">
        <v>3802</v>
      </c>
      <c r="B180" s="269" t="s">
        <v>158</v>
      </c>
      <c r="C180" s="269" t="s">
        <v>1931</v>
      </c>
      <c r="D180" s="269"/>
      <c r="E180" s="269" t="s">
        <v>3803</v>
      </c>
      <c r="F180" s="269" t="s">
        <v>3804</v>
      </c>
      <c r="G180" s="267">
        <v>2</v>
      </c>
      <c r="H180" s="270" t="s">
        <v>2904</v>
      </c>
      <c r="I180" s="270" t="s">
        <v>3727</v>
      </c>
      <c r="J180" s="266" t="s">
        <v>74</v>
      </c>
      <c r="K180" s="266" t="s">
        <v>75</v>
      </c>
      <c r="L180" s="266" t="s">
        <v>76</v>
      </c>
      <c r="M180" s="270" t="s">
        <v>3377</v>
      </c>
      <c r="N180" s="270" t="s">
        <v>3717</v>
      </c>
      <c r="O180" s="266" t="s">
        <v>3718</v>
      </c>
      <c r="P180" s="266" t="s">
        <v>3719</v>
      </c>
      <c r="Q180" s="270"/>
      <c r="R180" s="271" t="s">
        <v>82</v>
      </c>
      <c r="S180" s="272"/>
      <c r="T180" s="273"/>
      <c r="U180" s="278">
        <v>6</v>
      </c>
      <c r="V180" s="279">
        <v>6</v>
      </c>
      <c r="W180" s="279">
        <v>6</v>
      </c>
      <c r="X180" s="279">
        <v>6</v>
      </c>
      <c r="Y180" s="279">
        <v>6</v>
      </c>
      <c r="Z180" s="279">
        <v>6</v>
      </c>
      <c r="AA180" s="279">
        <v>6</v>
      </c>
      <c r="AB180" s="279">
        <v>6</v>
      </c>
      <c r="AC180" s="279">
        <v>6</v>
      </c>
      <c r="AD180" s="279">
        <v>6</v>
      </c>
      <c r="AE180" s="279">
        <v>6</v>
      </c>
      <c r="AF180" s="279">
        <v>6</v>
      </c>
      <c r="AG180" s="276"/>
      <c r="AH180" s="276"/>
      <c r="AI180" s="276"/>
      <c r="AJ180" s="276"/>
      <c r="AK180" s="276"/>
      <c r="AL180" s="276"/>
      <c r="AM180" s="276"/>
      <c r="AN180" s="276"/>
      <c r="AO180" s="276"/>
      <c r="AP180" s="276"/>
      <c r="AQ180" s="276"/>
      <c r="AR180" s="276"/>
    </row>
    <row r="181" spans="1:44" ht="31.5">
      <c r="A181" s="268" t="s">
        <v>3805</v>
      </c>
      <c r="B181" s="269" t="s">
        <v>158</v>
      </c>
      <c r="C181" s="269" t="s">
        <v>1931</v>
      </c>
      <c r="D181" s="269"/>
      <c r="E181" s="269" t="s">
        <v>3806</v>
      </c>
      <c r="F181" s="269" t="s">
        <v>3807</v>
      </c>
      <c r="G181" s="267">
        <v>3</v>
      </c>
      <c r="H181" s="270" t="s">
        <v>2904</v>
      </c>
      <c r="I181" s="270" t="s">
        <v>3727</v>
      </c>
      <c r="J181" s="266" t="s">
        <v>74</v>
      </c>
      <c r="K181" s="266" t="s">
        <v>75</v>
      </c>
      <c r="L181" s="266" t="s">
        <v>76</v>
      </c>
      <c r="M181" s="270" t="s">
        <v>3377</v>
      </c>
      <c r="N181" s="270" t="s">
        <v>3717</v>
      </c>
      <c r="O181" s="266" t="s">
        <v>3718</v>
      </c>
      <c r="P181" s="266" t="s">
        <v>3719</v>
      </c>
      <c r="Q181" s="270"/>
      <c r="R181" s="271" t="s">
        <v>82</v>
      </c>
      <c r="S181" s="272"/>
      <c r="T181" s="273"/>
      <c r="U181" s="278">
        <v>6</v>
      </c>
      <c r="V181" s="279">
        <v>6</v>
      </c>
      <c r="W181" s="279">
        <v>6</v>
      </c>
      <c r="X181" s="279">
        <v>6</v>
      </c>
      <c r="Y181" s="279">
        <v>6</v>
      </c>
      <c r="Z181" s="279">
        <v>6</v>
      </c>
      <c r="AA181" s="279">
        <v>6</v>
      </c>
      <c r="AB181" s="279">
        <v>6</v>
      </c>
      <c r="AC181" s="279">
        <v>6</v>
      </c>
      <c r="AD181" s="279">
        <v>6</v>
      </c>
      <c r="AE181" s="279">
        <v>6</v>
      </c>
      <c r="AF181" s="279">
        <v>6</v>
      </c>
      <c r="AG181" s="276"/>
      <c r="AH181" s="276"/>
      <c r="AI181" s="276"/>
      <c r="AJ181" s="276"/>
      <c r="AK181" s="276"/>
      <c r="AL181" s="276"/>
      <c r="AM181" s="276"/>
      <c r="AN181" s="276"/>
      <c r="AO181" s="276"/>
      <c r="AP181" s="276"/>
      <c r="AQ181" s="276"/>
      <c r="AR181" s="276"/>
    </row>
    <row r="182" spans="1:44" ht="31.5">
      <c r="A182" s="268" t="s">
        <v>3808</v>
      </c>
      <c r="B182" s="269" t="s">
        <v>158</v>
      </c>
      <c r="C182" s="269" t="s">
        <v>1931</v>
      </c>
      <c r="D182" s="269"/>
      <c r="E182" s="269" t="s">
        <v>3809</v>
      </c>
      <c r="F182" s="269" t="s">
        <v>3810</v>
      </c>
      <c r="G182" s="267">
        <v>3</v>
      </c>
      <c r="H182" s="270" t="s">
        <v>2904</v>
      </c>
      <c r="I182" s="270" t="s">
        <v>3727</v>
      </c>
      <c r="J182" s="266" t="s">
        <v>74</v>
      </c>
      <c r="K182" s="266" t="s">
        <v>75</v>
      </c>
      <c r="L182" s="266" t="s">
        <v>76</v>
      </c>
      <c r="M182" s="270" t="s">
        <v>3377</v>
      </c>
      <c r="N182" s="270" t="s">
        <v>3717</v>
      </c>
      <c r="O182" s="266" t="s">
        <v>3718</v>
      </c>
      <c r="P182" s="266" t="s">
        <v>3719</v>
      </c>
      <c r="Q182" s="270"/>
      <c r="R182" s="271" t="s">
        <v>82</v>
      </c>
      <c r="S182" s="272"/>
      <c r="T182" s="273"/>
      <c r="U182" s="278">
        <v>6</v>
      </c>
      <c r="V182" s="279">
        <v>6</v>
      </c>
      <c r="W182" s="279">
        <v>6</v>
      </c>
      <c r="X182" s="279">
        <v>6</v>
      </c>
      <c r="Y182" s="279">
        <v>6</v>
      </c>
      <c r="Z182" s="279">
        <v>6</v>
      </c>
      <c r="AA182" s="279">
        <v>6</v>
      </c>
      <c r="AB182" s="279">
        <v>6</v>
      </c>
      <c r="AC182" s="279">
        <v>6</v>
      </c>
      <c r="AD182" s="279">
        <v>6</v>
      </c>
      <c r="AE182" s="279">
        <v>6</v>
      </c>
      <c r="AF182" s="279">
        <v>6</v>
      </c>
      <c r="AG182" s="276"/>
      <c r="AH182" s="276"/>
      <c r="AI182" s="276"/>
      <c r="AJ182" s="276"/>
      <c r="AK182" s="276"/>
      <c r="AL182" s="276"/>
      <c r="AM182" s="276"/>
      <c r="AN182" s="276"/>
      <c r="AO182" s="276"/>
      <c r="AP182" s="276"/>
      <c r="AQ182" s="276"/>
      <c r="AR182" s="276"/>
    </row>
    <row r="183" spans="1:44" ht="47.25">
      <c r="A183" s="268" t="s">
        <v>3811</v>
      </c>
      <c r="B183" s="269" t="s">
        <v>158</v>
      </c>
      <c r="C183" s="269" t="s">
        <v>1931</v>
      </c>
      <c r="D183" s="269"/>
      <c r="E183" s="269" t="s">
        <v>3812</v>
      </c>
      <c r="F183" s="269" t="s">
        <v>3813</v>
      </c>
      <c r="G183" s="267">
        <v>3</v>
      </c>
      <c r="H183" s="270" t="s">
        <v>2904</v>
      </c>
      <c r="I183" s="270" t="s">
        <v>3727</v>
      </c>
      <c r="J183" s="266" t="s">
        <v>74</v>
      </c>
      <c r="K183" s="266" t="s">
        <v>75</v>
      </c>
      <c r="L183" s="266" t="s">
        <v>76</v>
      </c>
      <c r="M183" s="270" t="s">
        <v>3377</v>
      </c>
      <c r="N183" s="270" t="s">
        <v>3717</v>
      </c>
      <c r="O183" s="266" t="s">
        <v>3718</v>
      </c>
      <c r="P183" s="266" t="s">
        <v>3719</v>
      </c>
      <c r="Q183" s="270"/>
      <c r="R183" s="271" t="s">
        <v>82</v>
      </c>
      <c r="S183" s="272"/>
      <c r="T183" s="273"/>
      <c r="U183" s="278">
        <v>1</v>
      </c>
      <c r="V183" s="279">
        <v>1</v>
      </c>
      <c r="W183" s="279">
        <v>1</v>
      </c>
      <c r="X183" s="279">
        <v>1</v>
      </c>
      <c r="Y183" s="279">
        <v>1</v>
      </c>
      <c r="Z183" s="279">
        <v>1</v>
      </c>
      <c r="AA183" s="279">
        <v>1</v>
      </c>
      <c r="AB183" s="279">
        <v>1</v>
      </c>
      <c r="AC183" s="279">
        <v>1</v>
      </c>
      <c r="AD183" s="279">
        <v>1</v>
      </c>
      <c r="AE183" s="279">
        <v>1</v>
      </c>
      <c r="AF183" s="279">
        <v>1</v>
      </c>
      <c r="AG183" s="276"/>
      <c r="AH183" s="276"/>
      <c r="AI183" s="276"/>
      <c r="AJ183" s="276"/>
      <c r="AK183" s="276"/>
      <c r="AL183" s="276"/>
      <c r="AM183" s="276"/>
      <c r="AN183" s="276"/>
      <c r="AO183" s="276"/>
      <c r="AP183" s="276"/>
      <c r="AQ183" s="276"/>
      <c r="AR183" s="276"/>
    </row>
    <row r="184" spans="1:44" ht="31.5">
      <c r="A184" s="268" t="s">
        <v>3814</v>
      </c>
      <c r="B184" s="269" t="s">
        <v>158</v>
      </c>
      <c r="C184" s="269" t="s">
        <v>1931</v>
      </c>
      <c r="D184" s="269"/>
      <c r="E184" s="269" t="s">
        <v>3815</v>
      </c>
      <c r="F184" s="269" t="s">
        <v>3816</v>
      </c>
      <c r="G184" s="267">
        <v>2</v>
      </c>
      <c r="H184" s="270" t="s">
        <v>2904</v>
      </c>
      <c r="I184" s="270" t="s">
        <v>3727</v>
      </c>
      <c r="J184" s="266" t="s">
        <v>74</v>
      </c>
      <c r="K184" s="266" t="s">
        <v>75</v>
      </c>
      <c r="L184" s="266" t="s">
        <v>76</v>
      </c>
      <c r="M184" s="270" t="s">
        <v>3377</v>
      </c>
      <c r="N184" s="270" t="s">
        <v>3717</v>
      </c>
      <c r="O184" s="266" t="s">
        <v>3718</v>
      </c>
      <c r="P184" s="266" t="s">
        <v>3719</v>
      </c>
      <c r="Q184" s="270"/>
      <c r="R184" s="271" t="s">
        <v>82</v>
      </c>
      <c r="S184" s="272"/>
      <c r="T184" s="273"/>
      <c r="U184" s="278">
        <v>1</v>
      </c>
      <c r="V184" s="279">
        <v>1</v>
      </c>
      <c r="W184" s="279">
        <v>1</v>
      </c>
      <c r="X184" s="279">
        <v>1</v>
      </c>
      <c r="Y184" s="279">
        <v>1</v>
      </c>
      <c r="Z184" s="279">
        <v>1</v>
      </c>
      <c r="AA184" s="279">
        <v>1</v>
      </c>
      <c r="AB184" s="279">
        <v>1</v>
      </c>
      <c r="AC184" s="279">
        <v>1</v>
      </c>
      <c r="AD184" s="279">
        <v>1</v>
      </c>
      <c r="AE184" s="279">
        <v>1</v>
      </c>
      <c r="AF184" s="279">
        <v>1</v>
      </c>
      <c r="AG184" s="276"/>
      <c r="AH184" s="276"/>
      <c r="AI184" s="276"/>
      <c r="AJ184" s="276"/>
      <c r="AK184" s="276"/>
      <c r="AL184" s="276"/>
      <c r="AM184" s="276"/>
      <c r="AN184" s="276"/>
      <c r="AO184" s="276"/>
      <c r="AP184" s="276"/>
      <c r="AQ184" s="276"/>
      <c r="AR184" s="276"/>
    </row>
    <row r="185" spans="1:44" ht="47.25">
      <c r="A185" s="268" t="s">
        <v>3817</v>
      </c>
      <c r="B185" s="269" t="s">
        <v>158</v>
      </c>
      <c r="C185" s="269" t="s">
        <v>1931</v>
      </c>
      <c r="D185" s="269"/>
      <c r="E185" s="269" t="s">
        <v>3818</v>
      </c>
      <c r="F185" s="269" t="s">
        <v>3819</v>
      </c>
      <c r="G185" s="267">
        <v>3</v>
      </c>
      <c r="H185" s="270" t="s">
        <v>2904</v>
      </c>
      <c r="I185" s="270" t="s">
        <v>3727</v>
      </c>
      <c r="J185" s="266" t="s">
        <v>74</v>
      </c>
      <c r="K185" s="266" t="s">
        <v>75</v>
      </c>
      <c r="L185" s="266" t="s">
        <v>76</v>
      </c>
      <c r="M185" s="270" t="s">
        <v>3377</v>
      </c>
      <c r="N185" s="270" t="s">
        <v>3717</v>
      </c>
      <c r="O185" s="266" t="s">
        <v>3718</v>
      </c>
      <c r="P185" s="266" t="s">
        <v>3719</v>
      </c>
      <c r="Q185" s="270"/>
      <c r="R185" s="271" t="s">
        <v>82</v>
      </c>
      <c r="S185" s="272"/>
      <c r="T185" s="273"/>
      <c r="U185" s="278">
        <v>1</v>
      </c>
      <c r="V185" s="279">
        <v>1</v>
      </c>
      <c r="W185" s="279">
        <v>1</v>
      </c>
      <c r="X185" s="279">
        <v>1</v>
      </c>
      <c r="Y185" s="279">
        <v>1</v>
      </c>
      <c r="Z185" s="279">
        <v>1</v>
      </c>
      <c r="AA185" s="279">
        <v>1</v>
      </c>
      <c r="AB185" s="279">
        <v>1</v>
      </c>
      <c r="AC185" s="279">
        <v>1</v>
      </c>
      <c r="AD185" s="279">
        <v>1</v>
      </c>
      <c r="AE185" s="279">
        <v>1</v>
      </c>
      <c r="AF185" s="279">
        <v>1</v>
      </c>
      <c r="AG185" s="276"/>
      <c r="AH185" s="276"/>
      <c r="AI185" s="276"/>
      <c r="AJ185" s="276"/>
      <c r="AK185" s="276"/>
      <c r="AL185" s="276"/>
      <c r="AM185" s="276"/>
      <c r="AN185" s="276"/>
      <c r="AO185" s="276"/>
      <c r="AP185" s="276"/>
      <c r="AQ185" s="276"/>
      <c r="AR185" s="276"/>
    </row>
    <row r="186" spans="1:44" ht="31.5">
      <c r="A186" s="268" t="s">
        <v>3820</v>
      </c>
      <c r="B186" s="269" t="s">
        <v>158</v>
      </c>
      <c r="C186" s="269" t="s">
        <v>1931</v>
      </c>
      <c r="D186" s="269"/>
      <c r="E186" s="269" t="s">
        <v>3821</v>
      </c>
      <c r="F186" s="269" t="s">
        <v>3822</v>
      </c>
      <c r="G186" s="267">
        <v>2</v>
      </c>
      <c r="H186" s="270" t="s">
        <v>2904</v>
      </c>
      <c r="I186" s="270" t="s">
        <v>3727</v>
      </c>
      <c r="J186" s="266" t="s">
        <v>74</v>
      </c>
      <c r="K186" s="266" t="s">
        <v>75</v>
      </c>
      <c r="L186" s="266" t="s">
        <v>76</v>
      </c>
      <c r="M186" s="270" t="s">
        <v>3377</v>
      </c>
      <c r="N186" s="270" t="s">
        <v>3717</v>
      </c>
      <c r="O186" s="266" t="s">
        <v>3718</v>
      </c>
      <c r="P186" s="266" t="s">
        <v>3719</v>
      </c>
      <c r="Q186" s="270"/>
      <c r="R186" s="271" t="s">
        <v>82</v>
      </c>
      <c r="S186" s="272"/>
      <c r="T186" s="273"/>
      <c r="U186" s="278">
        <v>0</v>
      </c>
      <c r="V186" s="279">
        <v>0</v>
      </c>
      <c r="W186" s="279">
        <v>1</v>
      </c>
      <c r="X186" s="279">
        <v>1</v>
      </c>
      <c r="Y186" s="279">
        <v>1</v>
      </c>
      <c r="Z186" s="279">
        <v>1</v>
      </c>
      <c r="AA186" s="279">
        <v>1</v>
      </c>
      <c r="AB186" s="279">
        <v>1</v>
      </c>
      <c r="AC186" s="279">
        <v>1</v>
      </c>
      <c r="AD186" s="279">
        <v>1</v>
      </c>
      <c r="AE186" s="279">
        <v>1</v>
      </c>
      <c r="AF186" s="279">
        <v>1</v>
      </c>
      <c r="AG186" s="276"/>
      <c r="AH186" s="276"/>
      <c r="AI186" s="276"/>
      <c r="AJ186" s="276"/>
      <c r="AK186" s="276"/>
      <c r="AL186" s="276"/>
      <c r="AM186" s="276"/>
      <c r="AN186" s="276"/>
      <c r="AO186" s="276"/>
      <c r="AP186" s="276"/>
      <c r="AQ186" s="276"/>
      <c r="AR186" s="276"/>
    </row>
    <row r="187" spans="1:44" ht="31.5">
      <c r="A187" s="268" t="s">
        <v>3823</v>
      </c>
      <c r="B187" s="269" t="s">
        <v>158</v>
      </c>
      <c r="C187" s="269" t="s">
        <v>1931</v>
      </c>
      <c r="D187" s="269"/>
      <c r="E187" s="269" t="s">
        <v>3824</v>
      </c>
      <c r="F187" s="269" t="s">
        <v>3824</v>
      </c>
      <c r="G187" s="267">
        <v>2</v>
      </c>
      <c r="H187" s="270" t="s">
        <v>2904</v>
      </c>
      <c r="I187" s="270" t="s">
        <v>3727</v>
      </c>
      <c r="J187" s="266" t="s">
        <v>74</v>
      </c>
      <c r="K187" s="266" t="s">
        <v>75</v>
      </c>
      <c r="L187" s="266" t="s">
        <v>76</v>
      </c>
      <c r="M187" s="270" t="s">
        <v>3377</v>
      </c>
      <c r="N187" s="270" t="s">
        <v>3717</v>
      </c>
      <c r="O187" s="266" t="s">
        <v>3718</v>
      </c>
      <c r="P187" s="266" t="s">
        <v>3719</v>
      </c>
      <c r="Q187" s="270"/>
      <c r="R187" s="271" t="s">
        <v>82</v>
      </c>
      <c r="S187" s="272"/>
      <c r="T187" s="273"/>
      <c r="U187" s="278">
        <v>1</v>
      </c>
      <c r="V187" s="279">
        <v>1</v>
      </c>
      <c r="W187" s="279">
        <v>1</v>
      </c>
      <c r="X187" s="279">
        <v>1</v>
      </c>
      <c r="Y187" s="279">
        <v>1</v>
      </c>
      <c r="Z187" s="279">
        <v>1</v>
      </c>
      <c r="AA187" s="279">
        <v>1</v>
      </c>
      <c r="AB187" s="279">
        <v>1</v>
      </c>
      <c r="AC187" s="279">
        <v>1</v>
      </c>
      <c r="AD187" s="279">
        <v>1</v>
      </c>
      <c r="AE187" s="279">
        <v>1</v>
      </c>
      <c r="AF187" s="279">
        <v>1</v>
      </c>
      <c r="AG187" s="276"/>
      <c r="AH187" s="276"/>
      <c r="AI187" s="276"/>
      <c r="AJ187" s="276"/>
      <c r="AK187" s="276"/>
      <c r="AL187" s="276"/>
      <c r="AM187" s="276"/>
      <c r="AN187" s="276"/>
      <c r="AO187" s="276"/>
      <c r="AP187" s="276"/>
      <c r="AQ187" s="276"/>
      <c r="AR187" s="276"/>
    </row>
    <row r="188" spans="1:44" ht="31.5">
      <c r="A188" s="268" t="s">
        <v>3825</v>
      </c>
      <c r="B188" s="269" t="s">
        <v>158</v>
      </c>
      <c r="C188" s="269" t="s">
        <v>1931</v>
      </c>
      <c r="D188" s="269"/>
      <c r="E188" s="269" t="s">
        <v>3826</v>
      </c>
      <c r="F188" s="269" t="s">
        <v>3826</v>
      </c>
      <c r="G188" s="267">
        <v>2</v>
      </c>
      <c r="H188" s="270" t="s">
        <v>2904</v>
      </c>
      <c r="I188" s="270" t="s">
        <v>3727</v>
      </c>
      <c r="J188" s="266" t="s">
        <v>74</v>
      </c>
      <c r="K188" s="266" t="s">
        <v>75</v>
      </c>
      <c r="L188" s="266" t="s">
        <v>76</v>
      </c>
      <c r="M188" s="270" t="s">
        <v>3377</v>
      </c>
      <c r="N188" s="270" t="s">
        <v>3717</v>
      </c>
      <c r="O188" s="266" t="s">
        <v>3718</v>
      </c>
      <c r="P188" s="266" t="s">
        <v>3719</v>
      </c>
      <c r="Q188" s="270"/>
      <c r="R188" s="271" t="s">
        <v>82</v>
      </c>
      <c r="S188" s="272"/>
      <c r="T188" s="273"/>
      <c r="U188" s="278">
        <v>1</v>
      </c>
      <c r="V188" s="279">
        <v>1</v>
      </c>
      <c r="W188" s="279">
        <v>1</v>
      </c>
      <c r="X188" s="279">
        <v>1</v>
      </c>
      <c r="Y188" s="279">
        <v>1</v>
      </c>
      <c r="Z188" s="279">
        <v>1</v>
      </c>
      <c r="AA188" s="279">
        <v>1</v>
      </c>
      <c r="AB188" s="279">
        <v>1</v>
      </c>
      <c r="AC188" s="279">
        <v>1</v>
      </c>
      <c r="AD188" s="279">
        <v>1</v>
      </c>
      <c r="AE188" s="279">
        <v>1</v>
      </c>
      <c r="AF188" s="279">
        <v>1</v>
      </c>
      <c r="AG188" s="276"/>
      <c r="AH188" s="276"/>
      <c r="AI188" s="276"/>
      <c r="AJ188" s="276"/>
      <c r="AK188" s="276"/>
      <c r="AL188" s="276"/>
      <c r="AM188" s="276"/>
      <c r="AN188" s="276"/>
      <c r="AO188" s="276"/>
      <c r="AP188" s="276"/>
      <c r="AQ188" s="276"/>
      <c r="AR188" s="276"/>
    </row>
    <row r="189" spans="1:44" ht="31.5">
      <c r="A189" s="268" t="s">
        <v>3827</v>
      </c>
      <c r="B189" s="269" t="s">
        <v>158</v>
      </c>
      <c r="C189" s="269" t="s">
        <v>1931</v>
      </c>
      <c r="D189" s="269"/>
      <c r="E189" s="269" t="s">
        <v>3828</v>
      </c>
      <c r="F189" s="269" t="s">
        <v>3828</v>
      </c>
      <c r="G189" s="267">
        <v>2</v>
      </c>
      <c r="H189" s="270" t="s">
        <v>2904</v>
      </c>
      <c r="I189" s="270" t="s">
        <v>3727</v>
      </c>
      <c r="J189" s="266" t="s">
        <v>74</v>
      </c>
      <c r="K189" s="266" t="s">
        <v>75</v>
      </c>
      <c r="L189" s="266" t="s">
        <v>76</v>
      </c>
      <c r="M189" s="270" t="s">
        <v>3377</v>
      </c>
      <c r="N189" s="270" t="s">
        <v>3717</v>
      </c>
      <c r="O189" s="266" t="s">
        <v>3718</v>
      </c>
      <c r="P189" s="266" t="s">
        <v>3719</v>
      </c>
      <c r="Q189" s="270"/>
      <c r="R189" s="271" t="s">
        <v>82</v>
      </c>
      <c r="S189" s="272"/>
      <c r="T189" s="273"/>
      <c r="U189" s="278">
        <v>1</v>
      </c>
      <c r="V189" s="279">
        <v>1</v>
      </c>
      <c r="W189" s="279">
        <v>1</v>
      </c>
      <c r="X189" s="279">
        <v>1</v>
      </c>
      <c r="Y189" s="279">
        <v>1</v>
      </c>
      <c r="Z189" s="279">
        <v>1</v>
      </c>
      <c r="AA189" s="279">
        <v>1</v>
      </c>
      <c r="AB189" s="279">
        <v>1</v>
      </c>
      <c r="AC189" s="279">
        <v>1</v>
      </c>
      <c r="AD189" s="279">
        <v>1</v>
      </c>
      <c r="AE189" s="279">
        <v>1</v>
      </c>
      <c r="AF189" s="279">
        <v>1</v>
      </c>
      <c r="AG189" s="276"/>
      <c r="AH189" s="276"/>
      <c r="AI189" s="276"/>
      <c r="AJ189" s="276"/>
      <c r="AK189" s="276"/>
      <c r="AL189" s="276"/>
      <c r="AM189" s="276"/>
      <c r="AN189" s="276"/>
      <c r="AO189" s="276"/>
      <c r="AP189" s="276"/>
      <c r="AQ189" s="276"/>
      <c r="AR189" s="276"/>
    </row>
    <row r="190" spans="1:44" ht="31.5">
      <c r="A190" s="268" t="s">
        <v>3829</v>
      </c>
      <c r="B190" s="269" t="s">
        <v>158</v>
      </c>
      <c r="C190" s="269" t="s">
        <v>1931</v>
      </c>
      <c r="D190" s="269"/>
      <c r="E190" s="269" t="s">
        <v>3830</v>
      </c>
      <c r="F190" s="269" t="s">
        <v>3830</v>
      </c>
      <c r="G190" s="267">
        <v>2</v>
      </c>
      <c r="H190" s="270" t="s">
        <v>2904</v>
      </c>
      <c r="I190" s="270" t="s">
        <v>3727</v>
      </c>
      <c r="J190" s="266" t="s">
        <v>74</v>
      </c>
      <c r="K190" s="266" t="s">
        <v>75</v>
      </c>
      <c r="L190" s="266" t="s">
        <v>76</v>
      </c>
      <c r="M190" s="270" t="s">
        <v>3377</v>
      </c>
      <c r="N190" s="270" t="s">
        <v>3717</v>
      </c>
      <c r="O190" s="266" t="s">
        <v>3718</v>
      </c>
      <c r="P190" s="266" t="s">
        <v>3719</v>
      </c>
      <c r="Q190" s="270"/>
      <c r="R190" s="271" t="s">
        <v>82</v>
      </c>
      <c r="S190" s="272"/>
      <c r="T190" s="273"/>
      <c r="U190" s="278">
        <v>4</v>
      </c>
      <c r="V190" s="279">
        <v>4</v>
      </c>
      <c r="W190" s="279">
        <v>4</v>
      </c>
      <c r="X190" s="279">
        <v>4</v>
      </c>
      <c r="Y190" s="279">
        <v>4</v>
      </c>
      <c r="Z190" s="279">
        <v>4</v>
      </c>
      <c r="AA190" s="279">
        <v>4</v>
      </c>
      <c r="AB190" s="279">
        <v>4</v>
      </c>
      <c r="AC190" s="279">
        <v>4</v>
      </c>
      <c r="AD190" s="279">
        <v>4</v>
      </c>
      <c r="AE190" s="279">
        <v>4</v>
      </c>
      <c r="AF190" s="279">
        <v>4</v>
      </c>
      <c r="AG190" s="276"/>
      <c r="AH190" s="276"/>
      <c r="AI190" s="276"/>
      <c r="AJ190" s="276"/>
      <c r="AK190" s="276"/>
      <c r="AL190" s="276"/>
      <c r="AM190" s="276"/>
      <c r="AN190" s="276"/>
      <c r="AO190" s="276"/>
      <c r="AP190" s="276"/>
      <c r="AQ190" s="276"/>
      <c r="AR190" s="276"/>
    </row>
    <row r="191" spans="1:44" ht="31.5">
      <c r="A191" s="268" t="s">
        <v>3831</v>
      </c>
      <c r="B191" s="269" t="s">
        <v>158</v>
      </c>
      <c r="C191" s="269" t="s">
        <v>1931</v>
      </c>
      <c r="D191" s="269"/>
      <c r="E191" s="269" t="s">
        <v>3832</v>
      </c>
      <c r="F191" s="269" t="s">
        <v>3832</v>
      </c>
      <c r="G191" s="267">
        <v>2</v>
      </c>
      <c r="H191" s="270" t="s">
        <v>2904</v>
      </c>
      <c r="I191" s="270" t="s">
        <v>3727</v>
      </c>
      <c r="J191" s="266" t="s">
        <v>74</v>
      </c>
      <c r="K191" s="266" t="s">
        <v>75</v>
      </c>
      <c r="L191" s="266" t="s">
        <v>76</v>
      </c>
      <c r="M191" s="270" t="s">
        <v>3377</v>
      </c>
      <c r="N191" s="270" t="s">
        <v>3717</v>
      </c>
      <c r="O191" s="266" t="s">
        <v>3718</v>
      </c>
      <c r="P191" s="266" t="s">
        <v>3719</v>
      </c>
      <c r="Q191" s="270"/>
      <c r="R191" s="271" t="s">
        <v>82</v>
      </c>
      <c r="S191" s="272"/>
      <c r="T191" s="273"/>
      <c r="U191" s="278">
        <v>4</v>
      </c>
      <c r="V191" s="279">
        <v>4</v>
      </c>
      <c r="W191" s="279">
        <v>4</v>
      </c>
      <c r="X191" s="279">
        <v>4</v>
      </c>
      <c r="Y191" s="279">
        <v>4</v>
      </c>
      <c r="Z191" s="279">
        <v>4</v>
      </c>
      <c r="AA191" s="279">
        <v>4</v>
      </c>
      <c r="AB191" s="279">
        <v>4</v>
      </c>
      <c r="AC191" s="279">
        <v>4</v>
      </c>
      <c r="AD191" s="279">
        <v>4</v>
      </c>
      <c r="AE191" s="279">
        <v>4</v>
      </c>
      <c r="AF191" s="279">
        <v>4</v>
      </c>
      <c r="AG191" s="276"/>
      <c r="AH191" s="276"/>
      <c r="AI191" s="276"/>
      <c r="AJ191" s="276"/>
      <c r="AK191" s="276"/>
      <c r="AL191" s="276"/>
      <c r="AM191" s="276"/>
      <c r="AN191" s="276"/>
      <c r="AO191" s="276"/>
      <c r="AP191" s="276"/>
      <c r="AQ191" s="276"/>
      <c r="AR191" s="276"/>
    </row>
  </sheetData>
  <sheetProtection autoFilter="0" pivotTables="0"/>
  <dataValidations count="1">
    <dataValidation type="custom" allowBlank="1" showInputMessage="1" showErrorMessage="1" errorTitle="Sólo se permiten números" sqref="AJ44:AJ126 AJ17:AJ36 AJ8:AJ14 AK8:AR191 U8:AI191" xr:uid="{A4FE4C93-228A-470C-AC52-FBDC2EA51063}">
      <formula1>ISNUMBER(U8)</formula1>
    </dataValidation>
  </dataValidations>
  <hyperlinks>
    <hyperlink ref="A3" location="INDICE!A1" display="◄INICIO" xr:uid="{0EA742BC-9A25-4977-8F13-0EBFA78CDD00}"/>
  </hyperlinks>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EA03-860F-4231-87B2-2AF805F59060}">
  <sheetPr codeName="Hoja21"/>
  <dimension ref="A1:D36"/>
  <sheetViews>
    <sheetView topLeftCell="A7" workbookViewId="0">
      <selection activeCell="C19" sqref="C19"/>
    </sheetView>
  </sheetViews>
  <sheetFormatPr baseColWidth="10" defaultColWidth="9" defaultRowHeight="15.75"/>
  <cols>
    <col min="2" max="2" width="34.375" bestFit="1" customWidth="1"/>
    <col min="3" max="3" width="60.75" customWidth="1"/>
    <col min="4" max="4" width="41.375" customWidth="1"/>
  </cols>
  <sheetData>
    <row r="1" spans="1:4">
      <c r="B1" s="18"/>
      <c r="C1" s="32"/>
      <c r="D1" s="18"/>
    </row>
    <row r="2" spans="1:4">
      <c r="B2" s="31" t="s">
        <v>3256</v>
      </c>
      <c r="C2" s="33" t="s">
        <v>3219</v>
      </c>
      <c r="D2" s="20" t="s">
        <v>3257</v>
      </c>
    </row>
    <row r="3" spans="1:4">
      <c r="A3" s="301" t="s">
        <v>3258</v>
      </c>
      <c r="B3" s="303" t="s">
        <v>158</v>
      </c>
      <c r="C3" s="21" t="s">
        <v>3259</v>
      </c>
      <c r="D3" s="22" t="s">
        <v>169</v>
      </c>
    </row>
    <row r="4" spans="1:4">
      <c r="A4" s="301"/>
      <c r="B4" s="304"/>
      <c r="C4" s="23" t="s">
        <v>175</v>
      </c>
      <c r="D4" s="19" t="s">
        <v>1628</v>
      </c>
    </row>
    <row r="5" spans="1:4" ht="34.5">
      <c r="A5" s="301"/>
      <c r="B5" s="304"/>
      <c r="C5" s="23" t="s">
        <v>159</v>
      </c>
      <c r="D5" s="24" t="s">
        <v>756</v>
      </c>
    </row>
    <row r="6" spans="1:4">
      <c r="A6" s="301"/>
      <c r="B6" s="304"/>
      <c r="C6" s="23" t="s">
        <v>1931</v>
      </c>
      <c r="D6" s="19"/>
    </row>
    <row r="7" spans="1:4" ht="34.5">
      <c r="A7" s="301" t="s">
        <v>3260</v>
      </c>
      <c r="B7" s="305" t="s">
        <v>143</v>
      </c>
      <c r="C7" s="28" t="s">
        <v>555</v>
      </c>
      <c r="D7" s="25" t="s">
        <v>233</v>
      </c>
    </row>
    <row r="8" spans="1:4" ht="23.25">
      <c r="A8" s="301"/>
      <c r="B8" s="305"/>
      <c r="C8" s="28" t="s">
        <v>2441</v>
      </c>
      <c r="D8" s="19" t="s">
        <v>403</v>
      </c>
    </row>
    <row r="9" spans="1:4" ht="34.5">
      <c r="A9" s="301"/>
      <c r="B9" s="305"/>
      <c r="C9" s="28" t="s">
        <v>546</v>
      </c>
      <c r="D9" s="24" t="s">
        <v>191</v>
      </c>
    </row>
    <row r="10" spans="1:4">
      <c r="A10" s="301" t="s">
        <v>3261</v>
      </c>
      <c r="B10" s="306" t="s">
        <v>954</v>
      </c>
      <c r="C10" s="29" t="s">
        <v>955</v>
      </c>
      <c r="D10" s="19" t="s">
        <v>121</v>
      </c>
    </row>
    <row r="11" spans="1:4" ht="23.25">
      <c r="A11" s="301"/>
      <c r="B11" s="306"/>
      <c r="C11" s="30" t="s">
        <v>3262</v>
      </c>
      <c r="D11" s="24" t="s">
        <v>100</v>
      </c>
    </row>
    <row r="12" spans="1:4" ht="23.25">
      <c r="A12" s="301"/>
      <c r="B12" s="306"/>
      <c r="C12" s="29" t="s">
        <v>2277</v>
      </c>
      <c r="D12" s="19" t="s">
        <v>2489</v>
      </c>
    </row>
    <row r="13" spans="1:4" ht="34.5">
      <c r="A13" s="301"/>
      <c r="B13" s="306"/>
      <c r="C13" s="30" t="s">
        <v>1102</v>
      </c>
      <c r="D13" s="24" t="s">
        <v>185</v>
      </c>
    </row>
    <row r="14" spans="1:4" ht="23.25">
      <c r="A14" s="301"/>
      <c r="B14" s="306"/>
      <c r="C14" s="30" t="s">
        <v>2224</v>
      </c>
      <c r="D14" s="19" t="s">
        <v>3263</v>
      </c>
    </row>
    <row r="15" spans="1:4" ht="23.25" customHeight="1">
      <c r="A15" s="301" t="s">
        <v>3264</v>
      </c>
      <c r="B15" s="307" t="s">
        <v>68</v>
      </c>
      <c r="C15" s="34" t="s">
        <v>760</v>
      </c>
      <c r="D15" s="24" t="s">
        <v>527</v>
      </c>
    </row>
    <row r="16" spans="1:4">
      <c r="A16" s="301"/>
      <c r="B16" s="307"/>
      <c r="C16" s="35" t="s">
        <v>254</v>
      </c>
      <c r="D16" s="19" t="s">
        <v>217</v>
      </c>
    </row>
    <row r="17" spans="1:4" ht="23.25">
      <c r="A17" s="301"/>
      <c r="B17" s="307"/>
      <c r="C17" s="34" t="s">
        <v>84</v>
      </c>
      <c r="D17" s="24" t="s">
        <v>2281</v>
      </c>
    </row>
    <row r="18" spans="1:4" ht="34.5">
      <c r="A18" s="301"/>
      <c r="B18" s="307"/>
      <c r="C18" s="35" t="s">
        <v>224</v>
      </c>
      <c r="D18" s="19" t="s">
        <v>162</v>
      </c>
    </row>
    <row r="19" spans="1:4">
      <c r="A19" s="38"/>
      <c r="B19" s="45"/>
      <c r="C19" s="35" t="s">
        <v>182</v>
      </c>
      <c r="D19" s="19"/>
    </row>
    <row r="20" spans="1:4" ht="23.25">
      <c r="A20" s="38"/>
      <c r="B20" s="45"/>
      <c r="C20" s="35" t="s">
        <v>633</v>
      </c>
      <c r="D20" s="19"/>
    </row>
    <row r="21" spans="1:4" ht="23.25">
      <c r="A21" s="301" t="s">
        <v>3265</v>
      </c>
      <c r="B21" s="308" t="s">
        <v>209</v>
      </c>
      <c r="C21" s="36" t="s">
        <v>3266</v>
      </c>
      <c r="D21" s="24" t="s">
        <v>3267</v>
      </c>
    </row>
    <row r="22" spans="1:4" ht="23.25">
      <c r="A22" s="301"/>
      <c r="B22" s="308"/>
      <c r="C22" s="37" t="s">
        <v>1107</v>
      </c>
      <c r="D22" s="19" t="s">
        <v>204</v>
      </c>
    </row>
    <row r="23" spans="1:4">
      <c r="A23" s="301"/>
      <c r="B23" s="308"/>
      <c r="C23" s="36" t="s">
        <v>2743</v>
      </c>
      <c r="D23" s="26"/>
    </row>
    <row r="24" spans="1:4">
      <c r="A24" s="301"/>
      <c r="B24" s="308"/>
      <c r="C24" s="37" t="s">
        <v>2188</v>
      </c>
      <c r="D24" s="27"/>
    </row>
    <row r="25" spans="1:4">
      <c r="A25" s="301"/>
      <c r="B25" s="308"/>
      <c r="C25" s="36" t="s">
        <v>210</v>
      </c>
      <c r="D25" s="26"/>
    </row>
    <row r="26" spans="1:4">
      <c r="A26" s="301"/>
      <c r="B26" s="308"/>
      <c r="C26" s="37" t="s">
        <v>2686</v>
      </c>
      <c r="D26" s="27"/>
    </row>
    <row r="27" spans="1:4">
      <c r="A27" s="302" t="s">
        <v>3268</v>
      </c>
      <c r="B27" s="309" t="s">
        <v>131</v>
      </c>
      <c r="C27" s="39" t="s">
        <v>3269</v>
      </c>
      <c r="D27" s="26"/>
    </row>
    <row r="28" spans="1:4">
      <c r="A28" s="302"/>
      <c r="B28" s="309"/>
      <c r="C28" s="40" t="s">
        <v>741</v>
      </c>
      <c r="D28" s="26"/>
    </row>
    <row r="29" spans="1:4">
      <c r="A29" s="302"/>
      <c r="B29" s="309"/>
      <c r="C29" s="41" t="s">
        <v>1499</v>
      </c>
      <c r="D29" s="27"/>
    </row>
    <row r="30" spans="1:4">
      <c r="A30" s="302"/>
      <c r="B30" s="309"/>
      <c r="C30" s="40" t="s">
        <v>336</v>
      </c>
      <c r="D30" s="26"/>
    </row>
    <row r="31" spans="1:4">
      <c r="A31" s="302"/>
      <c r="B31" s="309"/>
      <c r="C31" s="41" t="s">
        <v>918</v>
      </c>
      <c r="D31" s="27"/>
    </row>
    <row r="32" spans="1:4">
      <c r="A32" s="302" t="s">
        <v>3270</v>
      </c>
      <c r="B32" s="298" t="s">
        <v>385</v>
      </c>
      <c r="C32" s="19" t="s">
        <v>386</v>
      </c>
      <c r="D32" s="26"/>
    </row>
    <row r="33" spans="1:4">
      <c r="A33" s="302"/>
      <c r="B33" s="299"/>
      <c r="C33" s="42" t="s">
        <v>1506</v>
      </c>
      <c r="D33" s="27"/>
    </row>
    <row r="34" spans="1:4">
      <c r="A34" s="302"/>
      <c r="B34" s="299"/>
      <c r="C34" s="43" t="s">
        <v>1551</v>
      </c>
      <c r="D34" s="26"/>
    </row>
    <row r="35" spans="1:4">
      <c r="A35" s="302"/>
      <c r="B35" s="300"/>
      <c r="C35" s="44" t="s">
        <v>430</v>
      </c>
      <c r="D35" s="27"/>
    </row>
    <row r="36" spans="1:4">
      <c r="D36" s="26"/>
    </row>
  </sheetData>
  <autoFilter ref="B2:D37" xr:uid="{5AA3EA03-860F-4231-87B2-2AF805F59060}"/>
  <mergeCells count="14">
    <mergeCell ref="B32:B35"/>
    <mergeCell ref="A3:A6"/>
    <mergeCell ref="A27:A31"/>
    <mergeCell ref="B3:B6"/>
    <mergeCell ref="B7:B9"/>
    <mergeCell ref="B10:B14"/>
    <mergeCell ref="B15:B18"/>
    <mergeCell ref="B21:B26"/>
    <mergeCell ref="B27:B31"/>
    <mergeCell ref="A32:A35"/>
    <mergeCell ref="A21:A26"/>
    <mergeCell ref="A15:A18"/>
    <mergeCell ref="A10:A14"/>
    <mergeCell ref="A7:A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66BA-CF3C-4897-88E5-679C5F6624E7}">
  <sheetPr codeName="Hoja22"/>
  <dimension ref="A1:C34"/>
  <sheetViews>
    <sheetView topLeftCell="A10" workbookViewId="0">
      <selection activeCell="C20" sqref="C20"/>
    </sheetView>
  </sheetViews>
  <sheetFormatPr baseColWidth="10" defaultColWidth="11" defaultRowHeight="15.75"/>
  <cols>
    <col min="1" max="1" width="37.625" customWidth="1"/>
    <col min="2" max="2" width="20.5" customWidth="1"/>
    <col min="3" max="3" width="31.625" customWidth="1"/>
  </cols>
  <sheetData>
    <row r="1" spans="1:3">
      <c r="A1" s="12" t="s">
        <v>24</v>
      </c>
      <c r="B1" s="12" t="s">
        <v>3219</v>
      </c>
      <c r="C1" s="15" t="s">
        <v>3257</v>
      </c>
    </row>
    <row r="2" spans="1:3" ht="60">
      <c r="A2" s="13" t="s">
        <v>158</v>
      </c>
      <c r="B2" s="14" t="s">
        <v>3259</v>
      </c>
      <c r="C2" s="16" t="s">
        <v>169</v>
      </c>
    </row>
    <row r="3" spans="1:3" ht="30">
      <c r="A3" s="14" t="s">
        <v>143</v>
      </c>
      <c r="B3" s="14" t="s">
        <v>175</v>
      </c>
      <c r="C3" s="16" t="s">
        <v>1628</v>
      </c>
    </row>
    <row r="4" spans="1:3" ht="60">
      <c r="A4" s="14" t="s">
        <v>954</v>
      </c>
      <c r="B4" s="14" t="s">
        <v>159</v>
      </c>
      <c r="C4" s="16" t="s">
        <v>756</v>
      </c>
    </row>
    <row r="5" spans="1:3" ht="75">
      <c r="A5" s="14" t="s">
        <v>68</v>
      </c>
      <c r="B5" s="14" t="s">
        <v>1931</v>
      </c>
      <c r="C5" s="17" t="s">
        <v>233</v>
      </c>
    </row>
    <row r="6" spans="1:3" ht="60">
      <c r="A6" s="14" t="s">
        <v>209</v>
      </c>
      <c r="B6" s="14" t="s">
        <v>555</v>
      </c>
      <c r="C6" s="16" t="s">
        <v>403</v>
      </c>
    </row>
    <row r="7" spans="1:3" ht="75">
      <c r="A7" s="13" t="s">
        <v>131</v>
      </c>
      <c r="B7" s="14" t="s">
        <v>2441</v>
      </c>
      <c r="C7" s="16" t="s">
        <v>191</v>
      </c>
    </row>
    <row r="8" spans="1:3" ht="60">
      <c r="A8" s="13" t="s">
        <v>385</v>
      </c>
      <c r="B8" s="14" t="s">
        <v>546</v>
      </c>
      <c r="C8" s="16" t="s">
        <v>121</v>
      </c>
    </row>
    <row r="9" spans="1:3" ht="60">
      <c r="A9" s="13"/>
      <c r="B9" s="14" t="s">
        <v>3271</v>
      </c>
      <c r="C9" s="16" t="s">
        <v>100</v>
      </c>
    </row>
    <row r="10" spans="1:3" ht="45">
      <c r="A10" s="13"/>
      <c r="B10" s="14" t="s">
        <v>1107</v>
      </c>
      <c r="C10" s="16" t="s">
        <v>2489</v>
      </c>
    </row>
    <row r="11" spans="1:3" ht="75">
      <c r="A11" s="13"/>
      <c r="B11" s="14" t="s">
        <v>2743</v>
      </c>
      <c r="C11" s="16" t="s">
        <v>185</v>
      </c>
    </row>
    <row r="12" spans="1:3" ht="60">
      <c r="A12" s="13"/>
      <c r="B12" s="14" t="s">
        <v>2188</v>
      </c>
      <c r="C12" s="16" t="s">
        <v>3263</v>
      </c>
    </row>
    <row r="13" spans="1:3" ht="75">
      <c r="A13" s="13"/>
      <c r="B13" s="14" t="s">
        <v>210</v>
      </c>
      <c r="C13" s="16" t="s">
        <v>527</v>
      </c>
    </row>
    <row r="14" spans="1:3" ht="30">
      <c r="A14" s="13"/>
      <c r="B14" s="14" t="s">
        <v>2686</v>
      </c>
      <c r="C14" s="16" t="s">
        <v>217</v>
      </c>
    </row>
    <row r="15" spans="1:3" ht="60">
      <c r="A15" s="13"/>
      <c r="B15" s="13" t="s">
        <v>3269</v>
      </c>
      <c r="C15" s="16" t="s">
        <v>2281</v>
      </c>
    </row>
    <row r="16" spans="1:3" ht="75">
      <c r="A16" s="13"/>
      <c r="B16" s="14" t="s">
        <v>741</v>
      </c>
      <c r="C16" s="16" t="s">
        <v>162</v>
      </c>
    </row>
    <row r="17" spans="1:3" ht="45">
      <c r="A17" s="13"/>
      <c r="B17" s="14" t="s">
        <v>1499</v>
      </c>
      <c r="C17" s="16" t="s">
        <v>3267</v>
      </c>
    </row>
    <row r="18" spans="1:3" ht="45">
      <c r="A18" s="13"/>
      <c r="B18" s="14" t="s">
        <v>336</v>
      </c>
      <c r="C18" s="16" t="s">
        <v>204</v>
      </c>
    </row>
    <row r="19" spans="1:3" ht="45">
      <c r="A19" s="13"/>
      <c r="B19" s="14" t="s">
        <v>918</v>
      </c>
    </row>
    <row r="20" spans="1:3" ht="45">
      <c r="A20" s="13"/>
      <c r="B20" s="14" t="s">
        <v>386</v>
      </c>
    </row>
    <row r="21" spans="1:3" ht="45">
      <c r="A21" s="13"/>
      <c r="B21" s="14" t="s">
        <v>1506</v>
      </c>
    </row>
    <row r="22" spans="1:3" ht="45">
      <c r="A22" s="13"/>
      <c r="B22" s="14" t="s">
        <v>1551</v>
      </c>
    </row>
    <row r="23" spans="1:3" ht="30">
      <c r="A23" s="13"/>
      <c r="B23" s="14" t="s">
        <v>430</v>
      </c>
    </row>
    <row r="24" spans="1:3" ht="60">
      <c r="A24" s="13"/>
      <c r="B24" s="14" t="s">
        <v>955</v>
      </c>
    </row>
    <row r="25" spans="1:3" ht="60">
      <c r="A25" s="13"/>
      <c r="B25" s="14" t="s">
        <v>3262</v>
      </c>
    </row>
    <row r="26" spans="1:3" ht="30">
      <c r="A26" s="13"/>
      <c r="B26" s="14" t="s">
        <v>2277</v>
      </c>
    </row>
    <row r="27" spans="1:3" ht="45">
      <c r="A27" s="13"/>
      <c r="B27" s="14" t="s">
        <v>1102</v>
      </c>
    </row>
    <row r="28" spans="1:3" ht="90">
      <c r="A28" s="13"/>
      <c r="B28" s="14" t="s">
        <v>3272</v>
      </c>
    </row>
    <row r="29" spans="1:3" ht="60">
      <c r="A29" s="13"/>
      <c r="B29" s="14" t="s">
        <v>760</v>
      </c>
    </row>
    <row r="30" spans="1:3" ht="60">
      <c r="A30" s="13"/>
      <c r="B30" s="14" t="s">
        <v>254</v>
      </c>
    </row>
    <row r="31" spans="1:3" ht="45">
      <c r="A31" s="13"/>
      <c r="B31" s="14" t="s">
        <v>84</v>
      </c>
    </row>
    <row r="32" spans="1:3" ht="105">
      <c r="A32" s="13"/>
      <c r="B32" s="14" t="s">
        <v>224</v>
      </c>
    </row>
    <row r="33" spans="1:2" ht="45">
      <c r="A33" s="13"/>
      <c r="B33" s="14" t="s">
        <v>182</v>
      </c>
    </row>
    <row r="34" spans="1:2" ht="90">
      <c r="A34" s="13"/>
      <c r="B34" s="14" t="s">
        <v>633</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7EAD-6077-433E-8DD8-1A8FF7BA21FB}">
  <sheetPr codeName="Hoja23"/>
  <dimension ref="C3:G7"/>
  <sheetViews>
    <sheetView showGridLines="0" workbookViewId="0">
      <selection activeCell="E28" sqref="E28"/>
    </sheetView>
  </sheetViews>
  <sheetFormatPr baseColWidth="10" defaultColWidth="11" defaultRowHeight="15.75"/>
  <cols>
    <col min="3" max="3" width="12" customWidth="1"/>
  </cols>
  <sheetData>
    <row r="3" spans="3:7">
      <c r="C3" s="310" t="s">
        <v>3273</v>
      </c>
      <c r="D3" s="310"/>
      <c r="E3" s="310"/>
      <c r="F3" s="310"/>
      <c r="G3" s="310"/>
    </row>
    <row r="4" spans="3:7">
      <c r="C4" s="8" t="s">
        <v>3274</v>
      </c>
      <c r="D4" s="8" t="s">
        <v>3275</v>
      </c>
      <c r="E4" s="8" t="s">
        <v>3276</v>
      </c>
      <c r="F4" s="8" t="s">
        <v>3277</v>
      </c>
      <c r="G4" s="8" t="s">
        <v>3278</v>
      </c>
    </row>
    <row r="5" spans="3:7">
      <c r="C5" s="9" t="s">
        <v>3279</v>
      </c>
      <c r="D5" s="2" t="s">
        <v>3280</v>
      </c>
      <c r="E5" s="10"/>
      <c r="F5" s="2">
        <v>100</v>
      </c>
      <c r="G5" s="2">
        <v>100</v>
      </c>
    </row>
    <row r="6" spans="3:7">
      <c r="C6" s="9" t="s">
        <v>3281</v>
      </c>
      <c r="D6" s="2" t="s">
        <v>3282</v>
      </c>
      <c r="E6" s="4"/>
      <c r="F6" s="2">
        <v>95</v>
      </c>
      <c r="G6" s="2">
        <v>95</v>
      </c>
    </row>
    <row r="7" spans="3:7">
      <c r="C7" s="1" t="s">
        <v>3283</v>
      </c>
      <c r="D7" s="3" t="s">
        <v>3284</v>
      </c>
      <c r="E7" s="11"/>
      <c r="F7" s="2">
        <v>0</v>
      </c>
      <c r="G7" s="2">
        <v>0</v>
      </c>
    </row>
  </sheetData>
  <mergeCells count="1">
    <mergeCell ref="C3:G3"/>
  </mergeCells>
  <phoneticPr fontId="3" type="noConversion"/>
  <conditionalFormatting sqref="F5:F7">
    <cfRule type="iconSet" priority="6">
      <iconSet iconSet="3Symbols" showValue="0">
        <cfvo type="percent" val="0"/>
        <cfvo type="num" val="95"/>
        <cfvo type="num" val="100"/>
      </iconSet>
    </cfRule>
    <cfRule type="iconSet" priority="7">
      <iconSet iconSet="3Symbols" showValue="0">
        <cfvo type="percent" val="0"/>
        <cfvo type="num" val="95"/>
        <cfvo type="percent" val="100"/>
      </iconSet>
    </cfRule>
    <cfRule type="iconSet" priority="9">
      <iconSet iconSet="3Symbols">
        <cfvo type="percent" val="0"/>
        <cfvo type="percent" val="33"/>
        <cfvo type="percent" val="67"/>
      </iconSet>
    </cfRule>
  </conditionalFormatting>
  <conditionalFormatting sqref="F6:F7">
    <cfRule type="iconSet" priority="8">
      <iconSet iconSet="3Symbols">
        <cfvo type="percent" val="0"/>
        <cfvo type="percent" val="33"/>
        <cfvo type="percent" val="67"/>
      </iconSet>
    </cfRule>
  </conditionalFormatting>
  <conditionalFormatting sqref="G5:G7">
    <cfRule type="iconSet" priority="1">
      <iconSet iconSet="3Symbols2" showValue="0">
        <cfvo type="percent" val="0"/>
        <cfvo type="num" val="95"/>
        <cfvo type="num" val="100"/>
      </iconSet>
    </cfRule>
    <cfRule type="iconSet" priority="3">
      <iconSet iconSet="3Symbols" showValue="0">
        <cfvo type="percent" val="0"/>
        <cfvo type="num" val="95"/>
        <cfvo type="percent" val="100"/>
      </iconSet>
    </cfRule>
    <cfRule type="iconSet" priority="5">
      <iconSet iconSet="3Symbols">
        <cfvo type="percent" val="0"/>
        <cfvo type="percent" val="33"/>
        <cfvo type="percent" val="67"/>
      </iconSet>
    </cfRule>
  </conditionalFormatting>
  <conditionalFormatting sqref="G6:G7">
    <cfRule type="iconSet" priority="4">
      <iconSet iconSet="3Symbol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5DC2-C2F2-46B0-AD92-84AFE049661D}">
  <sheetPr codeName="Hoja7"/>
  <dimension ref="A1:AR176"/>
  <sheetViews>
    <sheetView showGridLines="0" zoomScale="85" zoomScaleNormal="85" workbookViewId="0">
      <selection activeCell="A2" sqref="A2"/>
    </sheetView>
  </sheetViews>
  <sheetFormatPr baseColWidth="10" defaultColWidth="201.5" defaultRowHeight="15.75"/>
  <cols>
    <col min="1" max="1" width="17.625" style="131" bestFit="1" customWidth="1"/>
    <col min="2" max="2" width="45.5" style="131" bestFit="1" customWidth="1"/>
    <col min="3" max="3" width="58" style="131" customWidth="1"/>
    <col min="4" max="4" width="11.875" style="131" customWidth="1"/>
    <col min="5" max="5" width="51.75" style="131" customWidth="1"/>
    <col min="6" max="6" width="92.375" style="131" customWidth="1"/>
    <col min="7" max="7" width="11.75" style="131" bestFit="1" customWidth="1"/>
    <col min="8" max="8" width="82.375" style="131" customWidth="1"/>
    <col min="9" max="9" width="35.5" style="131" customWidth="1"/>
    <col min="10" max="10" width="18.5" style="131" bestFit="1" customWidth="1"/>
    <col min="11" max="11" width="13" style="131" bestFit="1" customWidth="1"/>
    <col min="12" max="12" width="17.375" style="131" bestFit="1" customWidth="1"/>
    <col min="13" max="13" width="95.75" style="131" bestFit="1" customWidth="1"/>
    <col min="14" max="14" width="46.5" style="131" bestFit="1" customWidth="1"/>
    <col min="15" max="15" width="61.5" style="131" bestFit="1" customWidth="1"/>
    <col min="16" max="16" width="22.375" style="131" customWidth="1"/>
    <col min="17" max="17" width="21.75" style="131" customWidth="1"/>
    <col min="18" max="18" width="22" style="131" customWidth="1"/>
    <col min="19" max="19" width="13.5" style="131" bestFit="1" customWidth="1"/>
    <col min="20" max="20" width="8.75" style="131" bestFit="1" customWidth="1"/>
    <col min="21" max="32" width="13.375" style="125" bestFit="1" customWidth="1"/>
    <col min="33" max="44" width="19" style="131" bestFit="1" customWidth="1"/>
    <col min="45" max="16384" width="201.5" style="131"/>
  </cols>
  <sheetData>
    <row r="1" spans="1:44" ht="20.25">
      <c r="E1" s="132" t="str">
        <f>[2]Control!$A$1&amp;" "&amp;[2]Control!$B$5</f>
        <v>PLAN OPERATIVO ANUAL  2024</v>
      </c>
    </row>
    <row r="2" spans="1:44" ht="23.25" thickBot="1">
      <c r="A2" s="86" t="s">
        <v>20</v>
      </c>
      <c r="E2" s="133" t="str">
        <f>[2]Control!$B$3</f>
        <v>DIRECCIÓN COMERCIAL</v>
      </c>
    </row>
    <row r="3" spans="1:44" ht="16.5" thickTop="1"/>
    <row r="4" spans="1:44" ht="16.5" thickBot="1"/>
    <row r="5" spans="1:44" ht="16.5" thickBot="1">
      <c r="U5" s="134" t="s">
        <v>21</v>
      </c>
      <c r="V5" s="135"/>
      <c r="W5" s="135"/>
      <c r="X5" s="135"/>
      <c r="Y5" s="135"/>
      <c r="Z5" s="135"/>
      <c r="AA5" s="135"/>
      <c r="AB5" s="135"/>
      <c r="AC5" s="135"/>
      <c r="AD5" s="135"/>
      <c r="AE5" s="135"/>
      <c r="AF5" s="135"/>
      <c r="AG5" s="136" t="s">
        <v>22</v>
      </c>
      <c r="AH5" s="136"/>
      <c r="AI5" s="136"/>
      <c r="AJ5" s="136"/>
      <c r="AK5" s="136"/>
      <c r="AL5" s="136"/>
      <c r="AM5" s="136"/>
      <c r="AN5" s="136"/>
      <c r="AO5" s="136"/>
      <c r="AP5" s="136"/>
      <c r="AQ5" s="136"/>
      <c r="AR5" s="136"/>
    </row>
    <row r="6" spans="1:44" ht="32.25" thickBot="1">
      <c r="A6" s="137" t="s">
        <v>23</v>
      </c>
      <c r="B6" s="137" t="s">
        <v>24</v>
      </c>
      <c r="C6" s="137" t="s">
        <v>25</v>
      </c>
      <c r="D6" s="137" t="s">
        <v>26</v>
      </c>
      <c r="E6" s="137" t="s">
        <v>27</v>
      </c>
      <c r="F6" s="137" t="s">
        <v>28</v>
      </c>
      <c r="G6" s="137" t="s">
        <v>29</v>
      </c>
      <c r="H6" s="137" t="s">
        <v>30</v>
      </c>
      <c r="I6" s="137" t="s">
        <v>31</v>
      </c>
      <c r="J6" s="137" t="s">
        <v>32</v>
      </c>
      <c r="K6" s="137" t="s">
        <v>33</v>
      </c>
      <c r="L6" s="137" t="s">
        <v>34</v>
      </c>
      <c r="M6" s="137" t="s">
        <v>35</v>
      </c>
      <c r="N6" s="137" t="s">
        <v>36</v>
      </c>
      <c r="O6" s="137" t="s">
        <v>37</v>
      </c>
      <c r="P6" s="137" t="s">
        <v>38</v>
      </c>
      <c r="Q6" s="137" t="s">
        <v>39</v>
      </c>
      <c r="R6" s="138" t="s">
        <v>40</v>
      </c>
      <c r="S6" s="137" t="s">
        <v>41</v>
      </c>
      <c r="T6" s="137" t="s">
        <v>42</v>
      </c>
      <c r="U6" s="139" t="s">
        <v>43</v>
      </c>
      <c r="V6" s="139" t="s">
        <v>44</v>
      </c>
      <c r="W6" s="139" t="s">
        <v>45</v>
      </c>
      <c r="X6" s="139" t="s">
        <v>46</v>
      </c>
      <c r="Y6" s="139" t="s">
        <v>47</v>
      </c>
      <c r="Z6" s="139" t="s">
        <v>48</v>
      </c>
      <c r="AA6" s="139" t="s">
        <v>49</v>
      </c>
      <c r="AB6" s="139" t="s">
        <v>50</v>
      </c>
      <c r="AC6" s="139" t="s">
        <v>51</v>
      </c>
      <c r="AD6" s="139" t="s">
        <v>52</v>
      </c>
      <c r="AE6" s="139" t="s">
        <v>53</v>
      </c>
      <c r="AF6" s="139" t="s">
        <v>54</v>
      </c>
      <c r="AG6" s="140" t="s">
        <v>55</v>
      </c>
      <c r="AH6" s="140" t="s">
        <v>56</v>
      </c>
      <c r="AI6" s="140" t="s">
        <v>57</v>
      </c>
      <c r="AJ6" s="140" t="s">
        <v>58</v>
      </c>
      <c r="AK6" s="140" t="s">
        <v>59</v>
      </c>
      <c r="AL6" s="140" t="s">
        <v>60</v>
      </c>
      <c r="AM6" s="140" t="s">
        <v>61</v>
      </c>
      <c r="AN6" s="140" t="s">
        <v>62</v>
      </c>
      <c r="AO6" s="140" t="s">
        <v>63</v>
      </c>
      <c r="AP6" s="140" t="s">
        <v>64</v>
      </c>
      <c r="AQ6" s="140" t="s">
        <v>65</v>
      </c>
      <c r="AR6" s="140" t="s">
        <v>66</v>
      </c>
    </row>
    <row r="7" spans="1:44" ht="31.5">
      <c r="A7" s="141" t="s">
        <v>514</v>
      </c>
      <c r="B7" s="142" t="s">
        <v>158</v>
      </c>
      <c r="C7" s="51" t="s">
        <v>166</v>
      </c>
      <c r="D7" s="51"/>
      <c r="E7" s="51" t="s">
        <v>515</v>
      </c>
      <c r="F7" s="51" t="s">
        <v>516</v>
      </c>
      <c r="G7" s="123">
        <v>3</v>
      </c>
      <c r="H7" s="143" t="s">
        <v>517</v>
      </c>
      <c r="I7" s="143" t="s">
        <v>518</v>
      </c>
      <c r="J7" s="143" t="s">
        <v>94</v>
      </c>
      <c r="K7" s="143" t="s">
        <v>228</v>
      </c>
      <c r="L7" s="143" t="s">
        <v>95</v>
      </c>
      <c r="M7" s="143" t="s">
        <v>519</v>
      </c>
      <c r="N7" s="143" t="s">
        <v>520</v>
      </c>
      <c r="O7" s="143" t="s">
        <v>521</v>
      </c>
      <c r="P7" s="143" t="s">
        <v>522</v>
      </c>
      <c r="Q7" s="143"/>
      <c r="R7" s="48" t="s">
        <v>82</v>
      </c>
      <c r="S7" s="144"/>
      <c r="T7" s="145" t="s">
        <v>408</v>
      </c>
      <c r="U7" s="127">
        <v>0.09</v>
      </c>
      <c r="V7" s="127">
        <v>0.09</v>
      </c>
      <c r="W7" s="127">
        <v>0.09</v>
      </c>
      <c r="X7" s="127">
        <v>0.09</v>
      </c>
      <c r="Y7" s="127">
        <v>0.09</v>
      </c>
      <c r="Z7" s="127">
        <v>0.09</v>
      </c>
      <c r="AA7" s="127">
        <v>0.09</v>
      </c>
      <c r="AB7" s="127">
        <v>0.09</v>
      </c>
      <c r="AC7" s="127">
        <v>0.09</v>
      </c>
      <c r="AD7" s="127">
        <v>0.09</v>
      </c>
      <c r="AE7" s="127">
        <v>0.09</v>
      </c>
      <c r="AF7" s="127">
        <v>0.09</v>
      </c>
      <c r="AG7" s="146"/>
      <c r="AH7" s="146"/>
      <c r="AI7" s="146"/>
      <c r="AJ7" s="147"/>
      <c r="AK7" s="146"/>
      <c r="AL7" s="146"/>
      <c r="AM7" s="147"/>
      <c r="AN7" s="147"/>
      <c r="AO7" s="147"/>
      <c r="AP7" s="147"/>
      <c r="AQ7" s="147"/>
      <c r="AR7" s="147"/>
    </row>
    <row r="8" spans="1:44" ht="31.5">
      <c r="A8" s="141" t="s">
        <v>523</v>
      </c>
      <c r="B8" s="142" t="s">
        <v>158</v>
      </c>
      <c r="C8" s="51" t="s">
        <v>166</v>
      </c>
      <c r="D8" s="51"/>
      <c r="E8" s="51" t="s">
        <v>515</v>
      </c>
      <c r="F8" s="51" t="s">
        <v>516</v>
      </c>
      <c r="G8" s="123">
        <v>3</v>
      </c>
      <c r="H8" s="143" t="s">
        <v>517</v>
      </c>
      <c r="I8" s="143" t="s">
        <v>518</v>
      </c>
      <c r="J8" s="143" t="s">
        <v>94</v>
      </c>
      <c r="K8" s="143" t="s">
        <v>228</v>
      </c>
      <c r="L8" s="143" t="s">
        <v>95</v>
      </c>
      <c r="M8" s="143" t="s">
        <v>519</v>
      </c>
      <c r="N8" s="143" t="s">
        <v>524</v>
      </c>
      <c r="O8" s="143" t="s">
        <v>521</v>
      </c>
      <c r="P8" s="143" t="s">
        <v>525</v>
      </c>
      <c r="Q8" s="143"/>
      <c r="R8" s="48" t="s">
        <v>82</v>
      </c>
      <c r="S8" s="144"/>
      <c r="T8" s="145" t="s">
        <v>408</v>
      </c>
      <c r="U8" s="127">
        <v>0.09</v>
      </c>
      <c r="V8" s="127">
        <v>0.09</v>
      </c>
      <c r="W8" s="127">
        <v>0.09</v>
      </c>
      <c r="X8" s="127">
        <v>0.09</v>
      </c>
      <c r="Y8" s="127">
        <v>0.09</v>
      </c>
      <c r="Z8" s="127">
        <v>0.09</v>
      </c>
      <c r="AA8" s="127">
        <v>0.09</v>
      </c>
      <c r="AB8" s="127">
        <v>0.09</v>
      </c>
      <c r="AC8" s="127">
        <v>0.09</v>
      </c>
      <c r="AD8" s="127">
        <v>0.09</v>
      </c>
      <c r="AE8" s="127">
        <v>0.09</v>
      </c>
      <c r="AF8" s="127">
        <v>0.09</v>
      </c>
      <c r="AG8" s="146"/>
      <c r="AH8" s="146"/>
      <c r="AI8" s="146"/>
      <c r="AJ8" s="147"/>
      <c r="AK8" s="147"/>
      <c r="AL8" s="147"/>
      <c r="AM8" s="147"/>
      <c r="AN8" s="147"/>
      <c r="AO8" s="147"/>
      <c r="AP8" s="147"/>
      <c r="AQ8" s="147"/>
      <c r="AR8" s="147"/>
    </row>
    <row r="9" spans="1:44" ht="31.5">
      <c r="A9" s="141" t="s">
        <v>526</v>
      </c>
      <c r="B9" s="142" t="s">
        <v>158</v>
      </c>
      <c r="C9" s="51" t="s">
        <v>166</v>
      </c>
      <c r="D9" s="51"/>
      <c r="E9" s="51" t="s">
        <v>515</v>
      </c>
      <c r="F9" s="51" t="s">
        <v>516</v>
      </c>
      <c r="G9" s="123">
        <v>3</v>
      </c>
      <c r="H9" s="143" t="s">
        <v>527</v>
      </c>
      <c r="I9" s="143" t="s">
        <v>518</v>
      </c>
      <c r="J9" s="143" t="s">
        <v>94</v>
      </c>
      <c r="K9" s="143" t="s">
        <v>228</v>
      </c>
      <c r="L9" s="143" t="s">
        <v>95</v>
      </c>
      <c r="M9" s="143" t="s">
        <v>519</v>
      </c>
      <c r="N9" s="143" t="s">
        <v>528</v>
      </c>
      <c r="O9" s="143" t="s">
        <v>521</v>
      </c>
      <c r="P9" s="143" t="s">
        <v>529</v>
      </c>
      <c r="Q9" s="143"/>
      <c r="R9" s="48" t="s">
        <v>82</v>
      </c>
      <c r="S9" s="144"/>
      <c r="T9" s="145" t="s">
        <v>408</v>
      </c>
      <c r="U9" s="127">
        <v>0.09</v>
      </c>
      <c r="V9" s="127">
        <v>0.09</v>
      </c>
      <c r="W9" s="127">
        <v>0.09</v>
      </c>
      <c r="X9" s="127">
        <v>0.09</v>
      </c>
      <c r="Y9" s="127">
        <v>0.09</v>
      </c>
      <c r="Z9" s="127">
        <v>0.09</v>
      </c>
      <c r="AA9" s="127">
        <v>0.09</v>
      </c>
      <c r="AB9" s="127">
        <v>0.09</v>
      </c>
      <c r="AC9" s="127">
        <v>0.09</v>
      </c>
      <c r="AD9" s="127">
        <v>0.09</v>
      </c>
      <c r="AE9" s="127">
        <v>0.09</v>
      </c>
      <c r="AF9" s="127">
        <v>0.09</v>
      </c>
      <c r="AG9" s="146"/>
      <c r="AH9" s="146"/>
      <c r="AI9" s="146"/>
      <c r="AJ9" s="147"/>
      <c r="AK9" s="147"/>
      <c r="AL9" s="147"/>
      <c r="AM9" s="147"/>
      <c r="AN9" s="147"/>
      <c r="AO9" s="147"/>
      <c r="AP9" s="147"/>
      <c r="AQ9" s="147"/>
      <c r="AR9" s="147"/>
    </row>
    <row r="10" spans="1:44" ht="31.5">
      <c r="A10" s="141" t="s">
        <v>530</v>
      </c>
      <c r="B10" s="142" t="s">
        <v>158</v>
      </c>
      <c r="C10" s="51" t="s">
        <v>166</v>
      </c>
      <c r="D10" s="51"/>
      <c r="E10" s="51" t="s">
        <v>515</v>
      </c>
      <c r="F10" s="51" t="s">
        <v>516</v>
      </c>
      <c r="G10" s="123">
        <v>3</v>
      </c>
      <c r="H10" s="143" t="s">
        <v>517</v>
      </c>
      <c r="I10" s="143" t="s">
        <v>518</v>
      </c>
      <c r="J10" s="143" t="s">
        <v>94</v>
      </c>
      <c r="K10" s="143" t="s">
        <v>228</v>
      </c>
      <c r="L10" s="143" t="s">
        <v>95</v>
      </c>
      <c r="M10" s="143" t="s">
        <v>519</v>
      </c>
      <c r="N10" s="143" t="s">
        <v>531</v>
      </c>
      <c r="O10" s="143" t="s">
        <v>521</v>
      </c>
      <c r="P10" s="143" t="s">
        <v>532</v>
      </c>
      <c r="Q10" s="143"/>
      <c r="R10" s="48" t="s">
        <v>82</v>
      </c>
      <c r="S10" s="144"/>
      <c r="T10" s="145" t="s">
        <v>408</v>
      </c>
      <c r="U10" s="127">
        <v>0.09</v>
      </c>
      <c r="V10" s="127">
        <v>0.09</v>
      </c>
      <c r="W10" s="127">
        <v>0.09</v>
      </c>
      <c r="X10" s="127">
        <v>0.09</v>
      </c>
      <c r="Y10" s="127">
        <v>0.09</v>
      </c>
      <c r="Z10" s="127">
        <v>0.09</v>
      </c>
      <c r="AA10" s="127">
        <v>0.09</v>
      </c>
      <c r="AB10" s="127">
        <v>0.09</v>
      </c>
      <c r="AC10" s="127">
        <v>0.09</v>
      </c>
      <c r="AD10" s="127">
        <v>0.09</v>
      </c>
      <c r="AE10" s="127">
        <v>0.09</v>
      </c>
      <c r="AF10" s="127">
        <v>0.09</v>
      </c>
      <c r="AG10" s="146"/>
      <c r="AH10" s="146"/>
      <c r="AI10" s="146"/>
      <c r="AJ10" s="147"/>
      <c r="AK10" s="147"/>
      <c r="AL10" s="147"/>
      <c r="AM10" s="147"/>
      <c r="AN10" s="147"/>
      <c r="AO10" s="147"/>
      <c r="AP10" s="147"/>
      <c r="AQ10" s="147"/>
      <c r="AR10" s="147"/>
    </row>
    <row r="11" spans="1:44" ht="31.5">
      <c r="A11" s="141" t="s">
        <v>533</v>
      </c>
      <c r="B11" s="142" t="s">
        <v>158</v>
      </c>
      <c r="C11" s="51" t="s">
        <v>166</v>
      </c>
      <c r="D11" s="51"/>
      <c r="E11" s="51" t="s">
        <v>515</v>
      </c>
      <c r="F11" s="51" t="s">
        <v>516</v>
      </c>
      <c r="G11" s="123">
        <v>3</v>
      </c>
      <c r="H11" s="143" t="s">
        <v>517</v>
      </c>
      <c r="I11" s="143" t="s">
        <v>518</v>
      </c>
      <c r="J11" s="143" t="s">
        <v>94</v>
      </c>
      <c r="K11" s="143" t="s">
        <v>228</v>
      </c>
      <c r="L11" s="143" t="s">
        <v>95</v>
      </c>
      <c r="M11" s="143" t="s">
        <v>519</v>
      </c>
      <c r="N11" s="143" t="s">
        <v>534</v>
      </c>
      <c r="O11" s="143" t="s">
        <v>521</v>
      </c>
      <c r="P11" s="143" t="s">
        <v>535</v>
      </c>
      <c r="Q11" s="143"/>
      <c r="R11" s="48" t="s">
        <v>82</v>
      </c>
      <c r="S11" s="144"/>
      <c r="T11" s="145" t="s">
        <v>408</v>
      </c>
      <c r="U11" s="148">
        <v>0.09</v>
      </c>
      <c r="V11" s="148">
        <v>0.09</v>
      </c>
      <c r="W11" s="148">
        <v>0.09</v>
      </c>
      <c r="X11" s="148">
        <v>0.09</v>
      </c>
      <c r="Y11" s="148">
        <v>0.09</v>
      </c>
      <c r="Z11" s="148">
        <v>0.09</v>
      </c>
      <c r="AA11" s="148">
        <v>0.09</v>
      </c>
      <c r="AB11" s="148">
        <v>0.09</v>
      </c>
      <c r="AC11" s="148">
        <v>0.09</v>
      </c>
      <c r="AD11" s="148">
        <v>0.09</v>
      </c>
      <c r="AE11" s="148">
        <v>0.09</v>
      </c>
      <c r="AF11" s="148">
        <v>0.09</v>
      </c>
      <c r="AG11" s="149"/>
      <c r="AH11" s="149"/>
      <c r="AI11" s="149"/>
      <c r="AJ11" s="149"/>
      <c r="AK11" s="149"/>
      <c r="AL11" s="149"/>
      <c r="AM11" s="149"/>
      <c r="AN11" s="149"/>
      <c r="AO11" s="149"/>
      <c r="AP11" s="149"/>
      <c r="AQ11" s="149"/>
      <c r="AR11" s="149"/>
    </row>
    <row r="12" spans="1:44" ht="31.5">
      <c r="A12" s="141" t="s">
        <v>536</v>
      </c>
      <c r="B12" s="142" t="s">
        <v>158</v>
      </c>
      <c r="C12" s="51" t="s">
        <v>159</v>
      </c>
      <c r="D12" s="51"/>
      <c r="E12" s="51" t="s">
        <v>537</v>
      </c>
      <c r="F12" s="51" t="s">
        <v>538</v>
      </c>
      <c r="G12" s="123">
        <v>3</v>
      </c>
      <c r="H12" s="143" t="s">
        <v>517</v>
      </c>
      <c r="I12" s="143" t="s">
        <v>539</v>
      </c>
      <c r="J12" s="143" t="s">
        <v>74</v>
      </c>
      <c r="K12" s="143" t="s">
        <v>75</v>
      </c>
      <c r="L12" s="143" t="s">
        <v>76</v>
      </c>
      <c r="M12" s="143" t="s">
        <v>519</v>
      </c>
      <c r="N12" s="143" t="s">
        <v>520</v>
      </c>
      <c r="O12" s="143" t="s">
        <v>540</v>
      </c>
      <c r="P12" s="143" t="s">
        <v>522</v>
      </c>
      <c r="Q12" s="143"/>
      <c r="R12" s="48" t="s">
        <v>82</v>
      </c>
      <c r="S12" s="144"/>
      <c r="T12" s="145" t="s">
        <v>408</v>
      </c>
      <c r="U12" s="150">
        <v>4250</v>
      </c>
      <c r="V12" s="150">
        <v>4250</v>
      </c>
      <c r="W12" s="150">
        <v>4250</v>
      </c>
      <c r="X12" s="150">
        <v>4250</v>
      </c>
      <c r="Y12" s="150">
        <v>4250</v>
      </c>
      <c r="Z12" s="150">
        <v>4250</v>
      </c>
      <c r="AA12" s="150">
        <v>4250</v>
      </c>
      <c r="AB12" s="150">
        <v>4250</v>
      </c>
      <c r="AC12" s="150">
        <v>4250</v>
      </c>
      <c r="AD12" s="150">
        <v>4250</v>
      </c>
      <c r="AE12" s="150">
        <v>4250</v>
      </c>
      <c r="AF12" s="150">
        <v>4250</v>
      </c>
      <c r="AG12" s="149"/>
      <c r="AH12" s="149"/>
      <c r="AI12" s="149"/>
      <c r="AJ12" s="149"/>
      <c r="AK12" s="149"/>
      <c r="AL12" s="149"/>
      <c r="AM12" s="149"/>
      <c r="AN12" s="149"/>
      <c r="AO12" s="149"/>
      <c r="AP12" s="149"/>
      <c r="AQ12" s="149"/>
      <c r="AR12" s="149"/>
    </row>
    <row r="13" spans="1:44" ht="31.5">
      <c r="A13" s="141" t="s">
        <v>541</v>
      </c>
      <c r="B13" s="142" t="s">
        <v>158</v>
      </c>
      <c r="C13" s="51" t="s">
        <v>159</v>
      </c>
      <c r="D13" s="51"/>
      <c r="E13" s="51" t="s">
        <v>537</v>
      </c>
      <c r="F13" s="51" t="s">
        <v>538</v>
      </c>
      <c r="G13" s="123">
        <v>3</v>
      </c>
      <c r="H13" s="143" t="s">
        <v>517</v>
      </c>
      <c r="I13" s="143" t="s">
        <v>539</v>
      </c>
      <c r="J13" s="143" t="s">
        <v>74</v>
      </c>
      <c r="K13" s="143" t="s">
        <v>75</v>
      </c>
      <c r="L13" s="143" t="s">
        <v>76</v>
      </c>
      <c r="M13" s="143" t="s">
        <v>519</v>
      </c>
      <c r="N13" s="143" t="s">
        <v>524</v>
      </c>
      <c r="O13" s="143" t="s">
        <v>540</v>
      </c>
      <c r="P13" s="143" t="s">
        <v>525</v>
      </c>
      <c r="Q13" s="143"/>
      <c r="R13" s="48" t="s">
        <v>82</v>
      </c>
      <c r="S13" s="144"/>
      <c r="T13" s="145" t="s">
        <v>408</v>
      </c>
      <c r="U13" s="150">
        <v>950</v>
      </c>
      <c r="V13" s="150">
        <v>950</v>
      </c>
      <c r="W13" s="150">
        <v>950</v>
      </c>
      <c r="X13" s="150">
        <v>950</v>
      </c>
      <c r="Y13" s="150">
        <v>950</v>
      </c>
      <c r="Z13" s="150">
        <v>950</v>
      </c>
      <c r="AA13" s="150">
        <v>950</v>
      </c>
      <c r="AB13" s="150">
        <v>950</v>
      </c>
      <c r="AC13" s="150">
        <v>950</v>
      </c>
      <c r="AD13" s="150">
        <v>950</v>
      </c>
      <c r="AE13" s="150">
        <v>950</v>
      </c>
      <c r="AF13" s="150">
        <v>950</v>
      </c>
      <c r="AG13" s="149"/>
      <c r="AH13" s="149"/>
      <c r="AI13" s="149"/>
      <c r="AJ13" s="149"/>
      <c r="AK13" s="149"/>
      <c r="AL13" s="149"/>
      <c r="AM13" s="149"/>
      <c r="AN13" s="149"/>
      <c r="AO13" s="149"/>
      <c r="AP13" s="149"/>
      <c r="AQ13" s="149"/>
      <c r="AR13" s="149"/>
    </row>
    <row r="14" spans="1:44" s="142" customFormat="1" ht="31.5">
      <c r="A14" s="141" t="s">
        <v>542</v>
      </c>
      <c r="B14" s="142" t="s">
        <v>158</v>
      </c>
      <c r="C14" s="51" t="s">
        <v>159</v>
      </c>
      <c r="D14" s="51"/>
      <c r="E14" s="51" t="s">
        <v>537</v>
      </c>
      <c r="F14" s="51" t="s">
        <v>538</v>
      </c>
      <c r="G14" s="123">
        <v>3</v>
      </c>
      <c r="H14" s="143" t="s">
        <v>527</v>
      </c>
      <c r="I14" s="143" t="s">
        <v>539</v>
      </c>
      <c r="J14" s="143" t="s">
        <v>74</v>
      </c>
      <c r="K14" s="143" t="s">
        <v>75</v>
      </c>
      <c r="L14" s="143" t="s">
        <v>76</v>
      </c>
      <c r="M14" s="143" t="s">
        <v>519</v>
      </c>
      <c r="N14" s="51" t="s">
        <v>528</v>
      </c>
      <c r="O14" s="51" t="s">
        <v>540</v>
      </c>
      <c r="P14" s="143" t="s">
        <v>529</v>
      </c>
      <c r="Q14" s="143"/>
      <c r="R14" s="48" t="s">
        <v>82</v>
      </c>
      <c r="S14" s="144"/>
      <c r="T14" s="145" t="s">
        <v>408</v>
      </c>
      <c r="U14" s="151">
        <v>2300</v>
      </c>
      <c r="V14" s="151">
        <v>2300</v>
      </c>
      <c r="W14" s="151">
        <v>2300</v>
      </c>
      <c r="X14" s="151">
        <v>2300</v>
      </c>
      <c r="Y14" s="151">
        <v>2300</v>
      </c>
      <c r="Z14" s="151">
        <v>2300</v>
      </c>
      <c r="AA14" s="151">
        <v>2300</v>
      </c>
      <c r="AB14" s="151">
        <v>2300</v>
      </c>
      <c r="AC14" s="151">
        <v>2300</v>
      </c>
      <c r="AD14" s="151">
        <v>2300</v>
      </c>
      <c r="AE14" s="151">
        <v>2300</v>
      </c>
      <c r="AF14" s="151">
        <v>2300</v>
      </c>
      <c r="AG14" s="152"/>
      <c r="AH14" s="152"/>
      <c r="AI14" s="152"/>
      <c r="AJ14" s="152"/>
      <c r="AK14" s="152"/>
      <c r="AL14" s="152"/>
      <c r="AM14" s="152"/>
      <c r="AN14" s="152"/>
      <c r="AO14" s="152"/>
      <c r="AP14" s="152"/>
      <c r="AQ14" s="152"/>
      <c r="AR14" s="152"/>
    </row>
    <row r="15" spans="1:44" ht="31.5">
      <c r="A15" s="141" t="s">
        <v>543</v>
      </c>
      <c r="B15" s="142" t="s">
        <v>158</v>
      </c>
      <c r="C15" s="51" t="s">
        <v>159</v>
      </c>
      <c r="D15" s="51"/>
      <c r="E15" s="51" t="s">
        <v>537</v>
      </c>
      <c r="F15" s="51" t="s">
        <v>538</v>
      </c>
      <c r="G15" s="123">
        <v>3</v>
      </c>
      <c r="H15" s="143" t="s">
        <v>517</v>
      </c>
      <c r="I15" s="143" t="s">
        <v>539</v>
      </c>
      <c r="J15" s="143" t="s">
        <v>74</v>
      </c>
      <c r="K15" s="143" t="s">
        <v>75</v>
      </c>
      <c r="L15" s="143" t="s">
        <v>76</v>
      </c>
      <c r="M15" s="143" t="s">
        <v>519</v>
      </c>
      <c r="N15" s="143" t="s">
        <v>531</v>
      </c>
      <c r="O15" s="143" t="s">
        <v>540</v>
      </c>
      <c r="P15" s="143" t="s">
        <v>532</v>
      </c>
      <c r="Q15" s="143"/>
      <c r="R15" s="48" t="s">
        <v>82</v>
      </c>
      <c r="S15" s="144"/>
      <c r="T15" s="145" t="s">
        <v>408</v>
      </c>
      <c r="U15" s="128">
        <v>2250</v>
      </c>
      <c r="V15" s="128">
        <v>2250</v>
      </c>
      <c r="W15" s="128">
        <v>2250</v>
      </c>
      <c r="X15" s="128">
        <v>2250</v>
      </c>
      <c r="Y15" s="128">
        <v>2250</v>
      </c>
      <c r="Z15" s="128">
        <v>2250</v>
      </c>
      <c r="AA15" s="128">
        <v>2250</v>
      </c>
      <c r="AB15" s="128">
        <v>2250</v>
      </c>
      <c r="AC15" s="128">
        <v>2250</v>
      </c>
      <c r="AD15" s="128">
        <v>2250</v>
      </c>
      <c r="AE15" s="128">
        <v>2250</v>
      </c>
      <c r="AF15" s="128">
        <v>2250</v>
      </c>
      <c r="AG15" s="146"/>
      <c r="AH15" s="146"/>
      <c r="AI15" s="146"/>
      <c r="AJ15" s="147"/>
      <c r="AK15" s="153"/>
      <c r="AL15" s="147"/>
      <c r="AM15" s="147"/>
      <c r="AN15" s="147"/>
      <c r="AO15" s="147"/>
      <c r="AP15" s="147"/>
      <c r="AQ15" s="147"/>
      <c r="AR15" s="147"/>
    </row>
    <row r="16" spans="1:44" ht="31.5">
      <c r="A16" s="141" t="s">
        <v>544</v>
      </c>
      <c r="B16" s="142" t="s">
        <v>158</v>
      </c>
      <c r="C16" s="51" t="s">
        <v>159</v>
      </c>
      <c r="D16" s="51"/>
      <c r="E16" s="51" t="s">
        <v>537</v>
      </c>
      <c r="F16" s="51" t="s">
        <v>538</v>
      </c>
      <c r="G16" s="123">
        <v>3</v>
      </c>
      <c r="H16" s="143" t="s">
        <v>517</v>
      </c>
      <c r="I16" s="143" t="s">
        <v>539</v>
      </c>
      <c r="J16" s="143" t="s">
        <v>74</v>
      </c>
      <c r="K16" s="143" t="s">
        <v>75</v>
      </c>
      <c r="L16" s="143" t="s">
        <v>76</v>
      </c>
      <c r="M16" s="143" t="s">
        <v>519</v>
      </c>
      <c r="N16" s="143" t="s">
        <v>534</v>
      </c>
      <c r="O16" s="143" t="s">
        <v>540</v>
      </c>
      <c r="P16" s="143" t="s">
        <v>535</v>
      </c>
      <c r="Q16" s="143"/>
      <c r="R16" s="48" t="s">
        <v>82</v>
      </c>
      <c r="S16" s="144"/>
      <c r="T16" s="145" t="s">
        <v>408</v>
      </c>
      <c r="U16" s="128">
        <v>1100</v>
      </c>
      <c r="V16" s="128">
        <v>1100</v>
      </c>
      <c r="W16" s="128">
        <v>1100</v>
      </c>
      <c r="X16" s="128">
        <v>1100</v>
      </c>
      <c r="Y16" s="128">
        <v>1100</v>
      </c>
      <c r="Z16" s="128">
        <v>1100</v>
      </c>
      <c r="AA16" s="128">
        <v>1100</v>
      </c>
      <c r="AB16" s="128">
        <v>1100</v>
      </c>
      <c r="AC16" s="128">
        <v>1100</v>
      </c>
      <c r="AD16" s="128">
        <v>1100</v>
      </c>
      <c r="AE16" s="128">
        <v>1100</v>
      </c>
      <c r="AF16" s="128">
        <v>1100</v>
      </c>
      <c r="AG16" s="146"/>
      <c r="AH16" s="146"/>
      <c r="AI16" s="146"/>
      <c r="AJ16" s="147"/>
      <c r="AK16" s="147"/>
      <c r="AL16" s="147"/>
      <c r="AM16" s="147"/>
      <c r="AN16" s="147"/>
      <c r="AO16" s="147"/>
      <c r="AP16" s="147"/>
      <c r="AQ16" s="147"/>
      <c r="AR16" s="147"/>
    </row>
    <row r="17" spans="1:44" ht="31.5">
      <c r="A17" s="141" t="s">
        <v>545</v>
      </c>
      <c r="B17" s="142" t="s">
        <v>143</v>
      </c>
      <c r="C17" s="51" t="s">
        <v>546</v>
      </c>
      <c r="D17" s="51"/>
      <c r="E17" s="51" t="s">
        <v>547</v>
      </c>
      <c r="F17" s="51" t="s">
        <v>548</v>
      </c>
      <c r="G17" s="123">
        <v>2</v>
      </c>
      <c r="H17" s="143" t="s">
        <v>217</v>
      </c>
      <c r="I17" s="143" t="s">
        <v>549</v>
      </c>
      <c r="J17" s="143" t="s">
        <v>94</v>
      </c>
      <c r="K17" s="143" t="s">
        <v>75</v>
      </c>
      <c r="L17" s="143" t="s">
        <v>95</v>
      </c>
      <c r="M17" s="143" t="s">
        <v>519</v>
      </c>
      <c r="N17" s="143" t="s">
        <v>520</v>
      </c>
      <c r="O17" s="143" t="s">
        <v>521</v>
      </c>
      <c r="P17" s="143" t="s">
        <v>522</v>
      </c>
      <c r="Q17" s="143"/>
      <c r="R17" s="48" t="s">
        <v>82</v>
      </c>
      <c r="S17" s="144"/>
      <c r="T17" s="145" t="s">
        <v>408</v>
      </c>
      <c r="U17" s="127">
        <v>0.57476340307910823</v>
      </c>
      <c r="V17" s="127">
        <v>0.57705763916282571</v>
      </c>
      <c r="W17" s="127">
        <v>0.57935187524654319</v>
      </c>
      <c r="X17" s="127">
        <v>0.58164611133026067</v>
      </c>
      <c r="Y17" s="127">
        <v>0.58394034741397816</v>
      </c>
      <c r="Z17" s="127">
        <v>0.58623458349769564</v>
      </c>
      <c r="AA17" s="127">
        <v>0.58852881958141312</v>
      </c>
      <c r="AB17" s="127">
        <v>0.5908230556651306</v>
      </c>
      <c r="AC17" s="127">
        <v>0.59311729174884809</v>
      </c>
      <c r="AD17" s="127">
        <v>0.59541152783256557</v>
      </c>
      <c r="AE17" s="127">
        <v>0.59770576391628305</v>
      </c>
      <c r="AF17" s="127">
        <v>0.60000000000000053</v>
      </c>
      <c r="AG17" s="146"/>
      <c r="AH17" s="146"/>
      <c r="AI17" s="146"/>
      <c r="AJ17" s="147"/>
      <c r="AK17" s="147"/>
      <c r="AL17" s="147"/>
      <c r="AM17" s="147"/>
      <c r="AN17" s="147"/>
      <c r="AO17" s="147"/>
      <c r="AP17" s="147"/>
      <c r="AQ17" s="147"/>
      <c r="AR17" s="147"/>
    </row>
    <row r="18" spans="1:44" ht="31.5">
      <c r="A18" s="141" t="s">
        <v>550</v>
      </c>
      <c r="B18" s="142" t="s">
        <v>143</v>
      </c>
      <c r="C18" s="51" t="s">
        <v>546</v>
      </c>
      <c r="D18" s="51"/>
      <c r="E18" s="51" t="s">
        <v>547</v>
      </c>
      <c r="F18" s="51" t="s">
        <v>548</v>
      </c>
      <c r="G18" s="123">
        <v>2</v>
      </c>
      <c r="H18" s="143" t="s">
        <v>217</v>
      </c>
      <c r="I18" s="143" t="s">
        <v>549</v>
      </c>
      <c r="J18" s="143" t="s">
        <v>94</v>
      </c>
      <c r="K18" s="143" t="s">
        <v>75</v>
      </c>
      <c r="L18" s="143" t="s">
        <v>95</v>
      </c>
      <c r="M18" s="143" t="s">
        <v>519</v>
      </c>
      <c r="N18" s="143" t="s">
        <v>524</v>
      </c>
      <c r="O18" s="143" t="s">
        <v>521</v>
      </c>
      <c r="P18" s="143" t="s">
        <v>525</v>
      </c>
      <c r="Q18" s="143"/>
      <c r="R18" s="48" t="s">
        <v>82</v>
      </c>
      <c r="S18" s="144"/>
      <c r="T18" s="145" t="s">
        <v>408</v>
      </c>
      <c r="U18" s="148">
        <v>0.38563885720240126</v>
      </c>
      <c r="V18" s="148">
        <v>0.38694441563854659</v>
      </c>
      <c r="W18" s="148">
        <v>0.38824997407469192</v>
      </c>
      <c r="X18" s="148">
        <v>0.38955553251083724</v>
      </c>
      <c r="Y18" s="148">
        <v>0.39086109094698257</v>
      </c>
      <c r="Z18" s="148">
        <v>0.3921666493831279</v>
      </c>
      <c r="AA18" s="148">
        <v>0.39347220781927322</v>
      </c>
      <c r="AB18" s="148">
        <v>0.39477776625541855</v>
      </c>
      <c r="AC18" s="148">
        <v>0.39608332469156388</v>
      </c>
      <c r="AD18" s="148">
        <v>0.3973888831277092</v>
      </c>
      <c r="AE18" s="148">
        <v>0.39869444156385453</v>
      </c>
      <c r="AF18" s="148">
        <v>0.39999999999999986</v>
      </c>
      <c r="AG18" s="149"/>
      <c r="AH18" s="149"/>
      <c r="AI18" s="149"/>
      <c r="AJ18" s="149"/>
      <c r="AK18" s="149"/>
      <c r="AL18" s="149"/>
      <c r="AM18" s="149"/>
      <c r="AN18" s="149"/>
      <c r="AO18" s="149"/>
      <c r="AP18" s="149"/>
      <c r="AQ18" s="149"/>
      <c r="AR18" s="149"/>
    </row>
    <row r="19" spans="1:44" ht="31.5">
      <c r="A19" s="141" t="s">
        <v>551</v>
      </c>
      <c r="B19" s="142" t="s">
        <v>143</v>
      </c>
      <c r="C19" s="51" t="s">
        <v>546</v>
      </c>
      <c r="D19" s="51"/>
      <c r="E19" s="51" t="s">
        <v>547</v>
      </c>
      <c r="F19" s="51" t="s">
        <v>548</v>
      </c>
      <c r="G19" s="123">
        <v>2</v>
      </c>
      <c r="H19" s="143" t="s">
        <v>217</v>
      </c>
      <c r="I19" s="143" t="s">
        <v>549</v>
      </c>
      <c r="J19" s="143" t="s">
        <v>94</v>
      </c>
      <c r="K19" s="143" t="s">
        <v>75</v>
      </c>
      <c r="L19" s="143" t="s">
        <v>95</v>
      </c>
      <c r="M19" s="143" t="s">
        <v>519</v>
      </c>
      <c r="N19" s="143" t="s">
        <v>528</v>
      </c>
      <c r="O19" s="143" t="s">
        <v>521</v>
      </c>
      <c r="P19" s="143" t="s">
        <v>529</v>
      </c>
      <c r="Q19" s="143"/>
      <c r="R19" s="48" t="s">
        <v>82</v>
      </c>
      <c r="S19" s="144"/>
      <c r="T19" s="145" t="s">
        <v>408</v>
      </c>
      <c r="U19" s="127">
        <v>0.42868241863060419</v>
      </c>
      <c r="V19" s="127">
        <v>0.43062038057327656</v>
      </c>
      <c r="W19" s="127">
        <v>0.43255834251594893</v>
      </c>
      <c r="X19" s="127">
        <v>0.43449630445862131</v>
      </c>
      <c r="Y19" s="127">
        <v>0.43643426640129368</v>
      </c>
      <c r="Z19" s="127">
        <v>0.43837222834396605</v>
      </c>
      <c r="AA19" s="127">
        <v>0.44031019028663843</v>
      </c>
      <c r="AB19" s="127">
        <v>0.4422481522293108</v>
      </c>
      <c r="AC19" s="127">
        <v>0.44418611417198317</v>
      </c>
      <c r="AD19" s="127">
        <v>0.44612407611465554</v>
      </c>
      <c r="AE19" s="127">
        <v>0.44806203805732792</v>
      </c>
      <c r="AF19" s="127">
        <v>0.45000000000000029</v>
      </c>
      <c r="AG19" s="146"/>
      <c r="AH19" s="146"/>
      <c r="AI19" s="146"/>
      <c r="AJ19" s="147"/>
      <c r="AK19" s="147"/>
      <c r="AL19" s="147"/>
      <c r="AM19" s="147"/>
      <c r="AN19" s="147"/>
      <c r="AO19" s="147"/>
      <c r="AP19" s="147"/>
      <c r="AQ19" s="147"/>
      <c r="AR19" s="147"/>
    </row>
    <row r="20" spans="1:44" ht="31.5">
      <c r="A20" s="141" t="s">
        <v>552</v>
      </c>
      <c r="B20" s="142" t="s">
        <v>143</v>
      </c>
      <c r="C20" s="51" t="s">
        <v>546</v>
      </c>
      <c r="D20" s="51"/>
      <c r="E20" s="51" t="s">
        <v>547</v>
      </c>
      <c r="F20" s="51" t="s">
        <v>548</v>
      </c>
      <c r="G20" s="123">
        <v>2</v>
      </c>
      <c r="H20" s="143" t="s">
        <v>217</v>
      </c>
      <c r="I20" s="143" t="s">
        <v>549</v>
      </c>
      <c r="J20" s="143" t="s">
        <v>94</v>
      </c>
      <c r="K20" s="143" t="s">
        <v>75</v>
      </c>
      <c r="L20" s="143" t="s">
        <v>95</v>
      </c>
      <c r="M20" s="143" t="s">
        <v>519</v>
      </c>
      <c r="N20" s="143" t="s">
        <v>531</v>
      </c>
      <c r="O20" s="143" t="s">
        <v>521</v>
      </c>
      <c r="P20" s="143" t="s">
        <v>532</v>
      </c>
      <c r="Q20" s="143"/>
      <c r="R20" s="48" t="s">
        <v>82</v>
      </c>
      <c r="S20" s="144"/>
      <c r="T20" s="145" t="s">
        <v>408</v>
      </c>
      <c r="U20" s="127">
        <v>0.32889365454506114</v>
      </c>
      <c r="V20" s="127">
        <v>0.33081241322278288</v>
      </c>
      <c r="W20" s="127">
        <v>0.33273117190050461</v>
      </c>
      <c r="X20" s="127">
        <v>0.33464993057822634</v>
      </c>
      <c r="Y20" s="127">
        <v>0.33656868925594807</v>
      </c>
      <c r="Z20" s="127">
        <v>0.3384874479336698</v>
      </c>
      <c r="AA20" s="127">
        <v>0.34040620661139154</v>
      </c>
      <c r="AB20" s="127">
        <v>0.34232496528911327</v>
      </c>
      <c r="AC20" s="127">
        <v>0.344243723966835</v>
      </c>
      <c r="AD20" s="127">
        <v>0.34616248264455673</v>
      </c>
      <c r="AE20" s="127">
        <v>0.34808124132227847</v>
      </c>
      <c r="AF20" s="127">
        <v>0.3500000000000002</v>
      </c>
      <c r="AG20" s="146"/>
      <c r="AH20" s="146"/>
      <c r="AI20" s="146"/>
      <c r="AJ20" s="147"/>
      <c r="AK20" s="147"/>
      <c r="AL20" s="147"/>
      <c r="AM20" s="147"/>
      <c r="AN20" s="147"/>
      <c r="AO20" s="147"/>
      <c r="AP20" s="147"/>
      <c r="AQ20" s="147"/>
      <c r="AR20" s="147"/>
    </row>
    <row r="21" spans="1:44" ht="31.5">
      <c r="A21" s="141" t="s">
        <v>553</v>
      </c>
      <c r="B21" s="142" t="s">
        <v>143</v>
      </c>
      <c r="C21" s="51" t="s">
        <v>546</v>
      </c>
      <c r="D21" s="51"/>
      <c r="E21" s="51" t="s">
        <v>547</v>
      </c>
      <c r="F21" s="51" t="s">
        <v>548</v>
      </c>
      <c r="G21" s="123">
        <v>2</v>
      </c>
      <c r="H21" s="143" t="s">
        <v>217</v>
      </c>
      <c r="I21" s="143" t="s">
        <v>549</v>
      </c>
      <c r="J21" s="143" t="s">
        <v>94</v>
      </c>
      <c r="K21" s="143" t="s">
        <v>75</v>
      </c>
      <c r="L21" s="143" t="s">
        <v>95</v>
      </c>
      <c r="M21" s="143" t="s">
        <v>519</v>
      </c>
      <c r="N21" s="143" t="s">
        <v>534</v>
      </c>
      <c r="O21" s="143" t="s">
        <v>521</v>
      </c>
      <c r="P21" s="143" t="s">
        <v>535</v>
      </c>
      <c r="Q21" s="143"/>
      <c r="R21" s="48" t="s">
        <v>82</v>
      </c>
      <c r="S21" s="144"/>
      <c r="T21" s="145" t="s">
        <v>408</v>
      </c>
      <c r="U21" s="127">
        <v>0.30419212757107106</v>
      </c>
      <c r="V21" s="127">
        <v>0.30835647961006457</v>
      </c>
      <c r="W21" s="127">
        <v>0.31252083164905808</v>
      </c>
      <c r="X21" s="127">
        <v>0.3166851836880516</v>
      </c>
      <c r="Y21" s="127">
        <v>0.32084953572704511</v>
      </c>
      <c r="Z21" s="127">
        <v>0.32501388776603862</v>
      </c>
      <c r="AA21" s="127">
        <v>0.32917823980503214</v>
      </c>
      <c r="AB21" s="127">
        <v>0.33334259184402565</v>
      </c>
      <c r="AC21" s="127">
        <v>0.33750694388301916</v>
      </c>
      <c r="AD21" s="127">
        <v>0.34167129592201267</v>
      </c>
      <c r="AE21" s="127">
        <v>0.34583564796100619</v>
      </c>
      <c r="AF21" s="127">
        <v>0.3499999999999997</v>
      </c>
      <c r="AG21" s="146"/>
      <c r="AH21" s="146"/>
      <c r="AI21" s="146"/>
      <c r="AJ21" s="147"/>
      <c r="AK21" s="147"/>
      <c r="AL21" s="147"/>
      <c r="AM21" s="147"/>
      <c r="AN21" s="147"/>
      <c r="AO21" s="147"/>
      <c r="AP21" s="147"/>
      <c r="AQ21" s="147"/>
      <c r="AR21" s="147"/>
    </row>
    <row r="22" spans="1:44" ht="31.5">
      <c r="A22" s="141" t="s">
        <v>554</v>
      </c>
      <c r="B22" s="142" t="s">
        <v>143</v>
      </c>
      <c r="C22" s="51" t="s">
        <v>555</v>
      </c>
      <c r="D22" s="51"/>
      <c r="E22" s="51" t="s">
        <v>556</v>
      </c>
      <c r="F22" s="51" t="s">
        <v>557</v>
      </c>
      <c r="G22" s="123">
        <v>3</v>
      </c>
      <c r="H22" s="143" t="s">
        <v>162</v>
      </c>
      <c r="I22" s="143" t="s">
        <v>558</v>
      </c>
      <c r="J22" s="143" t="s">
        <v>74</v>
      </c>
      <c r="K22" s="143" t="s">
        <v>228</v>
      </c>
      <c r="L22" s="143" t="s">
        <v>95</v>
      </c>
      <c r="M22" s="143" t="s">
        <v>519</v>
      </c>
      <c r="N22" s="143" t="s">
        <v>520</v>
      </c>
      <c r="O22" s="143" t="s">
        <v>540</v>
      </c>
      <c r="P22" s="143" t="s">
        <v>522</v>
      </c>
      <c r="Q22" s="143"/>
      <c r="R22" s="48" t="s">
        <v>82</v>
      </c>
      <c r="S22" s="144"/>
      <c r="T22" s="145" t="s">
        <v>408</v>
      </c>
      <c r="U22" s="150">
        <v>54052</v>
      </c>
      <c r="V22" s="150">
        <v>53593</v>
      </c>
      <c r="W22" s="150">
        <v>53133</v>
      </c>
      <c r="X22" s="150">
        <v>52674</v>
      </c>
      <c r="Y22" s="150">
        <v>52215</v>
      </c>
      <c r="Z22" s="150">
        <v>51756</v>
      </c>
      <c r="AA22" s="150">
        <v>51296</v>
      </c>
      <c r="AB22" s="150">
        <v>50837</v>
      </c>
      <c r="AC22" s="150">
        <v>50378</v>
      </c>
      <c r="AD22" s="150">
        <v>49919</v>
      </c>
      <c r="AE22" s="150">
        <v>49459</v>
      </c>
      <c r="AF22" s="150">
        <v>49000</v>
      </c>
      <c r="AG22" s="149"/>
      <c r="AH22" s="149"/>
      <c r="AI22" s="154"/>
      <c r="AJ22" s="149"/>
      <c r="AK22" s="154"/>
      <c r="AL22" s="154"/>
      <c r="AM22" s="149"/>
      <c r="AN22" s="149"/>
      <c r="AO22" s="149"/>
      <c r="AP22" s="149"/>
      <c r="AQ22" s="149"/>
      <c r="AR22" s="149"/>
    </row>
    <row r="23" spans="1:44" ht="31.5">
      <c r="A23" s="141" t="s">
        <v>559</v>
      </c>
      <c r="B23" s="142" t="s">
        <v>143</v>
      </c>
      <c r="C23" s="51" t="s">
        <v>555</v>
      </c>
      <c r="D23" s="51"/>
      <c r="E23" s="51" t="s">
        <v>556</v>
      </c>
      <c r="F23" s="51" t="s">
        <v>557</v>
      </c>
      <c r="G23" s="123">
        <v>3</v>
      </c>
      <c r="H23" s="143" t="s">
        <v>162</v>
      </c>
      <c r="I23" s="143" t="s">
        <v>558</v>
      </c>
      <c r="J23" s="143" t="s">
        <v>74</v>
      </c>
      <c r="K23" s="143" t="s">
        <v>228</v>
      </c>
      <c r="L23" s="143" t="s">
        <v>95</v>
      </c>
      <c r="M23" s="143" t="s">
        <v>519</v>
      </c>
      <c r="N23" s="143" t="s">
        <v>524</v>
      </c>
      <c r="O23" s="143" t="s">
        <v>540</v>
      </c>
      <c r="P23" s="143" t="s">
        <v>525</v>
      </c>
      <c r="Q23" s="143"/>
      <c r="R23" s="48" t="s">
        <v>82</v>
      </c>
      <c r="S23" s="144"/>
      <c r="T23" s="145" t="s">
        <v>408</v>
      </c>
      <c r="U23" s="150">
        <v>13994</v>
      </c>
      <c r="V23" s="150">
        <v>13913</v>
      </c>
      <c r="W23" s="150">
        <v>13831</v>
      </c>
      <c r="X23" s="150">
        <v>13750</v>
      </c>
      <c r="Y23" s="150">
        <v>13669</v>
      </c>
      <c r="Z23" s="150">
        <v>13588</v>
      </c>
      <c r="AA23" s="150">
        <v>13506</v>
      </c>
      <c r="AB23" s="150">
        <v>13425</v>
      </c>
      <c r="AC23" s="150">
        <v>13344</v>
      </c>
      <c r="AD23" s="150">
        <v>13263</v>
      </c>
      <c r="AE23" s="150">
        <v>13181</v>
      </c>
      <c r="AF23" s="150">
        <v>13100</v>
      </c>
      <c r="AG23" s="154"/>
      <c r="AH23" s="154"/>
      <c r="AI23" s="154"/>
      <c r="AJ23" s="154"/>
      <c r="AK23" s="154"/>
      <c r="AL23" s="154"/>
      <c r="AM23" s="149"/>
      <c r="AN23" s="149"/>
      <c r="AO23" s="149"/>
      <c r="AP23" s="149"/>
      <c r="AQ23" s="149"/>
      <c r="AR23" s="149"/>
    </row>
    <row r="24" spans="1:44" ht="31.5">
      <c r="A24" s="141" t="s">
        <v>560</v>
      </c>
      <c r="B24" s="142" t="s">
        <v>143</v>
      </c>
      <c r="C24" s="51" t="s">
        <v>555</v>
      </c>
      <c r="D24" s="51"/>
      <c r="E24" s="51" t="s">
        <v>556</v>
      </c>
      <c r="F24" s="51" t="s">
        <v>557</v>
      </c>
      <c r="G24" s="123">
        <v>3</v>
      </c>
      <c r="H24" s="143" t="s">
        <v>162</v>
      </c>
      <c r="I24" s="143" t="s">
        <v>558</v>
      </c>
      <c r="J24" s="143" t="s">
        <v>74</v>
      </c>
      <c r="K24" s="143" t="s">
        <v>228</v>
      </c>
      <c r="L24" s="143" t="s">
        <v>95</v>
      </c>
      <c r="M24" s="143" t="s">
        <v>519</v>
      </c>
      <c r="N24" s="143" t="s">
        <v>528</v>
      </c>
      <c r="O24" s="143" t="s">
        <v>540</v>
      </c>
      <c r="P24" s="143" t="s">
        <v>529</v>
      </c>
      <c r="Q24" s="143"/>
      <c r="R24" s="48" t="s">
        <v>82</v>
      </c>
      <c r="S24" s="144"/>
      <c r="T24" s="145" t="s">
        <v>408</v>
      </c>
      <c r="U24" s="150">
        <v>50390</v>
      </c>
      <c r="V24" s="150">
        <v>49491</v>
      </c>
      <c r="W24" s="150">
        <v>48592</v>
      </c>
      <c r="X24" s="150">
        <v>47693</v>
      </c>
      <c r="Y24" s="150">
        <v>46794</v>
      </c>
      <c r="Z24" s="150">
        <v>45895</v>
      </c>
      <c r="AA24" s="150">
        <v>44995</v>
      </c>
      <c r="AB24" s="150">
        <v>44096</v>
      </c>
      <c r="AC24" s="150">
        <v>43197</v>
      </c>
      <c r="AD24" s="150">
        <v>42298</v>
      </c>
      <c r="AE24" s="150">
        <v>41399</v>
      </c>
      <c r="AF24" s="150">
        <v>40500</v>
      </c>
      <c r="AG24" s="149"/>
      <c r="AH24" s="149"/>
      <c r="AI24" s="154"/>
      <c r="AJ24" s="149"/>
      <c r="AK24" s="154"/>
      <c r="AL24" s="154"/>
      <c r="AM24" s="149"/>
      <c r="AN24" s="149"/>
      <c r="AO24" s="149"/>
      <c r="AP24" s="149"/>
      <c r="AQ24" s="149"/>
      <c r="AR24" s="149"/>
    </row>
    <row r="25" spans="1:44" ht="31.5">
      <c r="A25" s="141" t="s">
        <v>561</v>
      </c>
      <c r="B25" s="142" t="s">
        <v>143</v>
      </c>
      <c r="C25" s="51" t="s">
        <v>555</v>
      </c>
      <c r="D25" s="51"/>
      <c r="E25" s="51" t="s">
        <v>556</v>
      </c>
      <c r="F25" s="51" t="s">
        <v>557</v>
      </c>
      <c r="G25" s="123">
        <v>3</v>
      </c>
      <c r="H25" s="143" t="s">
        <v>162</v>
      </c>
      <c r="I25" s="143" t="s">
        <v>558</v>
      </c>
      <c r="J25" s="143" t="s">
        <v>74</v>
      </c>
      <c r="K25" s="143" t="s">
        <v>228</v>
      </c>
      <c r="L25" s="143" t="s">
        <v>95</v>
      </c>
      <c r="M25" s="143" t="s">
        <v>519</v>
      </c>
      <c r="N25" s="143" t="s">
        <v>531</v>
      </c>
      <c r="O25" s="143" t="s">
        <v>540</v>
      </c>
      <c r="P25" s="143" t="s">
        <v>532</v>
      </c>
      <c r="Q25" s="143"/>
      <c r="R25" s="48" t="s">
        <v>82</v>
      </c>
      <c r="S25" s="144"/>
      <c r="T25" s="145" t="s">
        <v>408</v>
      </c>
      <c r="U25" s="150">
        <v>42903</v>
      </c>
      <c r="V25" s="150">
        <v>42048</v>
      </c>
      <c r="W25" s="150">
        <v>41194</v>
      </c>
      <c r="X25" s="150">
        <v>40339</v>
      </c>
      <c r="Y25" s="150">
        <v>39484</v>
      </c>
      <c r="Z25" s="150">
        <v>38629</v>
      </c>
      <c r="AA25" s="150">
        <v>37774</v>
      </c>
      <c r="AB25" s="150">
        <v>36919</v>
      </c>
      <c r="AC25" s="150">
        <v>36065</v>
      </c>
      <c r="AD25" s="150">
        <v>35210</v>
      </c>
      <c r="AE25" s="150">
        <v>34355</v>
      </c>
      <c r="AF25" s="150">
        <v>33500</v>
      </c>
      <c r="AG25" s="149"/>
      <c r="AH25" s="149"/>
      <c r="AI25" s="149"/>
      <c r="AJ25" s="149"/>
      <c r="AK25" s="149"/>
      <c r="AL25" s="149"/>
      <c r="AM25" s="149"/>
      <c r="AN25" s="149"/>
      <c r="AO25" s="149"/>
      <c r="AP25" s="149"/>
      <c r="AQ25" s="149"/>
      <c r="AR25" s="149"/>
    </row>
    <row r="26" spans="1:44" ht="31.5">
      <c r="A26" s="141" t="s">
        <v>562</v>
      </c>
      <c r="B26" s="142" t="s">
        <v>143</v>
      </c>
      <c r="C26" s="51" t="s">
        <v>555</v>
      </c>
      <c r="D26" s="51"/>
      <c r="E26" s="51" t="s">
        <v>556</v>
      </c>
      <c r="F26" s="51" t="s">
        <v>557</v>
      </c>
      <c r="G26" s="123">
        <v>3</v>
      </c>
      <c r="H26" s="143" t="s">
        <v>162</v>
      </c>
      <c r="I26" s="143" t="s">
        <v>558</v>
      </c>
      <c r="J26" s="143" t="s">
        <v>74</v>
      </c>
      <c r="K26" s="143" t="s">
        <v>228</v>
      </c>
      <c r="L26" s="143" t="s">
        <v>95</v>
      </c>
      <c r="M26" s="143" t="s">
        <v>519</v>
      </c>
      <c r="N26" s="143" t="s">
        <v>534</v>
      </c>
      <c r="O26" s="143" t="s">
        <v>540</v>
      </c>
      <c r="P26" s="143" t="s">
        <v>535</v>
      </c>
      <c r="Q26" s="143"/>
      <c r="R26" s="48" t="s">
        <v>82</v>
      </c>
      <c r="S26" s="144"/>
      <c r="T26" s="145" t="s">
        <v>408</v>
      </c>
      <c r="U26" s="150">
        <v>17671</v>
      </c>
      <c r="V26" s="150">
        <v>17451</v>
      </c>
      <c r="W26" s="150">
        <v>17231</v>
      </c>
      <c r="X26" s="150">
        <v>17011</v>
      </c>
      <c r="Y26" s="150">
        <v>16791</v>
      </c>
      <c r="Z26" s="150">
        <v>16571</v>
      </c>
      <c r="AA26" s="150">
        <v>16350</v>
      </c>
      <c r="AB26" s="150">
        <v>16130</v>
      </c>
      <c r="AC26" s="150">
        <v>15910</v>
      </c>
      <c r="AD26" s="150">
        <v>15690</v>
      </c>
      <c r="AE26" s="150">
        <v>15470</v>
      </c>
      <c r="AF26" s="150">
        <v>15250</v>
      </c>
      <c r="AG26" s="149"/>
      <c r="AH26" s="149"/>
      <c r="AI26" s="154"/>
      <c r="AJ26" s="149"/>
      <c r="AK26" s="149"/>
      <c r="AL26" s="154"/>
      <c r="AM26" s="149"/>
      <c r="AN26" s="149"/>
      <c r="AO26" s="149"/>
      <c r="AP26" s="149"/>
      <c r="AQ26" s="149"/>
      <c r="AR26" s="149"/>
    </row>
    <row r="27" spans="1:44" ht="31.5">
      <c r="A27" s="141" t="s">
        <v>563</v>
      </c>
      <c r="B27" s="142" t="s">
        <v>143</v>
      </c>
      <c r="C27" s="51" t="s">
        <v>555</v>
      </c>
      <c r="D27" s="51"/>
      <c r="E27" s="51" t="s">
        <v>564</v>
      </c>
      <c r="F27" s="51" t="s">
        <v>565</v>
      </c>
      <c r="G27" s="123">
        <v>2</v>
      </c>
      <c r="H27" s="143" t="s">
        <v>185</v>
      </c>
      <c r="I27" s="143" t="s">
        <v>566</v>
      </c>
      <c r="J27" s="143" t="s">
        <v>74</v>
      </c>
      <c r="K27" s="143" t="s">
        <v>75</v>
      </c>
      <c r="L27" s="143" t="s">
        <v>76</v>
      </c>
      <c r="M27" s="143" t="s">
        <v>519</v>
      </c>
      <c r="N27" s="143" t="s">
        <v>520</v>
      </c>
      <c r="O27" s="143" t="s">
        <v>540</v>
      </c>
      <c r="P27" s="143" t="s">
        <v>522</v>
      </c>
      <c r="Q27" s="143"/>
      <c r="R27" s="48" t="s">
        <v>82</v>
      </c>
      <c r="S27" s="144"/>
      <c r="T27" s="145" t="s">
        <v>408</v>
      </c>
      <c r="U27" s="150">
        <v>840</v>
      </c>
      <c r="V27" s="150">
        <v>845</v>
      </c>
      <c r="W27" s="150">
        <v>845</v>
      </c>
      <c r="X27" s="150">
        <v>845</v>
      </c>
      <c r="Y27" s="150">
        <v>845</v>
      </c>
      <c r="Z27" s="150">
        <v>845</v>
      </c>
      <c r="AA27" s="150">
        <v>845</v>
      </c>
      <c r="AB27" s="150">
        <v>845</v>
      </c>
      <c r="AC27" s="150">
        <v>845</v>
      </c>
      <c r="AD27" s="150">
        <v>845</v>
      </c>
      <c r="AE27" s="150">
        <v>845</v>
      </c>
      <c r="AF27" s="150">
        <v>845</v>
      </c>
      <c r="AG27" s="149"/>
      <c r="AH27" s="149"/>
      <c r="AI27" s="154"/>
      <c r="AJ27" s="149"/>
      <c r="AK27" s="149"/>
      <c r="AL27" s="154"/>
      <c r="AM27" s="149"/>
      <c r="AN27" s="149"/>
      <c r="AO27" s="149"/>
      <c r="AP27" s="149"/>
      <c r="AQ27" s="149"/>
      <c r="AR27" s="149"/>
    </row>
    <row r="28" spans="1:44" ht="31.5">
      <c r="A28" s="141" t="s">
        <v>567</v>
      </c>
      <c r="B28" s="142" t="s">
        <v>143</v>
      </c>
      <c r="C28" s="51" t="s">
        <v>555</v>
      </c>
      <c r="D28" s="51"/>
      <c r="E28" s="51" t="s">
        <v>564</v>
      </c>
      <c r="F28" s="51" t="s">
        <v>565</v>
      </c>
      <c r="G28" s="123">
        <v>2</v>
      </c>
      <c r="H28" s="143" t="s">
        <v>185</v>
      </c>
      <c r="I28" s="143" t="s">
        <v>566</v>
      </c>
      <c r="J28" s="143" t="s">
        <v>74</v>
      </c>
      <c r="K28" s="143" t="s">
        <v>75</v>
      </c>
      <c r="L28" s="143" t="s">
        <v>76</v>
      </c>
      <c r="M28" s="143" t="s">
        <v>519</v>
      </c>
      <c r="N28" s="143" t="s">
        <v>524</v>
      </c>
      <c r="O28" s="143" t="s">
        <v>540</v>
      </c>
      <c r="P28" s="143" t="s">
        <v>525</v>
      </c>
      <c r="Q28" s="143"/>
      <c r="R28" s="48" t="s">
        <v>82</v>
      </c>
      <c r="S28" s="144"/>
      <c r="T28" s="145" t="s">
        <v>408</v>
      </c>
      <c r="U28" s="150">
        <v>235</v>
      </c>
      <c r="V28" s="150">
        <v>240</v>
      </c>
      <c r="W28" s="150">
        <v>240</v>
      </c>
      <c r="X28" s="150">
        <v>240</v>
      </c>
      <c r="Y28" s="150">
        <v>240</v>
      </c>
      <c r="Z28" s="150">
        <v>240</v>
      </c>
      <c r="AA28" s="150">
        <v>240</v>
      </c>
      <c r="AB28" s="150">
        <v>240</v>
      </c>
      <c r="AC28" s="150">
        <v>240</v>
      </c>
      <c r="AD28" s="150">
        <v>240</v>
      </c>
      <c r="AE28" s="150">
        <v>240</v>
      </c>
      <c r="AF28" s="150">
        <v>240</v>
      </c>
      <c r="AG28" s="149"/>
      <c r="AH28" s="149"/>
      <c r="AI28" s="149"/>
      <c r="AJ28" s="149"/>
      <c r="AK28" s="149"/>
      <c r="AL28" s="149"/>
      <c r="AM28" s="149"/>
      <c r="AN28" s="149"/>
      <c r="AO28" s="149"/>
      <c r="AP28" s="149"/>
      <c r="AQ28" s="149"/>
      <c r="AR28" s="149"/>
    </row>
    <row r="29" spans="1:44" ht="31.5">
      <c r="A29" s="141" t="s">
        <v>568</v>
      </c>
      <c r="B29" s="142" t="s">
        <v>143</v>
      </c>
      <c r="C29" s="51" t="s">
        <v>555</v>
      </c>
      <c r="D29" s="51"/>
      <c r="E29" s="51" t="s">
        <v>564</v>
      </c>
      <c r="F29" s="51" t="s">
        <v>565</v>
      </c>
      <c r="G29" s="123">
        <v>2</v>
      </c>
      <c r="H29" s="143" t="s">
        <v>185</v>
      </c>
      <c r="I29" s="143" t="s">
        <v>566</v>
      </c>
      <c r="J29" s="143" t="s">
        <v>74</v>
      </c>
      <c r="K29" s="143" t="s">
        <v>75</v>
      </c>
      <c r="L29" s="143" t="s">
        <v>76</v>
      </c>
      <c r="M29" s="143" t="s">
        <v>519</v>
      </c>
      <c r="N29" s="143" t="s">
        <v>528</v>
      </c>
      <c r="O29" s="143" t="s">
        <v>540</v>
      </c>
      <c r="P29" s="143" t="s">
        <v>529</v>
      </c>
      <c r="Q29" s="143"/>
      <c r="R29" s="48" t="s">
        <v>82</v>
      </c>
      <c r="S29" s="144"/>
      <c r="T29" s="145" t="s">
        <v>408</v>
      </c>
      <c r="U29" s="150">
        <v>593</v>
      </c>
      <c r="V29" s="150">
        <v>597</v>
      </c>
      <c r="W29" s="150">
        <v>597</v>
      </c>
      <c r="X29" s="150">
        <v>597</v>
      </c>
      <c r="Y29" s="150">
        <v>597</v>
      </c>
      <c r="Z29" s="150">
        <v>597</v>
      </c>
      <c r="AA29" s="150">
        <v>597</v>
      </c>
      <c r="AB29" s="150">
        <v>597</v>
      </c>
      <c r="AC29" s="150">
        <v>597</v>
      </c>
      <c r="AD29" s="150">
        <v>597</v>
      </c>
      <c r="AE29" s="150">
        <v>597</v>
      </c>
      <c r="AF29" s="150">
        <v>597</v>
      </c>
      <c r="AG29" s="149"/>
      <c r="AH29" s="149"/>
      <c r="AI29" s="149"/>
      <c r="AJ29" s="149"/>
      <c r="AK29" s="149"/>
      <c r="AL29" s="149"/>
      <c r="AM29" s="149"/>
      <c r="AN29" s="149"/>
      <c r="AO29" s="149"/>
      <c r="AP29" s="149"/>
      <c r="AQ29" s="149"/>
      <c r="AR29" s="149"/>
    </row>
    <row r="30" spans="1:44" ht="31.5">
      <c r="A30" s="141" t="s">
        <v>569</v>
      </c>
      <c r="B30" s="142" t="s">
        <v>143</v>
      </c>
      <c r="C30" s="51" t="s">
        <v>555</v>
      </c>
      <c r="D30" s="51"/>
      <c r="E30" s="51" t="s">
        <v>564</v>
      </c>
      <c r="F30" s="51" t="s">
        <v>565</v>
      </c>
      <c r="G30" s="123">
        <v>2</v>
      </c>
      <c r="H30" s="143" t="s">
        <v>185</v>
      </c>
      <c r="I30" s="143" t="s">
        <v>566</v>
      </c>
      <c r="J30" s="143" t="s">
        <v>74</v>
      </c>
      <c r="K30" s="143" t="s">
        <v>75</v>
      </c>
      <c r="L30" s="143" t="s">
        <v>76</v>
      </c>
      <c r="M30" s="143" t="s">
        <v>519</v>
      </c>
      <c r="N30" s="143" t="s">
        <v>531</v>
      </c>
      <c r="O30" s="143" t="s">
        <v>540</v>
      </c>
      <c r="P30" s="143" t="s">
        <v>532</v>
      </c>
      <c r="Q30" s="143"/>
      <c r="R30" s="48" t="s">
        <v>82</v>
      </c>
      <c r="S30" s="144"/>
      <c r="T30" s="145" t="s">
        <v>408</v>
      </c>
      <c r="U30" s="150">
        <v>518</v>
      </c>
      <c r="V30" s="150">
        <v>522</v>
      </c>
      <c r="W30" s="150">
        <v>522</v>
      </c>
      <c r="X30" s="150">
        <v>522</v>
      </c>
      <c r="Y30" s="150">
        <v>522</v>
      </c>
      <c r="Z30" s="150">
        <v>522</v>
      </c>
      <c r="AA30" s="150">
        <v>522</v>
      </c>
      <c r="AB30" s="150">
        <v>522</v>
      </c>
      <c r="AC30" s="150">
        <v>522</v>
      </c>
      <c r="AD30" s="150">
        <v>522</v>
      </c>
      <c r="AE30" s="150">
        <v>522</v>
      </c>
      <c r="AF30" s="150">
        <v>522</v>
      </c>
      <c r="AG30" s="149"/>
      <c r="AH30" s="149"/>
      <c r="AI30" s="149"/>
      <c r="AJ30" s="149"/>
      <c r="AK30" s="149"/>
      <c r="AL30" s="149"/>
      <c r="AM30" s="149"/>
      <c r="AN30" s="149"/>
      <c r="AO30" s="149"/>
      <c r="AP30" s="149"/>
      <c r="AQ30" s="149"/>
      <c r="AR30" s="149"/>
    </row>
    <row r="31" spans="1:44" ht="31.5">
      <c r="A31" s="141" t="s">
        <v>570</v>
      </c>
      <c r="B31" s="142" t="s">
        <v>143</v>
      </c>
      <c r="C31" s="51" t="s">
        <v>555</v>
      </c>
      <c r="D31" s="51"/>
      <c r="E31" s="51" t="s">
        <v>564</v>
      </c>
      <c r="F31" s="51" t="s">
        <v>565</v>
      </c>
      <c r="G31" s="123">
        <v>2</v>
      </c>
      <c r="H31" s="143" t="s">
        <v>185</v>
      </c>
      <c r="I31" s="143" t="s">
        <v>566</v>
      </c>
      <c r="J31" s="143" t="s">
        <v>74</v>
      </c>
      <c r="K31" s="143" t="s">
        <v>75</v>
      </c>
      <c r="L31" s="143" t="s">
        <v>76</v>
      </c>
      <c r="M31" s="143" t="s">
        <v>519</v>
      </c>
      <c r="N31" s="143" t="s">
        <v>534</v>
      </c>
      <c r="O31" s="143" t="s">
        <v>540</v>
      </c>
      <c r="P31" s="143" t="s">
        <v>535</v>
      </c>
      <c r="Q31" s="143"/>
      <c r="R31" s="48" t="s">
        <v>82</v>
      </c>
      <c r="S31" s="144"/>
      <c r="T31" s="145" t="s">
        <v>408</v>
      </c>
      <c r="U31" s="128">
        <v>292</v>
      </c>
      <c r="V31" s="128">
        <v>298</v>
      </c>
      <c r="W31" s="128">
        <v>298</v>
      </c>
      <c r="X31" s="128">
        <v>298</v>
      </c>
      <c r="Y31" s="128">
        <v>298</v>
      </c>
      <c r="Z31" s="128">
        <v>298</v>
      </c>
      <c r="AA31" s="128">
        <v>298</v>
      </c>
      <c r="AB31" s="128">
        <v>298</v>
      </c>
      <c r="AC31" s="128">
        <v>298</v>
      </c>
      <c r="AD31" s="128">
        <v>298</v>
      </c>
      <c r="AE31" s="128">
        <v>298</v>
      </c>
      <c r="AF31" s="128">
        <v>298</v>
      </c>
      <c r="AG31" s="146"/>
      <c r="AH31" s="146"/>
      <c r="AI31" s="146"/>
      <c r="AJ31" s="147"/>
      <c r="AK31" s="147"/>
      <c r="AL31" s="147"/>
      <c r="AM31" s="147"/>
      <c r="AN31" s="147"/>
      <c r="AO31" s="147"/>
      <c r="AP31" s="147"/>
      <c r="AQ31" s="147"/>
      <c r="AR31" s="147"/>
    </row>
    <row r="32" spans="1:44" ht="31.5">
      <c r="A32" s="141" t="s">
        <v>571</v>
      </c>
      <c r="B32" s="142" t="s">
        <v>143</v>
      </c>
      <c r="C32" s="51" t="s">
        <v>546</v>
      </c>
      <c r="D32" s="51"/>
      <c r="E32" s="51" t="s">
        <v>572</v>
      </c>
      <c r="F32" s="51" t="s">
        <v>573</v>
      </c>
      <c r="G32" s="123">
        <v>2</v>
      </c>
      <c r="H32" s="143" t="s">
        <v>217</v>
      </c>
      <c r="I32" s="143" t="s">
        <v>574</v>
      </c>
      <c r="J32" s="143" t="s">
        <v>74</v>
      </c>
      <c r="K32" s="143" t="s">
        <v>75</v>
      </c>
      <c r="L32" s="143" t="s">
        <v>76</v>
      </c>
      <c r="M32" s="143" t="s">
        <v>128</v>
      </c>
      <c r="N32" s="143" t="s">
        <v>520</v>
      </c>
      <c r="O32" s="143" t="s">
        <v>521</v>
      </c>
      <c r="P32" s="143" t="s">
        <v>522</v>
      </c>
      <c r="Q32" s="143" t="s">
        <v>575</v>
      </c>
      <c r="R32" s="48" t="s">
        <v>82</v>
      </c>
      <c r="S32" s="144"/>
      <c r="T32" s="145" t="s">
        <v>408</v>
      </c>
      <c r="U32" s="128">
        <v>1</v>
      </c>
      <c r="V32" s="128">
        <v>1</v>
      </c>
      <c r="W32" s="128">
        <v>1</v>
      </c>
      <c r="X32" s="128">
        <v>1</v>
      </c>
      <c r="Y32" s="128">
        <v>1</v>
      </c>
      <c r="Z32" s="128">
        <v>1</v>
      </c>
      <c r="AA32" s="128">
        <v>1</v>
      </c>
      <c r="AB32" s="128">
        <v>1</v>
      </c>
      <c r="AC32" s="128">
        <v>1</v>
      </c>
      <c r="AD32" s="128">
        <v>1</v>
      </c>
      <c r="AE32" s="128">
        <v>1</v>
      </c>
      <c r="AF32" s="128">
        <v>1</v>
      </c>
      <c r="AG32" s="149"/>
      <c r="AH32" s="155"/>
      <c r="AI32" s="146"/>
      <c r="AJ32" s="147"/>
      <c r="AK32" s="147"/>
      <c r="AL32" s="147"/>
      <c r="AM32" s="147"/>
      <c r="AN32" s="147"/>
      <c r="AO32" s="147"/>
      <c r="AP32" s="147"/>
      <c r="AQ32" s="147"/>
      <c r="AR32" s="147"/>
    </row>
    <row r="33" spans="1:44" ht="31.5">
      <c r="A33" s="141" t="s">
        <v>576</v>
      </c>
      <c r="B33" s="142" t="s">
        <v>143</v>
      </c>
      <c r="C33" s="51" t="s">
        <v>546</v>
      </c>
      <c r="D33" s="51"/>
      <c r="E33" s="51" t="s">
        <v>572</v>
      </c>
      <c r="F33" s="51" t="s">
        <v>573</v>
      </c>
      <c r="G33" s="123">
        <v>2</v>
      </c>
      <c r="H33" s="143" t="s">
        <v>217</v>
      </c>
      <c r="I33" s="143" t="s">
        <v>574</v>
      </c>
      <c r="J33" s="143" t="s">
        <v>74</v>
      </c>
      <c r="K33" s="143" t="s">
        <v>75</v>
      </c>
      <c r="L33" s="143" t="s">
        <v>76</v>
      </c>
      <c r="M33" s="143" t="s">
        <v>128</v>
      </c>
      <c r="N33" s="143" t="s">
        <v>524</v>
      </c>
      <c r="O33" s="143" t="s">
        <v>521</v>
      </c>
      <c r="P33" s="143" t="s">
        <v>525</v>
      </c>
      <c r="Q33" s="143" t="s">
        <v>575</v>
      </c>
      <c r="R33" s="48" t="s">
        <v>82</v>
      </c>
      <c r="S33" s="144"/>
      <c r="T33" s="145" t="s">
        <v>408</v>
      </c>
      <c r="U33" s="150">
        <v>1</v>
      </c>
      <c r="V33" s="150">
        <v>1</v>
      </c>
      <c r="W33" s="150">
        <v>1</v>
      </c>
      <c r="X33" s="150">
        <v>1</v>
      </c>
      <c r="Y33" s="150">
        <v>1</v>
      </c>
      <c r="Z33" s="150">
        <v>1</v>
      </c>
      <c r="AA33" s="150">
        <v>1</v>
      </c>
      <c r="AB33" s="150">
        <v>1</v>
      </c>
      <c r="AC33" s="150">
        <v>1</v>
      </c>
      <c r="AD33" s="150">
        <v>1</v>
      </c>
      <c r="AE33" s="150">
        <v>1</v>
      </c>
      <c r="AF33" s="150">
        <v>1</v>
      </c>
      <c r="AG33" s="149"/>
      <c r="AH33" s="149"/>
      <c r="AI33" s="149"/>
      <c r="AJ33" s="149"/>
      <c r="AK33" s="149"/>
      <c r="AL33" s="149"/>
      <c r="AM33" s="149"/>
      <c r="AN33" s="149"/>
      <c r="AO33" s="149"/>
      <c r="AP33" s="149"/>
      <c r="AQ33" s="149"/>
      <c r="AR33" s="149"/>
    </row>
    <row r="34" spans="1:44" ht="31.5">
      <c r="A34" s="141" t="s">
        <v>577</v>
      </c>
      <c r="B34" s="142" t="s">
        <v>143</v>
      </c>
      <c r="C34" s="51" t="s">
        <v>546</v>
      </c>
      <c r="D34" s="51"/>
      <c r="E34" s="51" t="s">
        <v>572</v>
      </c>
      <c r="F34" s="51" t="s">
        <v>573</v>
      </c>
      <c r="G34" s="123">
        <v>2</v>
      </c>
      <c r="H34" s="143" t="s">
        <v>217</v>
      </c>
      <c r="I34" s="143" t="s">
        <v>574</v>
      </c>
      <c r="J34" s="143" t="s">
        <v>74</v>
      </c>
      <c r="K34" s="143" t="s">
        <v>75</v>
      </c>
      <c r="L34" s="143" t="s">
        <v>76</v>
      </c>
      <c r="M34" s="143" t="s">
        <v>128</v>
      </c>
      <c r="N34" s="143" t="s">
        <v>528</v>
      </c>
      <c r="O34" s="143" t="s">
        <v>521</v>
      </c>
      <c r="P34" s="143" t="s">
        <v>529</v>
      </c>
      <c r="Q34" s="51" t="s">
        <v>575</v>
      </c>
      <c r="R34" s="48" t="s">
        <v>82</v>
      </c>
      <c r="S34" s="144"/>
      <c r="T34" s="156" t="s">
        <v>408</v>
      </c>
      <c r="U34" s="128">
        <v>1</v>
      </c>
      <c r="V34" s="128">
        <v>1</v>
      </c>
      <c r="W34" s="128">
        <v>1</v>
      </c>
      <c r="X34" s="128">
        <v>1</v>
      </c>
      <c r="Y34" s="128">
        <v>1</v>
      </c>
      <c r="Z34" s="128">
        <v>1</v>
      </c>
      <c r="AA34" s="128">
        <v>1</v>
      </c>
      <c r="AB34" s="128">
        <v>1</v>
      </c>
      <c r="AC34" s="128">
        <v>1</v>
      </c>
      <c r="AD34" s="128">
        <v>1</v>
      </c>
      <c r="AE34" s="128">
        <v>1</v>
      </c>
      <c r="AF34" s="128">
        <v>1</v>
      </c>
      <c r="AG34" s="146"/>
      <c r="AH34" s="146"/>
      <c r="AI34" s="146"/>
      <c r="AJ34" s="147"/>
      <c r="AK34" s="147"/>
      <c r="AL34" s="147"/>
      <c r="AM34" s="147"/>
      <c r="AN34" s="147"/>
      <c r="AO34" s="147"/>
      <c r="AP34" s="147"/>
      <c r="AQ34" s="147"/>
      <c r="AR34" s="147"/>
    </row>
    <row r="35" spans="1:44" ht="31.5">
      <c r="A35" s="141" t="s">
        <v>578</v>
      </c>
      <c r="B35" s="142" t="s">
        <v>143</v>
      </c>
      <c r="C35" s="51" t="s">
        <v>546</v>
      </c>
      <c r="D35" s="51"/>
      <c r="E35" s="51" t="s">
        <v>572</v>
      </c>
      <c r="F35" s="51" t="s">
        <v>573</v>
      </c>
      <c r="G35" s="123">
        <v>2</v>
      </c>
      <c r="H35" s="143" t="s">
        <v>217</v>
      </c>
      <c r="I35" s="143" t="s">
        <v>574</v>
      </c>
      <c r="J35" s="143" t="s">
        <v>74</v>
      </c>
      <c r="K35" s="143" t="s">
        <v>75</v>
      </c>
      <c r="L35" s="143" t="s">
        <v>76</v>
      </c>
      <c r="M35" s="143" t="s">
        <v>128</v>
      </c>
      <c r="N35" s="143" t="s">
        <v>531</v>
      </c>
      <c r="O35" s="143" t="s">
        <v>521</v>
      </c>
      <c r="P35" s="143" t="s">
        <v>532</v>
      </c>
      <c r="Q35" s="51" t="s">
        <v>575</v>
      </c>
      <c r="R35" s="48" t="s">
        <v>82</v>
      </c>
      <c r="S35" s="144"/>
      <c r="T35" s="156" t="s">
        <v>408</v>
      </c>
      <c r="U35" s="128">
        <v>1</v>
      </c>
      <c r="V35" s="128">
        <v>1</v>
      </c>
      <c r="W35" s="128">
        <v>1</v>
      </c>
      <c r="X35" s="128">
        <v>1</v>
      </c>
      <c r="Y35" s="128">
        <v>1</v>
      </c>
      <c r="Z35" s="128">
        <v>1</v>
      </c>
      <c r="AA35" s="128">
        <v>1</v>
      </c>
      <c r="AB35" s="128">
        <v>1</v>
      </c>
      <c r="AC35" s="128">
        <v>1</v>
      </c>
      <c r="AD35" s="128">
        <v>1</v>
      </c>
      <c r="AE35" s="128">
        <v>1</v>
      </c>
      <c r="AF35" s="128">
        <v>1</v>
      </c>
      <c r="AG35" s="146"/>
      <c r="AH35" s="146"/>
      <c r="AI35" s="146"/>
      <c r="AJ35" s="147"/>
      <c r="AK35" s="147"/>
      <c r="AL35" s="147"/>
      <c r="AM35" s="147"/>
      <c r="AN35" s="147"/>
      <c r="AO35" s="147"/>
      <c r="AP35" s="147"/>
      <c r="AQ35" s="147"/>
      <c r="AR35" s="147"/>
    </row>
    <row r="36" spans="1:44" ht="31.5">
      <c r="A36" s="141" t="s">
        <v>579</v>
      </c>
      <c r="B36" s="142" t="s">
        <v>143</v>
      </c>
      <c r="C36" s="51" t="s">
        <v>546</v>
      </c>
      <c r="D36" s="51"/>
      <c r="E36" s="51" t="s">
        <v>572</v>
      </c>
      <c r="F36" s="51" t="s">
        <v>573</v>
      </c>
      <c r="G36" s="123">
        <v>2</v>
      </c>
      <c r="H36" s="143" t="s">
        <v>217</v>
      </c>
      <c r="I36" s="143" t="s">
        <v>574</v>
      </c>
      <c r="J36" s="143" t="s">
        <v>74</v>
      </c>
      <c r="K36" s="143" t="s">
        <v>75</v>
      </c>
      <c r="L36" s="143" t="s">
        <v>76</v>
      </c>
      <c r="M36" s="143" t="s">
        <v>128</v>
      </c>
      <c r="N36" s="143" t="s">
        <v>534</v>
      </c>
      <c r="O36" s="143" t="s">
        <v>521</v>
      </c>
      <c r="P36" s="143" t="s">
        <v>535</v>
      </c>
      <c r="Q36" s="51" t="s">
        <v>575</v>
      </c>
      <c r="R36" s="48" t="s">
        <v>82</v>
      </c>
      <c r="S36" s="144"/>
      <c r="T36" s="156" t="s">
        <v>408</v>
      </c>
      <c r="U36" s="128">
        <v>1</v>
      </c>
      <c r="V36" s="128">
        <v>1</v>
      </c>
      <c r="W36" s="128">
        <v>1</v>
      </c>
      <c r="X36" s="128">
        <v>1</v>
      </c>
      <c r="Y36" s="128">
        <v>1</v>
      </c>
      <c r="Z36" s="128">
        <v>1</v>
      </c>
      <c r="AA36" s="128">
        <v>1</v>
      </c>
      <c r="AB36" s="128">
        <v>1</v>
      </c>
      <c r="AC36" s="128">
        <v>1</v>
      </c>
      <c r="AD36" s="128">
        <v>1</v>
      </c>
      <c r="AE36" s="128">
        <v>1</v>
      </c>
      <c r="AF36" s="128">
        <v>1</v>
      </c>
      <c r="AG36" s="146"/>
      <c r="AH36" s="146"/>
      <c r="AI36" s="146"/>
      <c r="AJ36" s="147"/>
      <c r="AK36" s="147"/>
      <c r="AL36" s="147"/>
      <c r="AM36" s="147"/>
      <c r="AN36" s="147"/>
      <c r="AO36" s="147"/>
      <c r="AP36" s="147"/>
      <c r="AQ36" s="147"/>
      <c r="AR36" s="147"/>
    </row>
    <row r="37" spans="1:44" ht="31.5">
      <c r="A37" s="141" t="s">
        <v>580</v>
      </c>
      <c r="B37" s="142" t="s">
        <v>158</v>
      </c>
      <c r="C37" s="51" t="s">
        <v>166</v>
      </c>
      <c r="D37" s="51"/>
      <c r="E37" s="51" t="s">
        <v>581</v>
      </c>
      <c r="F37" s="51" t="s">
        <v>582</v>
      </c>
      <c r="G37" s="123">
        <v>2</v>
      </c>
      <c r="H37" s="143" t="s">
        <v>169</v>
      </c>
      <c r="I37" s="143" t="s">
        <v>583</v>
      </c>
      <c r="J37" s="143" t="s">
        <v>94</v>
      </c>
      <c r="K37" s="143" t="s">
        <v>75</v>
      </c>
      <c r="L37" s="143" t="s">
        <v>95</v>
      </c>
      <c r="M37" s="143" t="s">
        <v>519</v>
      </c>
      <c r="N37" s="143" t="s">
        <v>520</v>
      </c>
      <c r="O37" s="143" t="s">
        <v>521</v>
      </c>
      <c r="P37" s="143" t="s">
        <v>522</v>
      </c>
      <c r="Q37" s="51"/>
      <c r="R37" s="48" t="s">
        <v>82</v>
      </c>
      <c r="S37" s="144"/>
      <c r="T37" s="156" t="s">
        <v>408</v>
      </c>
      <c r="U37" s="127">
        <v>0.95</v>
      </c>
      <c r="V37" s="127">
        <v>0.95</v>
      </c>
      <c r="W37" s="127">
        <v>0.95</v>
      </c>
      <c r="X37" s="127">
        <v>0.95</v>
      </c>
      <c r="Y37" s="127">
        <v>0.95</v>
      </c>
      <c r="Z37" s="127">
        <v>0.95</v>
      </c>
      <c r="AA37" s="127">
        <v>0.95</v>
      </c>
      <c r="AB37" s="127">
        <v>0.95</v>
      </c>
      <c r="AC37" s="127">
        <v>0.95</v>
      </c>
      <c r="AD37" s="127">
        <v>0.95</v>
      </c>
      <c r="AE37" s="127">
        <v>0.95</v>
      </c>
      <c r="AF37" s="127">
        <v>0.95</v>
      </c>
      <c r="AG37" s="146"/>
      <c r="AH37" s="146"/>
      <c r="AI37" s="146"/>
      <c r="AJ37" s="157"/>
      <c r="AK37" s="157"/>
      <c r="AL37" s="157"/>
      <c r="AM37" s="146"/>
      <c r="AN37" s="146"/>
      <c r="AO37" s="146"/>
      <c r="AP37" s="146"/>
      <c r="AQ37" s="146"/>
      <c r="AR37" s="146"/>
    </row>
    <row r="38" spans="1:44" ht="31.5">
      <c r="A38" s="141" t="s">
        <v>584</v>
      </c>
      <c r="B38" s="142" t="s">
        <v>158</v>
      </c>
      <c r="C38" s="51" t="s">
        <v>166</v>
      </c>
      <c r="D38" s="51"/>
      <c r="E38" s="51" t="s">
        <v>581</v>
      </c>
      <c r="F38" s="51" t="s">
        <v>582</v>
      </c>
      <c r="G38" s="123">
        <v>2</v>
      </c>
      <c r="H38" s="143" t="s">
        <v>169</v>
      </c>
      <c r="I38" s="143" t="s">
        <v>583</v>
      </c>
      <c r="J38" s="143" t="s">
        <v>94</v>
      </c>
      <c r="K38" s="143" t="s">
        <v>75</v>
      </c>
      <c r="L38" s="143" t="s">
        <v>95</v>
      </c>
      <c r="M38" s="143" t="s">
        <v>519</v>
      </c>
      <c r="N38" s="143" t="s">
        <v>524</v>
      </c>
      <c r="O38" s="143" t="s">
        <v>521</v>
      </c>
      <c r="P38" s="143" t="s">
        <v>525</v>
      </c>
      <c r="Q38" s="51"/>
      <c r="R38" s="48" t="s">
        <v>82</v>
      </c>
      <c r="S38" s="144"/>
      <c r="T38" s="156" t="s">
        <v>408</v>
      </c>
      <c r="U38" s="148">
        <v>0.95</v>
      </c>
      <c r="V38" s="148">
        <v>0.95</v>
      </c>
      <c r="W38" s="148">
        <v>0.95</v>
      </c>
      <c r="X38" s="148">
        <v>0.95</v>
      </c>
      <c r="Y38" s="148">
        <v>0.95</v>
      </c>
      <c r="Z38" s="148">
        <v>0.95</v>
      </c>
      <c r="AA38" s="148">
        <v>0.95</v>
      </c>
      <c r="AB38" s="148">
        <v>0.95</v>
      </c>
      <c r="AC38" s="148">
        <v>0.95</v>
      </c>
      <c r="AD38" s="148">
        <v>0.95</v>
      </c>
      <c r="AE38" s="148">
        <v>0.95</v>
      </c>
      <c r="AF38" s="148">
        <v>0.95</v>
      </c>
      <c r="AG38" s="149"/>
      <c r="AH38" s="149"/>
      <c r="AI38" s="149"/>
      <c r="AJ38" s="149"/>
      <c r="AK38" s="149"/>
      <c r="AL38" s="154"/>
      <c r="AM38" s="149"/>
      <c r="AN38" s="149"/>
      <c r="AO38" s="149"/>
      <c r="AP38" s="149"/>
      <c r="AQ38" s="149"/>
      <c r="AR38" s="149"/>
    </row>
    <row r="39" spans="1:44" ht="31.5">
      <c r="A39" s="141" t="s">
        <v>585</v>
      </c>
      <c r="B39" s="142" t="s">
        <v>158</v>
      </c>
      <c r="C39" s="51" t="s">
        <v>166</v>
      </c>
      <c r="D39" s="51"/>
      <c r="E39" s="51" t="s">
        <v>581</v>
      </c>
      <c r="F39" s="51" t="s">
        <v>582</v>
      </c>
      <c r="G39" s="123">
        <v>2</v>
      </c>
      <c r="H39" s="143" t="s">
        <v>169</v>
      </c>
      <c r="I39" s="143" t="s">
        <v>583</v>
      </c>
      <c r="J39" s="143" t="s">
        <v>94</v>
      </c>
      <c r="K39" s="143" t="s">
        <v>75</v>
      </c>
      <c r="L39" s="143" t="s">
        <v>95</v>
      </c>
      <c r="M39" s="143" t="s">
        <v>519</v>
      </c>
      <c r="N39" s="143" t="s">
        <v>528</v>
      </c>
      <c r="O39" s="143" t="s">
        <v>521</v>
      </c>
      <c r="P39" s="143" t="s">
        <v>529</v>
      </c>
      <c r="Q39" s="51"/>
      <c r="R39" s="48" t="s">
        <v>82</v>
      </c>
      <c r="S39" s="144"/>
      <c r="T39" s="156" t="s">
        <v>408</v>
      </c>
      <c r="U39" s="127">
        <v>0.95</v>
      </c>
      <c r="V39" s="127">
        <v>0.95</v>
      </c>
      <c r="W39" s="127">
        <v>0.95</v>
      </c>
      <c r="X39" s="127">
        <v>0.95</v>
      </c>
      <c r="Y39" s="127">
        <v>0.95</v>
      </c>
      <c r="Z39" s="127">
        <v>0.95</v>
      </c>
      <c r="AA39" s="127">
        <v>0.95</v>
      </c>
      <c r="AB39" s="127">
        <v>0.95</v>
      </c>
      <c r="AC39" s="127">
        <v>0.95</v>
      </c>
      <c r="AD39" s="127">
        <v>0.95</v>
      </c>
      <c r="AE39" s="127">
        <v>0.95</v>
      </c>
      <c r="AF39" s="127">
        <v>0.95</v>
      </c>
      <c r="AG39" s="146"/>
      <c r="AH39" s="146"/>
      <c r="AI39" s="146"/>
      <c r="AJ39" s="157"/>
      <c r="AK39" s="157"/>
      <c r="AL39" s="157"/>
      <c r="AM39" s="146"/>
      <c r="AN39" s="146"/>
      <c r="AO39" s="146"/>
      <c r="AP39" s="146"/>
      <c r="AQ39" s="146"/>
      <c r="AR39" s="146"/>
    </row>
    <row r="40" spans="1:44" ht="31.5">
      <c r="A40" s="141" t="s">
        <v>586</v>
      </c>
      <c r="B40" s="142" t="s">
        <v>158</v>
      </c>
      <c r="C40" s="51" t="s">
        <v>166</v>
      </c>
      <c r="D40" s="51"/>
      <c r="E40" s="51" t="s">
        <v>581</v>
      </c>
      <c r="F40" s="51" t="s">
        <v>582</v>
      </c>
      <c r="G40" s="123">
        <v>2</v>
      </c>
      <c r="H40" s="143" t="s">
        <v>169</v>
      </c>
      <c r="I40" s="143" t="s">
        <v>583</v>
      </c>
      <c r="J40" s="143" t="s">
        <v>94</v>
      </c>
      <c r="K40" s="143" t="s">
        <v>75</v>
      </c>
      <c r="L40" s="143" t="s">
        <v>95</v>
      </c>
      <c r="M40" s="143" t="s">
        <v>519</v>
      </c>
      <c r="N40" s="143" t="s">
        <v>531</v>
      </c>
      <c r="O40" s="143" t="s">
        <v>521</v>
      </c>
      <c r="P40" s="143" t="s">
        <v>532</v>
      </c>
      <c r="Q40" s="143"/>
      <c r="R40" s="48" t="s">
        <v>82</v>
      </c>
      <c r="S40" s="144"/>
      <c r="T40" s="145" t="s">
        <v>408</v>
      </c>
      <c r="U40" s="127">
        <v>0.95</v>
      </c>
      <c r="V40" s="127">
        <v>0.95</v>
      </c>
      <c r="W40" s="127">
        <v>0.95</v>
      </c>
      <c r="X40" s="127">
        <v>0.95</v>
      </c>
      <c r="Y40" s="127">
        <v>0.95</v>
      </c>
      <c r="Z40" s="127">
        <v>0.95</v>
      </c>
      <c r="AA40" s="127">
        <v>0.95</v>
      </c>
      <c r="AB40" s="127">
        <v>0.95</v>
      </c>
      <c r="AC40" s="127">
        <v>0.95</v>
      </c>
      <c r="AD40" s="127">
        <v>0.95</v>
      </c>
      <c r="AE40" s="127">
        <v>0.95</v>
      </c>
      <c r="AF40" s="127">
        <v>0.95</v>
      </c>
      <c r="AG40" s="146"/>
      <c r="AH40" s="146"/>
      <c r="AI40" s="146"/>
      <c r="AJ40" s="147"/>
      <c r="AK40" s="147"/>
      <c r="AL40" s="147"/>
      <c r="AM40" s="147"/>
      <c r="AN40" s="147"/>
      <c r="AO40" s="147"/>
      <c r="AP40" s="147"/>
      <c r="AQ40" s="147"/>
      <c r="AR40" s="147"/>
    </row>
    <row r="41" spans="1:44" ht="31.5">
      <c r="A41" s="141" t="s">
        <v>587</v>
      </c>
      <c r="B41" s="142" t="s">
        <v>158</v>
      </c>
      <c r="C41" s="51" t="s">
        <v>166</v>
      </c>
      <c r="D41" s="51"/>
      <c r="E41" s="51" t="s">
        <v>581</v>
      </c>
      <c r="F41" s="51" t="s">
        <v>582</v>
      </c>
      <c r="G41" s="123">
        <v>2</v>
      </c>
      <c r="H41" s="143" t="s">
        <v>169</v>
      </c>
      <c r="I41" s="143" t="s">
        <v>583</v>
      </c>
      <c r="J41" s="143" t="s">
        <v>94</v>
      </c>
      <c r="K41" s="143" t="s">
        <v>75</v>
      </c>
      <c r="L41" s="143" t="s">
        <v>95</v>
      </c>
      <c r="M41" s="143" t="s">
        <v>519</v>
      </c>
      <c r="N41" s="143" t="s">
        <v>534</v>
      </c>
      <c r="O41" s="143" t="s">
        <v>521</v>
      </c>
      <c r="P41" s="143" t="s">
        <v>535</v>
      </c>
      <c r="Q41" s="143"/>
      <c r="R41" s="48" t="s">
        <v>82</v>
      </c>
      <c r="S41" s="144"/>
      <c r="T41" s="145" t="s">
        <v>408</v>
      </c>
      <c r="U41" s="127">
        <v>0.95</v>
      </c>
      <c r="V41" s="127">
        <v>0.95</v>
      </c>
      <c r="W41" s="127">
        <v>0.95</v>
      </c>
      <c r="X41" s="127">
        <v>0.95</v>
      </c>
      <c r="Y41" s="127">
        <v>0.95</v>
      </c>
      <c r="Z41" s="127">
        <v>0.95</v>
      </c>
      <c r="AA41" s="127">
        <v>0.95</v>
      </c>
      <c r="AB41" s="127">
        <v>0.95</v>
      </c>
      <c r="AC41" s="127">
        <v>0.95</v>
      </c>
      <c r="AD41" s="127">
        <v>0.95</v>
      </c>
      <c r="AE41" s="127">
        <v>0.95</v>
      </c>
      <c r="AF41" s="127">
        <v>0.95</v>
      </c>
      <c r="AG41" s="146"/>
      <c r="AH41" s="146"/>
      <c r="AI41" s="146"/>
      <c r="AJ41" s="147"/>
      <c r="AK41" s="147"/>
      <c r="AL41" s="147"/>
      <c r="AM41" s="147"/>
      <c r="AN41" s="147"/>
      <c r="AO41" s="147"/>
      <c r="AP41" s="147"/>
      <c r="AQ41" s="147"/>
      <c r="AR41" s="147"/>
    </row>
    <row r="42" spans="1:44" ht="63">
      <c r="A42" s="141" t="s">
        <v>588</v>
      </c>
      <c r="B42" s="142" t="s">
        <v>143</v>
      </c>
      <c r="C42" s="51" t="s">
        <v>546</v>
      </c>
      <c r="D42" s="51"/>
      <c r="E42" s="51" t="s">
        <v>589</v>
      </c>
      <c r="F42" s="51" t="s">
        <v>590</v>
      </c>
      <c r="G42" s="123">
        <v>3</v>
      </c>
      <c r="H42" s="143" t="s">
        <v>72</v>
      </c>
      <c r="I42" s="143" t="s">
        <v>591</v>
      </c>
      <c r="J42" s="143" t="s">
        <v>74</v>
      </c>
      <c r="K42" s="143" t="s">
        <v>75</v>
      </c>
      <c r="L42" s="143" t="s">
        <v>76</v>
      </c>
      <c r="M42" s="143" t="s">
        <v>592</v>
      </c>
      <c r="N42" s="143" t="s">
        <v>520</v>
      </c>
      <c r="O42" s="143" t="s">
        <v>521</v>
      </c>
      <c r="P42" s="143" t="s">
        <v>522</v>
      </c>
      <c r="Q42" s="143"/>
      <c r="R42" s="48" t="s">
        <v>82</v>
      </c>
      <c r="S42" s="144"/>
      <c r="T42" s="145" t="s">
        <v>408</v>
      </c>
      <c r="U42" s="128">
        <v>58</v>
      </c>
      <c r="V42" s="128">
        <v>58</v>
      </c>
      <c r="W42" s="128">
        <v>59</v>
      </c>
      <c r="X42" s="128">
        <v>58</v>
      </c>
      <c r="Y42" s="128">
        <v>58</v>
      </c>
      <c r="Z42" s="128">
        <v>59</v>
      </c>
      <c r="AA42" s="128">
        <v>58</v>
      </c>
      <c r="AB42" s="128">
        <v>58</v>
      </c>
      <c r="AC42" s="128">
        <v>59</v>
      </c>
      <c r="AD42" s="128">
        <v>58</v>
      </c>
      <c r="AE42" s="128">
        <v>58</v>
      </c>
      <c r="AF42" s="128">
        <v>59</v>
      </c>
      <c r="AG42" s="146"/>
      <c r="AH42" s="146"/>
      <c r="AI42" s="146"/>
      <c r="AJ42" s="147"/>
      <c r="AK42" s="147"/>
      <c r="AL42" s="147"/>
      <c r="AM42" s="147"/>
      <c r="AN42" s="147"/>
      <c r="AO42" s="147"/>
      <c r="AP42" s="147"/>
      <c r="AQ42" s="147"/>
      <c r="AR42" s="147"/>
    </row>
    <row r="43" spans="1:44" ht="63">
      <c r="A43" s="141" t="s">
        <v>593</v>
      </c>
      <c r="B43" s="142" t="s">
        <v>143</v>
      </c>
      <c r="C43" s="51" t="s">
        <v>546</v>
      </c>
      <c r="D43" s="51"/>
      <c r="E43" s="51" t="s">
        <v>589</v>
      </c>
      <c r="F43" s="51" t="s">
        <v>590</v>
      </c>
      <c r="G43" s="123">
        <v>3</v>
      </c>
      <c r="H43" s="143" t="s">
        <v>72</v>
      </c>
      <c r="I43" s="143" t="s">
        <v>591</v>
      </c>
      <c r="J43" s="143" t="s">
        <v>74</v>
      </c>
      <c r="K43" s="143" t="s">
        <v>75</v>
      </c>
      <c r="L43" s="143" t="s">
        <v>76</v>
      </c>
      <c r="M43" s="143" t="s">
        <v>592</v>
      </c>
      <c r="N43" s="143" t="s">
        <v>524</v>
      </c>
      <c r="O43" s="143" t="s">
        <v>521</v>
      </c>
      <c r="P43" s="143" t="s">
        <v>525</v>
      </c>
      <c r="Q43" s="143"/>
      <c r="R43" s="48" t="s">
        <v>82</v>
      </c>
      <c r="S43" s="144"/>
      <c r="T43" s="145" t="s">
        <v>408</v>
      </c>
      <c r="U43" s="128">
        <v>25</v>
      </c>
      <c r="V43" s="128">
        <v>25</v>
      </c>
      <c r="W43" s="128">
        <v>25</v>
      </c>
      <c r="X43" s="128">
        <v>25</v>
      </c>
      <c r="Y43" s="128">
        <v>25</v>
      </c>
      <c r="Z43" s="128">
        <v>25</v>
      </c>
      <c r="AA43" s="128">
        <v>25</v>
      </c>
      <c r="AB43" s="128">
        <v>25</v>
      </c>
      <c r="AC43" s="128">
        <v>25</v>
      </c>
      <c r="AD43" s="128">
        <v>25</v>
      </c>
      <c r="AE43" s="128">
        <v>25</v>
      </c>
      <c r="AF43" s="128">
        <v>25</v>
      </c>
      <c r="AG43" s="146"/>
      <c r="AH43" s="146"/>
      <c r="AI43" s="146"/>
      <c r="AJ43" s="147"/>
      <c r="AK43" s="147"/>
      <c r="AL43" s="147"/>
      <c r="AM43" s="147"/>
      <c r="AN43" s="147"/>
      <c r="AO43" s="147"/>
      <c r="AP43" s="147"/>
      <c r="AQ43" s="147"/>
      <c r="AR43" s="147"/>
    </row>
    <row r="44" spans="1:44" ht="63">
      <c r="A44" s="141" t="s">
        <v>594</v>
      </c>
      <c r="B44" s="142" t="s">
        <v>143</v>
      </c>
      <c r="C44" s="51" t="s">
        <v>546</v>
      </c>
      <c r="D44" s="51"/>
      <c r="E44" s="51" t="s">
        <v>589</v>
      </c>
      <c r="F44" s="51" t="s">
        <v>590</v>
      </c>
      <c r="G44" s="123">
        <v>3</v>
      </c>
      <c r="H44" s="143" t="s">
        <v>72</v>
      </c>
      <c r="I44" s="143" t="s">
        <v>591</v>
      </c>
      <c r="J44" s="143" t="s">
        <v>74</v>
      </c>
      <c r="K44" s="143" t="s">
        <v>75</v>
      </c>
      <c r="L44" s="143" t="s">
        <v>76</v>
      </c>
      <c r="M44" s="143" t="s">
        <v>592</v>
      </c>
      <c r="N44" s="143" t="s">
        <v>528</v>
      </c>
      <c r="O44" s="143" t="s">
        <v>521</v>
      </c>
      <c r="P44" s="143" t="s">
        <v>529</v>
      </c>
      <c r="Q44" s="143"/>
      <c r="R44" s="48" t="s">
        <v>82</v>
      </c>
      <c r="S44" s="144"/>
      <c r="T44" s="145" t="s">
        <v>408</v>
      </c>
      <c r="U44" s="128">
        <v>41</v>
      </c>
      <c r="V44" s="128">
        <v>42</v>
      </c>
      <c r="W44" s="128">
        <v>42</v>
      </c>
      <c r="X44" s="128">
        <v>41</v>
      </c>
      <c r="Y44" s="128">
        <v>42</v>
      </c>
      <c r="Z44" s="128">
        <v>42</v>
      </c>
      <c r="AA44" s="128">
        <v>41</v>
      </c>
      <c r="AB44" s="128">
        <v>42</v>
      </c>
      <c r="AC44" s="128">
        <v>42</v>
      </c>
      <c r="AD44" s="128">
        <v>41</v>
      </c>
      <c r="AE44" s="128">
        <v>42</v>
      </c>
      <c r="AF44" s="128">
        <v>42</v>
      </c>
      <c r="AG44" s="146"/>
      <c r="AH44" s="146"/>
      <c r="AI44" s="146"/>
      <c r="AJ44" s="147"/>
      <c r="AK44" s="147"/>
      <c r="AL44" s="147"/>
      <c r="AM44" s="147"/>
      <c r="AN44" s="147"/>
      <c r="AO44" s="147"/>
      <c r="AP44" s="147"/>
      <c r="AQ44" s="147"/>
      <c r="AR44" s="147"/>
    </row>
    <row r="45" spans="1:44" ht="63">
      <c r="A45" s="141" t="s">
        <v>595</v>
      </c>
      <c r="B45" s="142" t="s">
        <v>143</v>
      </c>
      <c r="C45" s="51" t="s">
        <v>546</v>
      </c>
      <c r="D45" s="51"/>
      <c r="E45" s="51" t="s">
        <v>589</v>
      </c>
      <c r="F45" s="51" t="s">
        <v>590</v>
      </c>
      <c r="G45" s="123">
        <v>3</v>
      </c>
      <c r="H45" s="143" t="s">
        <v>72</v>
      </c>
      <c r="I45" s="143" t="s">
        <v>591</v>
      </c>
      <c r="J45" s="143" t="s">
        <v>74</v>
      </c>
      <c r="K45" s="143" t="s">
        <v>75</v>
      </c>
      <c r="L45" s="143" t="s">
        <v>76</v>
      </c>
      <c r="M45" s="143" t="s">
        <v>592</v>
      </c>
      <c r="N45" s="143" t="s">
        <v>531</v>
      </c>
      <c r="O45" s="143" t="s">
        <v>521</v>
      </c>
      <c r="P45" s="143" t="s">
        <v>532</v>
      </c>
      <c r="Q45" s="143"/>
      <c r="R45" s="48" t="s">
        <v>82</v>
      </c>
      <c r="S45" s="144"/>
      <c r="T45" s="145" t="s">
        <v>408</v>
      </c>
      <c r="U45" s="128">
        <v>33</v>
      </c>
      <c r="V45" s="128">
        <v>33</v>
      </c>
      <c r="W45" s="128">
        <v>34</v>
      </c>
      <c r="X45" s="128">
        <v>33</v>
      </c>
      <c r="Y45" s="128">
        <v>33</v>
      </c>
      <c r="Z45" s="128">
        <v>34</v>
      </c>
      <c r="AA45" s="128">
        <v>33</v>
      </c>
      <c r="AB45" s="128">
        <v>33</v>
      </c>
      <c r="AC45" s="128">
        <v>34</v>
      </c>
      <c r="AD45" s="128">
        <v>33</v>
      </c>
      <c r="AE45" s="128">
        <v>33</v>
      </c>
      <c r="AF45" s="128">
        <v>34</v>
      </c>
      <c r="AG45" s="146"/>
      <c r="AH45" s="146"/>
      <c r="AI45" s="146"/>
      <c r="AJ45" s="147"/>
      <c r="AK45" s="147"/>
      <c r="AL45" s="147"/>
      <c r="AM45" s="147"/>
      <c r="AN45" s="147"/>
      <c r="AO45" s="147"/>
      <c r="AP45" s="147"/>
      <c r="AQ45" s="147"/>
      <c r="AR45" s="147"/>
    </row>
    <row r="46" spans="1:44" ht="63">
      <c r="A46" s="141" t="s">
        <v>596</v>
      </c>
      <c r="B46" s="142" t="s">
        <v>143</v>
      </c>
      <c r="C46" s="51" t="s">
        <v>546</v>
      </c>
      <c r="D46" s="51"/>
      <c r="E46" s="51" t="s">
        <v>589</v>
      </c>
      <c r="F46" s="51" t="s">
        <v>590</v>
      </c>
      <c r="G46" s="123">
        <v>3</v>
      </c>
      <c r="H46" s="143" t="s">
        <v>72</v>
      </c>
      <c r="I46" s="143" t="s">
        <v>591</v>
      </c>
      <c r="J46" s="143" t="s">
        <v>74</v>
      </c>
      <c r="K46" s="143" t="s">
        <v>75</v>
      </c>
      <c r="L46" s="143" t="s">
        <v>76</v>
      </c>
      <c r="M46" s="143" t="s">
        <v>592</v>
      </c>
      <c r="N46" s="143" t="s">
        <v>534</v>
      </c>
      <c r="O46" s="143" t="s">
        <v>521</v>
      </c>
      <c r="P46" s="143" t="s">
        <v>535</v>
      </c>
      <c r="Q46" s="143"/>
      <c r="R46" s="48" t="s">
        <v>82</v>
      </c>
      <c r="S46" s="144"/>
      <c r="T46" s="145" t="s">
        <v>408</v>
      </c>
      <c r="U46" s="128">
        <v>25</v>
      </c>
      <c r="V46" s="128">
        <v>25</v>
      </c>
      <c r="W46" s="128">
        <v>25</v>
      </c>
      <c r="X46" s="128">
        <v>25</v>
      </c>
      <c r="Y46" s="128">
        <v>25</v>
      </c>
      <c r="Z46" s="128">
        <v>25</v>
      </c>
      <c r="AA46" s="128">
        <v>25</v>
      </c>
      <c r="AB46" s="128">
        <v>25</v>
      </c>
      <c r="AC46" s="128">
        <v>25</v>
      </c>
      <c r="AD46" s="128">
        <v>25</v>
      </c>
      <c r="AE46" s="128">
        <v>25</v>
      </c>
      <c r="AF46" s="128">
        <v>25</v>
      </c>
      <c r="AG46" s="146"/>
      <c r="AH46" s="146"/>
      <c r="AI46" s="146"/>
      <c r="AJ46" s="147"/>
      <c r="AK46" s="147"/>
      <c r="AL46" s="147"/>
      <c r="AM46" s="147"/>
      <c r="AN46" s="147"/>
      <c r="AO46" s="147"/>
      <c r="AP46" s="147"/>
      <c r="AQ46" s="147"/>
      <c r="AR46" s="147"/>
    </row>
    <row r="47" spans="1:44" ht="31.5">
      <c r="A47" s="141" t="s">
        <v>597</v>
      </c>
      <c r="B47" s="142" t="s">
        <v>131</v>
      </c>
      <c r="C47" s="51" t="s">
        <v>598</v>
      </c>
      <c r="D47" s="51"/>
      <c r="E47" s="51" t="s">
        <v>599</v>
      </c>
      <c r="F47" s="51" t="s">
        <v>600</v>
      </c>
      <c r="G47" s="123">
        <v>3</v>
      </c>
      <c r="H47" s="143" t="s">
        <v>121</v>
      </c>
      <c r="I47" s="143" t="s">
        <v>601</v>
      </c>
      <c r="J47" s="143" t="s">
        <v>74</v>
      </c>
      <c r="K47" s="143" t="s">
        <v>228</v>
      </c>
      <c r="L47" s="143" t="s">
        <v>95</v>
      </c>
      <c r="M47" s="143" t="s">
        <v>519</v>
      </c>
      <c r="N47" s="143" t="s">
        <v>520</v>
      </c>
      <c r="O47" s="143" t="s">
        <v>602</v>
      </c>
      <c r="P47" s="143" t="s">
        <v>522</v>
      </c>
      <c r="Q47" s="143"/>
      <c r="R47" s="48" t="s">
        <v>82</v>
      </c>
      <c r="S47" s="144"/>
      <c r="T47" s="145" t="s">
        <v>408</v>
      </c>
      <c r="U47" s="128">
        <v>3</v>
      </c>
      <c r="V47" s="128">
        <v>3</v>
      </c>
      <c r="W47" s="128">
        <v>3</v>
      </c>
      <c r="X47" s="128">
        <v>3</v>
      </c>
      <c r="Y47" s="128">
        <v>3</v>
      </c>
      <c r="Z47" s="128">
        <v>3</v>
      </c>
      <c r="AA47" s="128">
        <v>3</v>
      </c>
      <c r="AB47" s="128">
        <v>3</v>
      </c>
      <c r="AC47" s="128">
        <v>3</v>
      </c>
      <c r="AD47" s="128">
        <v>3</v>
      </c>
      <c r="AE47" s="128">
        <v>3</v>
      </c>
      <c r="AF47" s="128">
        <v>3</v>
      </c>
      <c r="AG47" s="146"/>
      <c r="AH47" s="146"/>
      <c r="AI47" s="146"/>
      <c r="AJ47" s="147"/>
      <c r="AK47" s="147"/>
      <c r="AL47" s="147"/>
      <c r="AM47" s="147"/>
      <c r="AN47" s="147"/>
      <c r="AO47" s="147"/>
      <c r="AP47" s="147"/>
      <c r="AQ47" s="147"/>
      <c r="AR47" s="147"/>
    </row>
    <row r="48" spans="1:44" ht="31.5">
      <c r="A48" s="141" t="s">
        <v>603</v>
      </c>
      <c r="B48" s="142" t="s">
        <v>131</v>
      </c>
      <c r="C48" s="51" t="s">
        <v>598</v>
      </c>
      <c r="D48" s="51"/>
      <c r="E48" s="51" t="s">
        <v>599</v>
      </c>
      <c r="F48" s="51" t="s">
        <v>600</v>
      </c>
      <c r="G48" s="123">
        <v>3</v>
      </c>
      <c r="H48" s="143" t="s">
        <v>121</v>
      </c>
      <c r="I48" s="143" t="s">
        <v>601</v>
      </c>
      <c r="J48" s="143" t="s">
        <v>74</v>
      </c>
      <c r="K48" s="143" t="s">
        <v>228</v>
      </c>
      <c r="L48" s="143" t="s">
        <v>95</v>
      </c>
      <c r="M48" s="143" t="s">
        <v>519</v>
      </c>
      <c r="N48" s="143" t="s">
        <v>524</v>
      </c>
      <c r="O48" s="143" t="s">
        <v>602</v>
      </c>
      <c r="P48" s="143" t="s">
        <v>525</v>
      </c>
      <c r="Q48" s="143"/>
      <c r="R48" s="48" t="s">
        <v>82</v>
      </c>
      <c r="S48" s="144"/>
      <c r="T48" s="145" t="s">
        <v>408</v>
      </c>
      <c r="U48" s="150">
        <v>3</v>
      </c>
      <c r="V48" s="150">
        <v>3</v>
      </c>
      <c r="W48" s="150">
        <v>3</v>
      </c>
      <c r="X48" s="150">
        <v>3</v>
      </c>
      <c r="Y48" s="150">
        <v>3</v>
      </c>
      <c r="Z48" s="150">
        <v>3</v>
      </c>
      <c r="AA48" s="150">
        <v>3</v>
      </c>
      <c r="AB48" s="150">
        <v>3</v>
      </c>
      <c r="AC48" s="150">
        <v>3</v>
      </c>
      <c r="AD48" s="150">
        <v>3</v>
      </c>
      <c r="AE48" s="150">
        <v>3</v>
      </c>
      <c r="AF48" s="150">
        <v>3</v>
      </c>
      <c r="AG48" s="149"/>
      <c r="AH48" s="149"/>
      <c r="AI48" s="149"/>
      <c r="AJ48" s="149"/>
      <c r="AK48" s="149"/>
      <c r="AL48" s="149"/>
      <c r="AM48" s="149"/>
      <c r="AN48" s="149"/>
      <c r="AO48" s="149"/>
      <c r="AP48" s="149"/>
      <c r="AQ48" s="149"/>
      <c r="AR48" s="149"/>
    </row>
    <row r="49" spans="1:44" ht="31.5">
      <c r="A49" s="141" t="s">
        <v>604</v>
      </c>
      <c r="B49" s="142" t="s">
        <v>131</v>
      </c>
      <c r="C49" s="51" t="s">
        <v>598</v>
      </c>
      <c r="D49" s="51"/>
      <c r="E49" s="51" t="s">
        <v>599</v>
      </c>
      <c r="F49" s="51" t="s">
        <v>600</v>
      </c>
      <c r="G49" s="123">
        <v>3</v>
      </c>
      <c r="H49" s="143" t="s">
        <v>121</v>
      </c>
      <c r="I49" s="143" t="s">
        <v>601</v>
      </c>
      <c r="J49" s="143" t="s">
        <v>74</v>
      </c>
      <c r="K49" s="143" t="s">
        <v>228</v>
      </c>
      <c r="L49" s="143" t="s">
        <v>95</v>
      </c>
      <c r="M49" s="143" t="s">
        <v>519</v>
      </c>
      <c r="N49" s="143" t="s">
        <v>528</v>
      </c>
      <c r="O49" s="143" t="s">
        <v>602</v>
      </c>
      <c r="P49" s="143" t="s">
        <v>529</v>
      </c>
      <c r="Q49" s="143"/>
      <c r="R49" s="48" t="s">
        <v>82</v>
      </c>
      <c r="S49" s="144"/>
      <c r="T49" s="145" t="s">
        <v>408</v>
      </c>
      <c r="U49" s="128">
        <v>3</v>
      </c>
      <c r="V49" s="128">
        <v>3</v>
      </c>
      <c r="W49" s="128">
        <v>3</v>
      </c>
      <c r="X49" s="128">
        <v>3</v>
      </c>
      <c r="Y49" s="128">
        <v>3</v>
      </c>
      <c r="Z49" s="128">
        <v>3</v>
      </c>
      <c r="AA49" s="128">
        <v>3</v>
      </c>
      <c r="AB49" s="128">
        <v>3</v>
      </c>
      <c r="AC49" s="128">
        <v>3</v>
      </c>
      <c r="AD49" s="128">
        <v>3</v>
      </c>
      <c r="AE49" s="128">
        <v>3</v>
      </c>
      <c r="AF49" s="128">
        <v>3</v>
      </c>
      <c r="AG49" s="146"/>
      <c r="AH49" s="146"/>
      <c r="AI49" s="146"/>
      <c r="AJ49" s="147"/>
      <c r="AK49" s="147"/>
      <c r="AL49" s="147"/>
      <c r="AM49" s="147"/>
      <c r="AN49" s="147"/>
      <c r="AO49" s="147"/>
      <c r="AP49" s="147"/>
      <c r="AQ49" s="147"/>
      <c r="AR49" s="147"/>
    </row>
    <row r="50" spans="1:44" ht="31.5">
      <c r="A50" s="141" t="s">
        <v>605</v>
      </c>
      <c r="B50" s="142" t="s">
        <v>131</v>
      </c>
      <c r="C50" s="51" t="s">
        <v>598</v>
      </c>
      <c r="D50" s="51"/>
      <c r="E50" s="51" t="s">
        <v>599</v>
      </c>
      <c r="F50" s="51" t="s">
        <v>600</v>
      </c>
      <c r="G50" s="123">
        <v>3</v>
      </c>
      <c r="H50" s="143" t="s">
        <v>121</v>
      </c>
      <c r="I50" s="143" t="s">
        <v>601</v>
      </c>
      <c r="J50" s="143" t="s">
        <v>74</v>
      </c>
      <c r="K50" s="143" t="s">
        <v>228</v>
      </c>
      <c r="L50" s="143" t="s">
        <v>95</v>
      </c>
      <c r="M50" s="143" t="s">
        <v>519</v>
      </c>
      <c r="N50" s="143" t="s">
        <v>531</v>
      </c>
      <c r="O50" s="143" t="s">
        <v>602</v>
      </c>
      <c r="P50" s="143" t="s">
        <v>532</v>
      </c>
      <c r="Q50" s="143"/>
      <c r="R50" s="48" t="s">
        <v>82</v>
      </c>
      <c r="S50" s="144"/>
      <c r="T50" s="145" t="s">
        <v>408</v>
      </c>
      <c r="U50" s="128">
        <v>3</v>
      </c>
      <c r="V50" s="128">
        <v>3</v>
      </c>
      <c r="W50" s="128">
        <v>3</v>
      </c>
      <c r="X50" s="128">
        <v>3</v>
      </c>
      <c r="Y50" s="128">
        <v>3</v>
      </c>
      <c r="Z50" s="128">
        <v>3</v>
      </c>
      <c r="AA50" s="128">
        <v>3</v>
      </c>
      <c r="AB50" s="128">
        <v>3</v>
      </c>
      <c r="AC50" s="128">
        <v>3</v>
      </c>
      <c r="AD50" s="128">
        <v>3</v>
      </c>
      <c r="AE50" s="128">
        <v>3</v>
      </c>
      <c r="AF50" s="128">
        <v>3</v>
      </c>
      <c r="AG50" s="146"/>
      <c r="AH50" s="146"/>
      <c r="AI50" s="146"/>
      <c r="AJ50" s="147"/>
      <c r="AK50" s="147"/>
      <c r="AL50" s="147"/>
      <c r="AM50" s="147"/>
      <c r="AN50" s="147"/>
      <c r="AO50" s="147"/>
      <c r="AP50" s="147"/>
      <c r="AQ50" s="147"/>
      <c r="AR50" s="147"/>
    </row>
    <row r="51" spans="1:44" ht="31.5">
      <c r="A51" s="141" t="s">
        <v>606</v>
      </c>
      <c r="B51" s="142" t="s">
        <v>131</v>
      </c>
      <c r="C51" s="51" t="s">
        <v>598</v>
      </c>
      <c r="D51" s="51"/>
      <c r="E51" s="51" t="s">
        <v>599</v>
      </c>
      <c r="F51" s="51" t="s">
        <v>600</v>
      </c>
      <c r="G51" s="123">
        <v>3</v>
      </c>
      <c r="H51" s="143" t="s">
        <v>121</v>
      </c>
      <c r="I51" s="143" t="s">
        <v>601</v>
      </c>
      <c r="J51" s="143" t="s">
        <v>74</v>
      </c>
      <c r="K51" s="143" t="s">
        <v>228</v>
      </c>
      <c r="L51" s="143" t="s">
        <v>95</v>
      </c>
      <c r="M51" s="143" t="s">
        <v>519</v>
      </c>
      <c r="N51" s="143" t="s">
        <v>534</v>
      </c>
      <c r="O51" s="143" t="s">
        <v>602</v>
      </c>
      <c r="P51" s="143" t="s">
        <v>535</v>
      </c>
      <c r="Q51" s="143"/>
      <c r="R51" s="48" t="s">
        <v>82</v>
      </c>
      <c r="S51" s="144"/>
      <c r="T51" s="145" t="s">
        <v>408</v>
      </c>
      <c r="U51" s="128">
        <v>3</v>
      </c>
      <c r="V51" s="128">
        <v>3</v>
      </c>
      <c r="W51" s="128">
        <v>3</v>
      </c>
      <c r="X51" s="128">
        <v>3</v>
      </c>
      <c r="Y51" s="128">
        <v>3</v>
      </c>
      <c r="Z51" s="128">
        <v>3</v>
      </c>
      <c r="AA51" s="128">
        <v>3</v>
      </c>
      <c r="AB51" s="128">
        <v>3</v>
      </c>
      <c r="AC51" s="128">
        <v>3</v>
      </c>
      <c r="AD51" s="128">
        <v>3</v>
      </c>
      <c r="AE51" s="128">
        <v>3</v>
      </c>
      <c r="AF51" s="128">
        <v>3</v>
      </c>
      <c r="AG51" s="146"/>
      <c r="AH51" s="146"/>
      <c r="AI51" s="146"/>
      <c r="AJ51" s="147"/>
      <c r="AK51" s="147"/>
      <c r="AL51" s="147"/>
      <c r="AM51" s="147"/>
      <c r="AN51" s="147"/>
      <c r="AO51" s="147"/>
      <c r="AP51" s="147"/>
      <c r="AQ51" s="147"/>
      <c r="AR51" s="147"/>
    </row>
    <row r="52" spans="1:44" ht="31.5">
      <c r="A52" s="141" t="s">
        <v>607</v>
      </c>
      <c r="B52" s="142" t="s">
        <v>131</v>
      </c>
      <c r="C52" s="51" t="s">
        <v>598</v>
      </c>
      <c r="D52" s="51"/>
      <c r="E52" s="51" t="s">
        <v>608</v>
      </c>
      <c r="F52" s="51" t="s">
        <v>609</v>
      </c>
      <c r="G52" s="123">
        <v>3</v>
      </c>
      <c r="H52" s="143" t="s">
        <v>121</v>
      </c>
      <c r="I52" s="143" t="s">
        <v>610</v>
      </c>
      <c r="J52" s="143" t="s">
        <v>74</v>
      </c>
      <c r="K52" s="143" t="s">
        <v>228</v>
      </c>
      <c r="L52" s="143" t="s">
        <v>95</v>
      </c>
      <c r="M52" s="143" t="s">
        <v>519</v>
      </c>
      <c r="N52" s="143" t="s">
        <v>520</v>
      </c>
      <c r="O52" s="143" t="s">
        <v>602</v>
      </c>
      <c r="P52" s="143" t="s">
        <v>522</v>
      </c>
      <c r="Q52" s="143"/>
      <c r="R52" s="48" t="s">
        <v>82</v>
      </c>
      <c r="S52" s="144"/>
      <c r="T52" s="145" t="s">
        <v>408</v>
      </c>
      <c r="U52" s="128">
        <v>8</v>
      </c>
      <c r="V52" s="128">
        <v>8</v>
      </c>
      <c r="W52" s="128">
        <v>8</v>
      </c>
      <c r="X52" s="128">
        <v>8</v>
      </c>
      <c r="Y52" s="128">
        <v>8</v>
      </c>
      <c r="Z52" s="128">
        <v>8</v>
      </c>
      <c r="AA52" s="128">
        <v>8</v>
      </c>
      <c r="AB52" s="128">
        <v>8</v>
      </c>
      <c r="AC52" s="128">
        <v>8</v>
      </c>
      <c r="AD52" s="128">
        <v>8</v>
      </c>
      <c r="AE52" s="128">
        <v>8</v>
      </c>
      <c r="AF52" s="128">
        <v>8</v>
      </c>
      <c r="AG52" s="146"/>
      <c r="AH52" s="146"/>
      <c r="AI52" s="146"/>
      <c r="AJ52" s="147"/>
      <c r="AK52" s="147"/>
      <c r="AL52" s="147"/>
      <c r="AM52" s="147"/>
      <c r="AN52" s="147"/>
      <c r="AO52" s="147"/>
      <c r="AP52" s="147"/>
      <c r="AQ52" s="147"/>
      <c r="AR52" s="147"/>
    </row>
    <row r="53" spans="1:44" ht="31.5">
      <c r="A53" s="141" t="s">
        <v>611</v>
      </c>
      <c r="B53" s="142" t="s">
        <v>131</v>
      </c>
      <c r="C53" s="51" t="s">
        <v>598</v>
      </c>
      <c r="D53" s="51"/>
      <c r="E53" s="51" t="s">
        <v>608</v>
      </c>
      <c r="F53" s="51" t="s">
        <v>609</v>
      </c>
      <c r="G53" s="123">
        <v>3</v>
      </c>
      <c r="H53" s="143" t="s">
        <v>121</v>
      </c>
      <c r="I53" s="143" t="s">
        <v>610</v>
      </c>
      <c r="J53" s="143" t="s">
        <v>74</v>
      </c>
      <c r="K53" s="143" t="s">
        <v>228</v>
      </c>
      <c r="L53" s="143" t="s">
        <v>95</v>
      </c>
      <c r="M53" s="143" t="s">
        <v>519</v>
      </c>
      <c r="N53" s="143" t="s">
        <v>524</v>
      </c>
      <c r="O53" s="143" t="s">
        <v>602</v>
      </c>
      <c r="P53" s="143" t="s">
        <v>525</v>
      </c>
      <c r="Q53" s="143"/>
      <c r="R53" s="48" t="s">
        <v>82</v>
      </c>
      <c r="S53" s="144"/>
      <c r="T53" s="145" t="s">
        <v>408</v>
      </c>
      <c r="U53" s="128">
        <v>8</v>
      </c>
      <c r="V53" s="128">
        <v>8</v>
      </c>
      <c r="W53" s="128">
        <v>8</v>
      </c>
      <c r="X53" s="128">
        <v>8</v>
      </c>
      <c r="Y53" s="128">
        <v>8</v>
      </c>
      <c r="Z53" s="128">
        <v>8</v>
      </c>
      <c r="AA53" s="128">
        <v>8</v>
      </c>
      <c r="AB53" s="128">
        <v>8</v>
      </c>
      <c r="AC53" s="128">
        <v>8</v>
      </c>
      <c r="AD53" s="128">
        <v>8</v>
      </c>
      <c r="AE53" s="128">
        <v>8</v>
      </c>
      <c r="AF53" s="128">
        <v>8</v>
      </c>
      <c r="AG53" s="146"/>
      <c r="AH53" s="146"/>
      <c r="AI53" s="146"/>
      <c r="AJ53" s="147"/>
      <c r="AK53" s="147"/>
      <c r="AL53" s="147"/>
      <c r="AM53" s="147"/>
      <c r="AN53" s="147"/>
      <c r="AO53" s="147"/>
      <c r="AP53" s="147"/>
      <c r="AQ53" s="147"/>
      <c r="AR53" s="147"/>
    </row>
    <row r="54" spans="1:44" ht="31.5">
      <c r="A54" s="141" t="s">
        <v>612</v>
      </c>
      <c r="B54" s="142" t="s">
        <v>131</v>
      </c>
      <c r="C54" s="51" t="s">
        <v>598</v>
      </c>
      <c r="D54" s="51"/>
      <c r="E54" s="51" t="s">
        <v>608</v>
      </c>
      <c r="F54" s="51" t="s">
        <v>609</v>
      </c>
      <c r="G54" s="123">
        <v>3</v>
      </c>
      <c r="H54" s="143" t="s">
        <v>121</v>
      </c>
      <c r="I54" s="143" t="s">
        <v>610</v>
      </c>
      <c r="J54" s="143" t="s">
        <v>74</v>
      </c>
      <c r="K54" s="143" t="s">
        <v>228</v>
      </c>
      <c r="L54" s="143" t="s">
        <v>95</v>
      </c>
      <c r="M54" s="143" t="s">
        <v>519</v>
      </c>
      <c r="N54" s="143" t="s">
        <v>528</v>
      </c>
      <c r="O54" s="143" t="s">
        <v>602</v>
      </c>
      <c r="P54" s="143" t="s">
        <v>529</v>
      </c>
      <c r="Q54" s="143"/>
      <c r="R54" s="48" t="s">
        <v>82</v>
      </c>
      <c r="S54" s="144"/>
      <c r="T54" s="145" t="s">
        <v>408</v>
      </c>
      <c r="U54" s="128">
        <v>8</v>
      </c>
      <c r="V54" s="128">
        <v>8</v>
      </c>
      <c r="W54" s="128">
        <v>8</v>
      </c>
      <c r="X54" s="128">
        <v>8</v>
      </c>
      <c r="Y54" s="128">
        <v>8</v>
      </c>
      <c r="Z54" s="128">
        <v>8</v>
      </c>
      <c r="AA54" s="128">
        <v>8</v>
      </c>
      <c r="AB54" s="128">
        <v>8</v>
      </c>
      <c r="AC54" s="128">
        <v>8</v>
      </c>
      <c r="AD54" s="128">
        <v>8</v>
      </c>
      <c r="AE54" s="128">
        <v>8</v>
      </c>
      <c r="AF54" s="128">
        <v>8</v>
      </c>
      <c r="AG54" s="146"/>
      <c r="AH54" s="146"/>
      <c r="AI54" s="146"/>
      <c r="AJ54" s="147"/>
      <c r="AK54" s="147"/>
      <c r="AL54" s="147"/>
      <c r="AM54" s="147"/>
      <c r="AN54" s="147"/>
      <c r="AO54" s="147"/>
      <c r="AP54" s="147"/>
      <c r="AQ54" s="147"/>
      <c r="AR54" s="147"/>
    </row>
    <row r="55" spans="1:44" ht="31.5">
      <c r="A55" s="141" t="s">
        <v>613</v>
      </c>
      <c r="B55" s="142" t="s">
        <v>131</v>
      </c>
      <c r="C55" s="51" t="s">
        <v>598</v>
      </c>
      <c r="D55" s="51"/>
      <c r="E55" s="51" t="s">
        <v>608</v>
      </c>
      <c r="F55" s="51" t="s">
        <v>609</v>
      </c>
      <c r="G55" s="123">
        <v>3</v>
      </c>
      <c r="H55" s="143" t="s">
        <v>121</v>
      </c>
      <c r="I55" s="143" t="s">
        <v>610</v>
      </c>
      <c r="J55" s="143" t="s">
        <v>74</v>
      </c>
      <c r="K55" s="143" t="s">
        <v>228</v>
      </c>
      <c r="L55" s="143" t="s">
        <v>95</v>
      </c>
      <c r="M55" s="143" t="s">
        <v>519</v>
      </c>
      <c r="N55" s="143" t="s">
        <v>531</v>
      </c>
      <c r="O55" s="143" t="s">
        <v>602</v>
      </c>
      <c r="P55" s="143" t="s">
        <v>532</v>
      </c>
      <c r="Q55" s="143"/>
      <c r="R55" s="48" t="s">
        <v>82</v>
      </c>
      <c r="S55" s="144"/>
      <c r="T55" s="145" t="s">
        <v>408</v>
      </c>
      <c r="U55" s="150">
        <v>8</v>
      </c>
      <c r="V55" s="150">
        <v>8</v>
      </c>
      <c r="W55" s="150">
        <v>8</v>
      </c>
      <c r="X55" s="150">
        <v>8</v>
      </c>
      <c r="Y55" s="150">
        <v>8</v>
      </c>
      <c r="Z55" s="150">
        <v>8</v>
      </c>
      <c r="AA55" s="150">
        <v>8</v>
      </c>
      <c r="AB55" s="150">
        <v>8</v>
      </c>
      <c r="AC55" s="150">
        <v>8</v>
      </c>
      <c r="AD55" s="150">
        <v>8</v>
      </c>
      <c r="AE55" s="150">
        <v>8</v>
      </c>
      <c r="AF55" s="150">
        <v>8</v>
      </c>
      <c r="AG55" s="149"/>
      <c r="AH55" s="149"/>
      <c r="AI55" s="149"/>
      <c r="AJ55" s="149"/>
      <c r="AK55" s="149"/>
      <c r="AL55" s="149"/>
      <c r="AM55" s="149"/>
      <c r="AN55" s="149"/>
      <c r="AO55" s="149"/>
      <c r="AP55" s="149"/>
      <c r="AQ55" s="149"/>
      <c r="AR55" s="149"/>
    </row>
    <row r="56" spans="1:44" ht="31.5">
      <c r="A56" s="141" t="s">
        <v>614</v>
      </c>
      <c r="B56" s="142" t="s">
        <v>131</v>
      </c>
      <c r="C56" s="51" t="s">
        <v>598</v>
      </c>
      <c r="D56" s="51"/>
      <c r="E56" s="51" t="s">
        <v>608</v>
      </c>
      <c r="F56" s="51" t="s">
        <v>609</v>
      </c>
      <c r="G56" s="123">
        <v>3</v>
      </c>
      <c r="H56" s="143" t="s">
        <v>121</v>
      </c>
      <c r="I56" s="143" t="s">
        <v>610</v>
      </c>
      <c r="J56" s="143" t="s">
        <v>74</v>
      </c>
      <c r="K56" s="143" t="s">
        <v>228</v>
      </c>
      <c r="L56" s="143" t="s">
        <v>95</v>
      </c>
      <c r="M56" s="143" t="s">
        <v>519</v>
      </c>
      <c r="N56" s="143" t="s">
        <v>534</v>
      </c>
      <c r="O56" s="143" t="s">
        <v>602</v>
      </c>
      <c r="P56" s="143" t="s">
        <v>535</v>
      </c>
      <c r="Q56" s="143"/>
      <c r="R56" s="48" t="s">
        <v>82</v>
      </c>
      <c r="S56" s="144"/>
      <c r="T56" s="145" t="s">
        <v>408</v>
      </c>
      <c r="U56" s="128">
        <v>8</v>
      </c>
      <c r="V56" s="128">
        <v>8</v>
      </c>
      <c r="W56" s="128">
        <v>8</v>
      </c>
      <c r="X56" s="128">
        <v>8</v>
      </c>
      <c r="Y56" s="128">
        <v>8</v>
      </c>
      <c r="Z56" s="128">
        <v>8</v>
      </c>
      <c r="AA56" s="128">
        <v>8</v>
      </c>
      <c r="AB56" s="128">
        <v>8</v>
      </c>
      <c r="AC56" s="128">
        <v>8</v>
      </c>
      <c r="AD56" s="128">
        <v>8</v>
      </c>
      <c r="AE56" s="128">
        <v>8</v>
      </c>
      <c r="AF56" s="128">
        <v>8</v>
      </c>
      <c r="AG56" s="146"/>
      <c r="AH56" s="146"/>
      <c r="AI56" s="146"/>
      <c r="AJ56" s="147"/>
      <c r="AK56" s="147"/>
      <c r="AL56" s="147"/>
      <c r="AM56" s="147"/>
      <c r="AN56" s="147"/>
      <c r="AO56" s="147"/>
      <c r="AP56" s="147"/>
      <c r="AQ56" s="147"/>
      <c r="AR56" s="147"/>
    </row>
    <row r="57" spans="1:44" ht="31.5">
      <c r="A57" s="141" t="s">
        <v>615</v>
      </c>
      <c r="B57" s="142" t="s">
        <v>131</v>
      </c>
      <c r="C57" s="51" t="s">
        <v>598</v>
      </c>
      <c r="D57" s="51"/>
      <c r="E57" s="51" t="s">
        <v>616</v>
      </c>
      <c r="F57" s="51" t="s">
        <v>617</v>
      </c>
      <c r="G57" s="123">
        <v>3</v>
      </c>
      <c r="H57" s="143" t="s">
        <v>185</v>
      </c>
      <c r="I57" s="143" t="s">
        <v>618</v>
      </c>
      <c r="J57" s="143" t="s">
        <v>94</v>
      </c>
      <c r="K57" s="143" t="s">
        <v>75</v>
      </c>
      <c r="L57" s="143" t="s">
        <v>95</v>
      </c>
      <c r="M57" s="143" t="s">
        <v>519</v>
      </c>
      <c r="N57" s="143" t="s">
        <v>520</v>
      </c>
      <c r="O57" s="143" t="s">
        <v>619</v>
      </c>
      <c r="P57" s="143" t="s">
        <v>522</v>
      </c>
      <c r="Q57" s="143"/>
      <c r="R57" s="48" t="s">
        <v>82</v>
      </c>
      <c r="S57" s="144"/>
      <c r="T57" s="145" t="s">
        <v>408</v>
      </c>
      <c r="U57" s="127">
        <v>0.95</v>
      </c>
      <c r="V57" s="127">
        <v>0.95</v>
      </c>
      <c r="W57" s="127">
        <v>0.95</v>
      </c>
      <c r="X57" s="127">
        <v>0.95</v>
      </c>
      <c r="Y57" s="127">
        <v>0.95</v>
      </c>
      <c r="Z57" s="127">
        <v>0.95</v>
      </c>
      <c r="AA57" s="127">
        <v>0.95</v>
      </c>
      <c r="AB57" s="127">
        <v>0.95</v>
      </c>
      <c r="AC57" s="127">
        <v>0.95</v>
      </c>
      <c r="AD57" s="127">
        <v>0.95</v>
      </c>
      <c r="AE57" s="127">
        <v>0.95</v>
      </c>
      <c r="AF57" s="127">
        <v>0.95</v>
      </c>
      <c r="AG57" s="146"/>
      <c r="AH57" s="146"/>
      <c r="AI57" s="146"/>
      <c r="AJ57" s="147"/>
      <c r="AK57" s="147"/>
      <c r="AL57" s="147"/>
      <c r="AM57" s="147"/>
      <c r="AN57" s="147"/>
      <c r="AO57" s="147"/>
      <c r="AP57" s="147"/>
      <c r="AQ57" s="147"/>
      <c r="AR57" s="147"/>
    </row>
    <row r="58" spans="1:44" ht="31.5">
      <c r="A58" s="141" t="s">
        <v>620</v>
      </c>
      <c r="B58" s="142" t="s">
        <v>131</v>
      </c>
      <c r="C58" s="51" t="s">
        <v>598</v>
      </c>
      <c r="D58" s="51"/>
      <c r="E58" s="51" t="s">
        <v>621</v>
      </c>
      <c r="F58" s="51" t="s">
        <v>617</v>
      </c>
      <c r="G58" s="123">
        <v>3</v>
      </c>
      <c r="H58" s="143" t="s">
        <v>185</v>
      </c>
      <c r="I58" s="143" t="s">
        <v>618</v>
      </c>
      <c r="J58" s="143" t="s">
        <v>94</v>
      </c>
      <c r="K58" s="143" t="s">
        <v>75</v>
      </c>
      <c r="L58" s="143" t="s">
        <v>95</v>
      </c>
      <c r="M58" s="143" t="s">
        <v>519</v>
      </c>
      <c r="N58" s="143" t="s">
        <v>524</v>
      </c>
      <c r="O58" s="143" t="s">
        <v>619</v>
      </c>
      <c r="P58" s="143" t="s">
        <v>525</v>
      </c>
      <c r="Q58" s="143"/>
      <c r="R58" s="48" t="s">
        <v>82</v>
      </c>
      <c r="S58" s="144"/>
      <c r="T58" s="145" t="s">
        <v>408</v>
      </c>
      <c r="U58" s="127">
        <v>0.95</v>
      </c>
      <c r="V58" s="127">
        <v>0.95</v>
      </c>
      <c r="W58" s="127">
        <v>0.95</v>
      </c>
      <c r="X58" s="127">
        <v>0.95</v>
      </c>
      <c r="Y58" s="127">
        <v>0.95</v>
      </c>
      <c r="Z58" s="127">
        <v>0.95</v>
      </c>
      <c r="AA58" s="127">
        <v>0.95</v>
      </c>
      <c r="AB58" s="127">
        <v>0.95</v>
      </c>
      <c r="AC58" s="127">
        <v>0.95</v>
      </c>
      <c r="AD58" s="127">
        <v>0.95</v>
      </c>
      <c r="AE58" s="127">
        <v>0.95</v>
      </c>
      <c r="AF58" s="127">
        <v>0.95</v>
      </c>
      <c r="AG58" s="146"/>
      <c r="AH58" s="146"/>
      <c r="AI58" s="146"/>
      <c r="AJ58" s="147"/>
      <c r="AK58" s="147"/>
      <c r="AL58" s="147"/>
      <c r="AM58" s="147"/>
      <c r="AN58" s="147"/>
      <c r="AO58" s="147"/>
      <c r="AP58" s="147"/>
      <c r="AQ58" s="147"/>
      <c r="AR58" s="147"/>
    </row>
    <row r="59" spans="1:44" ht="31.5">
      <c r="A59" s="141" t="s">
        <v>622</v>
      </c>
      <c r="B59" s="142" t="s">
        <v>131</v>
      </c>
      <c r="C59" s="51" t="s">
        <v>598</v>
      </c>
      <c r="D59" s="51"/>
      <c r="E59" s="158" t="s">
        <v>621</v>
      </c>
      <c r="F59" s="51" t="s">
        <v>617</v>
      </c>
      <c r="G59" s="123">
        <v>3</v>
      </c>
      <c r="H59" s="143" t="s">
        <v>100</v>
      </c>
      <c r="I59" s="143" t="s">
        <v>618</v>
      </c>
      <c r="J59" s="143" t="s">
        <v>94</v>
      </c>
      <c r="K59" s="143" t="s">
        <v>75</v>
      </c>
      <c r="L59" s="143" t="s">
        <v>95</v>
      </c>
      <c r="M59" s="143" t="s">
        <v>519</v>
      </c>
      <c r="N59" s="143" t="s">
        <v>528</v>
      </c>
      <c r="O59" s="143" t="s">
        <v>619</v>
      </c>
      <c r="P59" s="143" t="s">
        <v>529</v>
      </c>
      <c r="Q59" s="143"/>
      <c r="R59" s="48" t="s">
        <v>82</v>
      </c>
      <c r="S59" s="144"/>
      <c r="T59" s="145" t="s">
        <v>408</v>
      </c>
      <c r="U59" s="127">
        <v>0.95</v>
      </c>
      <c r="V59" s="127">
        <v>0.95</v>
      </c>
      <c r="W59" s="127">
        <v>0.95</v>
      </c>
      <c r="X59" s="127">
        <v>0.95</v>
      </c>
      <c r="Y59" s="127">
        <v>0.95</v>
      </c>
      <c r="Z59" s="127">
        <v>0.95</v>
      </c>
      <c r="AA59" s="127">
        <v>0.95</v>
      </c>
      <c r="AB59" s="127">
        <v>0.95</v>
      </c>
      <c r="AC59" s="127">
        <v>0.95</v>
      </c>
      <c r="AD59" s="127">
        <v>0.95</v>
      </c>
      <c r="AE59" s="127">
        <v>0.95</v>
      </c>
      <c r="AF59" s="127">
        <v>0.95</v>
      </c>
      <c r="AG59" s="146"/>
      <c r="AH59" s="146"/>
      <c r="AI59" s="146"/>
      <c r="AJ59" s="147"/>
      <c r="AK59" s="147"/>
      <c r="AL59" s="147"/>
      <c r="AM59" s="147"/>
      <c r="AN59" s="147"/>
      <c r="AO59" s="147"/>
      <c r="AP59" s="147"/>
      <c r="AQ59" s="147"/>
      <c r="AR59" s="147"/>
    </row>
    <row r="60" spans="1:44" ht="31.5">
      <c r="A60" s="141" t="s">
        <v>623</v>
      </c>
      <c r="B60" s="142" t="s">
        <v>131</v>
      </c>
      <c r="C60" s="51" t="s">
        <v>598</v>
      </c>
      <c r="D60" s="51"/>
      <c r="E60" s="51" t="s">
        <v>621</v>
      </c>
      <c r="F60" s="51" t="s">
        <v>617</v>
      </c>
      <c r="G60" s="123">
        <v>3</v>
      </c>
      <c r="H60" s="143" t="s">
        <v>185</v>
      </c>
      <c r="I60" s="143" t="s">
        <v>618</v>
      </c>
      <c r="J60" s="143" t="s">
        <v>94</v>
      </c>
      <c r="K60" s="143" t="s">
        <v>75</v>
      </c>
      <c r="L60" s="143" t="s">
        <v>95</v>
      </c>
      <c r="M60" s="143" t="s">
        <v>519</v>
      </c>
      <c r="N60" s="143" t="s">
        <v>531</v>
      </c>
      <c r="O60" s="143" t="s">
        <v>619</v>
      </c>
      <c r="P60" s="143" t="s">
        <v>532</v>
      </c>
      <c r="Q60" s="143"/>
      <c r="R60" s="48" t="s">
        <v>82</v>
      </c>
      <c r="S60" s="144"/>
      <c r="T60" s="145" t="s">
        <v>408</v>
      </c>
      <c r="U60" s="127">
        <v>0.95</v>
      </c>
      <c r="V60" s="127">
        <v>0.95</v>
      </c>
      <c r="W60" s="127">
        <v>0.95</v>
      </c>
      <c r="X60" s="127">
        <v>0.95</v>
      </c>
      <c r="Y60" s="127">
        <v>0.95</v>
      </c>
      <c r="Z60" s="127">
        <v>0.95</v>
      </c>
      <c r="AA60" s="127">
        <v>0.95</v>
      </c>
      <c r="AB60" s="127">
        <v>0.95</v>
      </c>
      <c r="AC60" s="127">
        <v>0.95</v>
      </c>
      <c r="AD60" s="127">
        <v>0.95</v>
      </c>
      <c r="AE60" s="127">
        <v>0.95</v>
      </c>
      <c r="AF60" s="127">
        <v>0.95</v>
      </c>
      <c r="AG60" s="146"/>
      <c r="AH60" s="146"/>
      <c r="AI60" s="146"/>
      <c r="AJ60" s="147"/>
      <c r="AK60" s="147"/>
      <c r="AL60" s="147"/>
      <c r="AM60" s="147"/>
      <c r="AN60" s="147"/>
      <c r="AO60" s="147"/>
      <c r="AP60" s="147"/>
      <c r="AQ60" s="147"/>
      <c r="AR60" s="147"/>
    </row>
    <row r="61" spans="1:44" ht="31.5">
      <c r="A61" s="141" t="s">
        <v>624</v>
      </c>
      <c r="B61" s="142" t="s">
        <v>131</v>
      </c>
      <c r="C61" s="51" t="s">
        <v>598</v>
      </c>
      <c r="D61" s="51"/>
      <c r="E61" s="51" t="s">
        <v>621</v>
      </c>
      <c r="F61" s="51" t="s">
        <v>617</v>
      </c>
      <c r="G61" s="123">
        <v>3</v>
      </c>
      <c r="H61" s="143" t="s">
        <v>185</v>
      </c>
      <c r="I61" s="143" t="s">
        <v>618</v>
      </c>
      <c r="J61" s="143" t="s">
        <v>94</v>
      </c>
      <c r="K61" s="143" t="s">
        <v>75</v>
      </c>
      <c r="L61" s="143" t="s">
        <v>95</v>
      </c>
      <c r="M61" s="143" t="s">
        <v>519</v>
      </c>
      <c r="N61" s="143" t="s">
        <v>534</v>
      </c>
      <c r="O61" s="143" t="s">
        <v>619</v>
      </c>
      <c r="P61" s="143" t="s">
        <v>535</v>
      </c>
      <c r="Q61" s="143"/>
      <c r="R61" s="48" t="s">
        <v>82</v>
      </c>
      <c r="S61" s="144"/>
      <c r="T61" s="145" t="s">
        <v>408</v>
      </c>
      <c r="U61" s="127">
        <v>0.95</v>
      </c>
      <c r="V61" s="127">
        <v>0.95</v>
      </c>
      <c r="W61" s="127">
        <v>0.95</v>
      </c>
      <c r="X61" s="127">
        <v>0.95</v>
      </c>
      <c r="Y61" s="127">
        <v>0.95</v>
      </c>
      <c r="Z61" s="127">
        <v>0.95</v>
      </c>
      <c r="AA61" s="127">
        <v>0.95</v>
      </c>
      <c r="AB61" s="127">
        <v>0.95</v>
      </c>
      <c r="AC61" s="127">
        <v>0.95</v>
      </c>
      <c r="AD61" s="127">
        <v>0.95</v>
      </c>
      <c r="AE61" s="127">
        <v>0.95</v>
      </c>
      <c r="AF61" s="127">
        <v>0.95</v>
      </c>
      <c r="AG61" s="146"/>
      <c r="AH61" s="146"/>
      <c r="AI61" s="146"/>
      <c r="AJ61" s="147"/>
      <c r="AK61" s="147"/>
      <c r="AL61" s="147"/>
      <c r="AM61" s="147"/>
      <c r="AN61" s="147"/>
      <c r="AO61" s="147"/>
      <c r="AP61" s="147"/>
      <c r="AQ61" s="147"/>
      <c r="AR61" s="147"/>
    </row>
    <row r="62" spans="1:44" ht="31.5">
      <c r="A62" s="141" t="s">
        <v>625</v>
      </c>
      <c r="B62" s="142" t="s">
        <v>143</v>
      </c>
      <c r="C62" s="51" t="s">
        <v>555</v>
      </c>
      <c r="D62" s="51"/>
      <c r="E62" s="158" t="s">
        <v>626</v>
      </c>
      <c r="F62" s="51" t="s">
        <v>627</v>
      </c>
      <c r="G62" s="123">
        <v>3</v>
      </c>
      <c r="H62" s="143" t="s">
        <v>185</v>
      </c>
      <c r="I62" s="143" t="s">
        <v>618</v>
      </c>
      <c r="J62" s="143" t="s">
        <v>94</v>
      </c>
      <c r="K62" s="143" t="s">
        <v>75</v>
      </c>
      <c r="L62" s="143" t="s">
        <v>95</v>
      </c>
      <c r="M62" s="143" t="s">
        <v>519</v>
      </c>
      <c r="N62" s="143" t="s">
        <v>520</v>
      </c>
      <c r="O62" s="143" t="s">
        <v>619</v>
      </c>
      <c r="P62" s="143" t="s">
        <v>522</v>
      </c>
      <c r="Q62" s="143"/>
      <c r="R62" s="48" t="s">
        <v>82</v>
      </c>
      <c r="S62" s="144"/>
      <c r="T62" s="145" t="s">
        <v>408</v>
      </c>
      <c r="U62" s="127">
        <v>0.97</v>
      </c>
      <c r="V62" s="127">
        <v>0.97</v>
      </c>
      <c r="W62" s="127">
        <v>0.97</v>
      </c>
      <c r="X62" s="127">
        <v>0.97</v>
      </c>
      <c r="Y62" s="127">
        <v>0.97</v>
      </c>
      <c r="Z62" s="127">
        <v>0.97</v>
      </c>
      <c r="AA62" s="127">
        <v>0.97</v>
      </c>
      <c r="AB62" s="127">
        <v>0.97</v>
      </c>
      <c r="AC62" s="127">
        <v>0.97</v>
      </c>
      <c r="AD62" s="127">
        <v>0.97</v>
      </c>
      <c r="AE62" s="127">
        <v>0.97</v>
      </c>
      <c r="AF62" s="127">
        <v>0.97</v>
      </c>
      <c r="AG62" s="146"/>
      <c r="AH62" s="146"/>
      <c r="AI62" s="146"/>
      <c r="AJ62" s="147"/>
      <c r="AK62" s="147"/>
      <c r="AL62" s="147"/>
      <c r="AM62" s="147"/>
      <c r="AN62" s="147"/>
      <c r="AO62" s="147"/>
      <c r="AP62" s="147"/>
      <c r="AQ62" s="147"/>
      <c r="AR62" s="147"/>
    </row>
    <row r="63" spans="1:44" ht="31.5">
      <c r="A63" s="141" t="s">
        <v>628</v>
      </c>
      <c r="B63" s="142" t="s">
        <v>143</v>
      </c>
      <c r="C63" s="51" t="s">
        <v>555</v>
      </c>
      <c r="D63" s="51"/>
      <c r="E63" s="158" t="s">
        <v>626</v>
      </c>
      <c r="F63" s="51" t="s">
        <v>627</v>
      </c>
      <c r="G63" s="123">
        <v>3</v>
      </c>
      <c r="H63" s="143" t="s">
        <v>185</v>
      </c>
      <c r="I63" s="143" t="s">
        <v>618</v>
      </c>
      <c r="J63" s="143" t="s">
        <v>94</v>
      </c>
      <c r="K63" s="143" t="s">
        <v>75</v>
      </c>
      <c r="L63" s="143" t="s">
        <v>95</v>
      </c>
      <c r="M63" s="143" t="s">
        <v>519</v>
      </c>
      <c r="N63" s="143" t="s">
        <v>524</v>
      </c>
      <c r="O63" s="143" t="s">
        <v>619</v>
      </c>
      <c r="P63" s="143" t="s">
        <v>525</v>
      </c>
      <c r="Q63" s="143"/>
      <c r="R63" s="48" t="s">
        <v>82</v>
      </c>
      <c r="S63" s="144"/>
      <c r="T63" s="145" t="s">
        <v>408</v>
      </c>
      <c r="U63" s="127">
        <v>0.97</v>
      </c>
      <c r="V63" s="127">
        <v>0.97</v>
      </c>
      <c r="W63" s="127">
        <v>0.97</v>
      </c>
      <c r="X63" s="127">
        <v>0.97</v>
      </c>
      <c r="Y63" s="127">
        <v>0.97</v>
      </c>
      <c r="Z63" s="127">
        <v>0.97</v>
      </c>
      <c r="AA63" s="127">
        <v>0.97</v>
      </c>
      <c r="AB63" s="127">
        <v>0.97</v>
      </c>
      <c r="AC63" s="127">
        <v>0.97</v>
      </c>
      <c r="AD63" s="127">
        <v>0.97</v>
      </c>
      <c r="AE63" s="127">
        <v>0.97</v>
      </c>
      <c r="AF63" s="127">
        <v>0.97</v>
      </c>
      <c r="AG63" s="146"/>
      <c r="AH63" s="146"/>
      <c r="AI63" s="146"/>
      <c r="AJ63" s="147"/>
      <c r="AK63" s="147"/>
      <c r="AL63" s="147"/>
      <c r="AM63" s="147"/>
      <c r="AN63" s="147"/>
      <c r="AO63" s="147"/>
      <c r="AP63" s="147"/>
      <c r="AQ63" s="147"/>
      <c r="AR63" s="147"/>
    </row>
    <row r="64" spans="1:44" ht="31.5">
      <c r="A64" s="141" t="s">
        <v>629</v>
      </c>
      <c r="B64" s="142" t="s">
        <v>143</v>
      </c>
      <c r="C64" s="51" t="s">
        <v>555</v>
      </c>
      <c r="D64" s="51"/>
      <c r="E64" s="158" t="s">
        <v>626</v>
      </c>
      <c r="F64" s="51" t="s">
        <v>627</v>
      </c>
      <c r="G64" s="123">
        <v>3</v>
      </c>
      <c r="H64" s="143" t="s">
        <v>185</v>
      </c>
      <c r="I64" s="143" t="s">
        <v>618</v>
      </c>
      <c r="J64" s="143" t="s">
        <v>94</v>
      </c>
      <c r="K64" s="143" t="s">
        <v>75</v>
      </c>
      <c r="L64" s="143" t="s">
        <v>95</v>
      </c>
      <c r="M64" s="143" t="s">
        <v>519</v>
      </c>
      <c r="N64" s="143" t="s">
        <v>528</v>
      </c>
      <c r="O64" s="143" t="s">
        <v>619</v>
      </c>
      <c r="P64" s="143" t="s">
        <v>529</v>
      </c>
      <c r="Q64" s="143"/>
      <c r="R64" s="48" t="s">
        <v>82</v>
      </c>
      <c r="S64" s="144"/>
      <c r="T64" s="145" t="s">
        <v>408</v>
      </c>
      <c r="U64" s="127">
        <v>0.97</v>
      </c>
      <c r="V64" s="127">
        <v>0.97</v>
      </c>
      <c r="W64" s="127">
        <v>0.97</v>
      </c>
      <c r="X64" s="127">
        <v>0.97</v>
      </c>
      <c r="Y64" s="127">
        <v>0.97</v>
      </c>
      <c r="Z64" s="127">
        <v>0.97</v>
      </c>
      <c r="AA64" s="127">
        <v>0.97</v>
      </c>
      <c r="AB64" s="127">
        <v>0.97</v>
      </c>
      <c r="AC64" s="127">
        <v>0.97</v>
      </c>
      <c r="AD64" s="127">
        <v>0.97</v>
      </c>
      <c r="AE64" s="127">
        <v>0.97</v>
      </c>
      <c r="AF64" s="127">
        <v>0.97</v>
      </c>
      <c r="AG64" s="146"/>
      <c r="AH64" s="146"/>
      <c r="AI64" s="146"/>
      <c r="AJ64" s="147"/>
      <c r="AK64" s="147"/>
      <c r="AL64" s="147"/>
      <c r="AM64" s="147"/>
      <c r="AN64" s="147"/>
      <c r="AO64" s="147"/>
      <c r="AP64" s="147"/>
      <c r="AQ64" s="147"/>
      <c r="AR64" s="147"/>
    </row>
    <row r="65" spans="1:44" ht="31.5">
      <c r="A65" s="141" t="s">
        <v>630</v>
      </c>
      <c r="B65" s="142" t="s">
        <v>143</v>
      </c>
      <c r="C65" s="51" t="s">
        <v>555</v>
      </c>
      <c r="D65" s="51"/>
      <c r="E65" s="158" t="s">
        <v>626</v>
      </c>
      <c r="F65" s="51" t="s">
        <v>627</v>
      </c>
      <c r="G65" s="123">
        <v>3</v>
      </c>
      <c r="H65" s="143" t="s">
        <v>185</v>
      </c>
      <c r="I65" s="143" t="s">
        <v>618</v>
      </c>
      <c r="J65" s="143" t="s">
        <v>94</v>
      </c>
      <c r="K65" s="143" t="s">
        <v>75</v>
      </c>
      <c r="L65" s="143" t="s">
        <v>95</v>
      </c>
      <c r="M65" s="143" t="s">
        <v>519</v>
      </c>
      <c r="N65" s="143" t="s">
        <v>531</v>
      </c>
      <c r="O65" s="143" t="s">
        <v>619</v>
      </c>
      <c r="P65" s="143" t="s">
        <v>532</v>
      </c>
      <c r="Q65" s="143"/>
      <c r="R65" s="48" t="s">
        <v>82</v>
      </c>
      <c r="S65" s="144"/>
      <c r="T65" s="145" t="s">
        <v>408</v>
      </c>
      <c r="U65" s="127">
        <v>0.97</v>
      </c>
      <c r="V65" s="127">
        <v>0.97</v>
      </c>
      <c r="W65" s="127">
        <v>0.97</v>
      </c>
      <c r="X65" s="127">
        <v>0.97</v>
      </c>
      <c r="Y65" s="127">
        <v>0.97</v>
      </c>
      <c r="Z65" s="127">
        <v>0.97</v>
      </c>
      <c r="AA65" s="127">
        <v>0.97</v>
      </c>
      <c r="AB65" s="127">
        <v>0.97</v>
      </c>
      <c r="AC65" s="127">
        <v>0.97</v>
      </c>
      <c r="AD65" s="127">
        <v>0.97</v>
      </c>
      <c r="AE65" s="127">
        <v>0.97</v>
      </c>
      <c r="AF65" s="127">
        <v>0.97</v>
      </c>
      <c r="AG65" s="146"/>
      <c r="AH65" s="146"/>
      <c r="AI65" s="146"/>
      <c r="AJ65" s="147"/>
      <c r="AK65" s="147"/>
      <c r="AL65" s="147"/>
      <c r="AM65" s="147"/>
      <c r="AN65" s="147"/>
      <c r="AO65" s="147"/>
      <c r="AP65" s="147"/>
      <c r="AQ65" s="147"/>
      <c r="AR65" s="147"/>
    </row>
    <row r="66" spans="1:44" ht="31.5">
      <c r="A66" s="141" t="s">
        <v>631</v>
      </c>
      <c r="B66" s="142" t="s">
        <v>143</v>
      </c>
      <c r="C66" s="51" t="s">
        <v>555</v>
      </c>
      <c r="D66" s="51"/>
      <c r="E66" s="158" t="s">
        <v>626</v>
      </c>
      <c r="F66" s="51" t="s">
        <v>627</v>
      </c>
      <c r="G66" s="123">
        <v>3</v>
      </c>
      <c r="H66" s="143" t="s">
        <v>185</v>
      </c>
      <c r="I66" s="143" t="s">
        <v>618</v>
      </c>
      <c r="J66" s="143" t="s">
        <v>94</v>
      </c>
      <c r="K66" s="143" t="s">
        <v>75</v>
      </c>
      <c r="L66" s="143" t="s">
        <v>95</v>
      </c>
      <c r="M66" s="143" t="s">
        <v>519</v>
      </c>
      <c r="N66" s="143" t="s">
        <v>534</v>
      </c>
      <c r="O66" s="143" t="s">
        <v>619</v>
      </c>
      <c r="P66" s="143" t="s">
        <v>535</v>
      </c>
      <c r="Q66" s="143"/>
      <c r="R66" s="48" t="s">
        <v>82</v>
      </c>
      <c r="S66" s="144"/>
      <c r="T66" s="145" t="s">
        <v>408</v>
      </c>
      <c r="U66" s="127">
        <v>0.97</v>
      </c>
      <c r="V66" s="127">
        <v>0.97</v>
      </c>
      <c r="W66" s="127">
        <v>0.97</v>
      </c>
      <c r="X66" s="127">
        <v>0.97</v>
      </c>
      <c r="Y66" s="127">
        <v>0.97</v>
      </c>
      <c r="Z66" s="127">
        <v>0.97</v>
      </c>
      <c r="AA66" s="127">
        <v>0.97</v>
      </c>
      <c r="AB66" s="127">
        <v>0.97</v>
      </c>
      <c r="AC66" s="127">
        <v>0.97</v>
      </c>
      <c r="AD66" s="127">
        <v>0.97</v>
      </c>
      <c r="AE66" s="127">
        <v>0.97</v>
      </c>
      <c r="AF66" s="127">
        <v>0.97</v>
      </c>
      <c r="AG66" s="146"/>
      <c r="AH66" s="146"/>
      <c r="AI66" s="146"/>
      <c r="AJ66" s="147"/>
      <c r="AK66" s="147"/>
      <c r="AL66" s="147"/>
      <c r="AM66" s="147"/>
      <c r="AN66" s="147"/>
      <c r="AO66" s="147"/>
      <c r="AP66" s="147"/>
      <c r="AQ66" s="147"/>
      <c r="AR66" s="147"/>
    </row>
    <row r="67" spans="1:44" ht="31.5">
      <c r="A67" s="141" t="s">
        <v>632</v>
      </c>
      <c r="B67" s="142" t="s">
        <v>68</v>
      </c>
      <c r="C67" s="51" t="s">
        <v>633</v>
      </c>
      <c r="D67" s="51"/>
      <c r="E67" s="51" t="s">
        <v>634</v>
      </c>
      <c r="F67" s="51" t="s">
        <v>635</v>
      </c>
      <c r="G67" s="123">
        <v>2</v>
      </c>
      <c r="H67" s="143" t="s">
        <v>162</v>
      </c>
      <c r="I67" s="143" t="s">
        <v>636</v>
      </c>
      <c r="J67" s="143" t="s">
        <v>74</v>
      </c>
      <c r="K67" s="143" t="s">
        <v>75</v>
      </c>
      <c r="L67" s="143" t="s">
        <v>76</v>
      </c>
      <c r="M67" s="143" t="s">
        <v>637</v>
      </c>
      <c r="N67" s="143" t="s">
        <v>520</v>
      </c>
      <c r="O67" s="143" t="s">
        <v>540</v>
      </c>
      <c r="P67" s="143" t="s">
        <v>522</v>
      </c>
      <c r="Q67" s="143" t="s">
        <v>638</v>
      </c>
      <c r="R67" s="48" t="s">
        <v>82</v>
      </c>
      <c r="S67" s="144"/>
      <c r="T67" s="145" t="s">
        <v>408</v>
      </c>
      <c r="U67" s="128">
        <v>183</v>
      </c>
      <c r="V67" s="128">
        <v>183</v>
      </c>
      <c r="W67" s="128">
        <v>184</v>
      </c>
      <c r="X67" s="128">
        <v>183</v>
      </c>
      <c r="Y67" s="128">
        <v>183</v>
      </c>
      <c r="Z67" s="128">
        <v>184</v>
      </c>
      <c r="AA67" s="128">
        <v>183</v>
      </c>
      <c r="AB67" s="128">
        <v>183</v>
      </c>
      <c r="AC67" s="128">
        <v>184</v>
      </c>
      <c r="AD67" s="128">
        <v>183</v>
      </c>
      <c r="AE67" s="128">
        <v>183</v>
      </c>
      <c r="AF67" s="128">
        <v>184</v>
      </c>
      <c r="AG67" s="146"/>
      <c r="AH67" s="146"/>
      <c r="AI67" s="146"/>
      <c r="AJ67" s="147"/>
      <c r="AK67" s="147"/>
      <c r="AL67" s="147"/>
      <c r="AM67" s="147"/>
      <c r="AN67" s="147"/>
      <c r="AO67" s="147"/>
      <c r="AP67" s="147"/>
      <c r="AQ67" s="147"/>
      <c r="AR67" s="147"/>
    </row>
    <row r="68" spans="1:44" ht="31.5">
      <c r="A68" s="141" t="s">
        <v>639</v>
      </c>
      <c r="B68" s="142" t="s">
        <v>68</v>
      </c>
      <c r="C68" s="51" t="s">
        <v>633</v>
      </c>
      <c r="D68" s="51"/>
      <c r="E68" s="51" t="s">
        <v>634</v>
      </c>
      <c r="F68" s="51" t="s">
        <v>635</v>
      </c>
      <c r="G68" s="123">
        <v>2</v>
      </c>
      <c r="H68" s="143" t="s">
        <v>162</v>
      </c>
      <c r="I68" s="143" t="s">
        <v>636</v>
      </c>
      <c r="J68" s="143" t="s">
        <v>74</v>
      </c>
      <c r="K68" s="143" t="s">
        <v>75</v>
      </c>
      <c r="L68" s="143" t="s">
        <v>76</v>
      </c>
      <c r="M68" s="143" t="s">
        <v>637</v>
      </c>
      <c r="N68" s="143" t="s">
        <v>524</v>
      </c>
      <c r="O68" s="143" t="s">
        <v>540</v>
      </c>
      <c r="P68" s="143" t="s">
        <v>525</v>
      </c>
      <c r="Q68" s="143" t="s">
        <v>638</v>
      </c>
      <c r="R68" s="48" t="s">
        <v>82</v>
      </c>
      <c r="S68" s="144"/>
      <c r="T68" s="145" t="s">
        <v>408</v>
      </c>
      <c r="U68" s="128">
        <v>75</v>
      </c>
      <c r="V68" s="128">
        <v>75</v>
      </c>
      <c r="W68" s="128">
        <v>75</v>
      </c>
      <c r="X68" s="128">
        <v>75</v>
      </c>
      <c r="Y68" s="128">
        <v>75</v>
      </c>
      <c r="Z68" s="128">
        <v>75</v>
      </c>
      <c r="AA68" s="128">
        <v>75</v>
      </c>
      <c r="AB68" s="128">
        <v>75</v>
      </c>
      <c r="AC68" s="128">
        <v>75</v>
      </c>
      <c r="AD68" s="128">
        <v>75</v>
      </c>
      <c r="AE68" s="128">
        <v>75</v>
      </c>
      <c r="AF68" s="128">
        <v>75</v>
      </c>
      <c r="AG68" s="146"/>
      <c r="AH68" s="146"/>
      <c r="AI68" s="146"/>
      <c r="AJ68" s="147"/>
      <c r="AK68" s="147"/>
      <c r="AL68" s="147"/>
      <c r="AM68" s="147"/>
      <c r="AN68" s="147"/>
      <c r="AO68" s="147"/>
      <c r="AP68" s="147"/>
      <c r="AQ68" s="147"/>
      <c r="AR68" s="147"/>
    </row>
    <row r="69" spans="1:44" ht="31.5">
      <c r="A69" s="141" t="s">
        <v>640</v>
      </c>
      <c r="B69" s="142" t="s">
        <v>68</v>
      </c>
      <c r="C69" s="51" t="s">
        <v>633</v>
      </c>
      <c r="D69" s="51"/>
      <c r="E69" s="51" t="s">
        <v>634</v>
      </c>
      <c r="F69" s="51" t="s">
        <v>635</v>
      </c>
      <c r="G69" s="123">
        <v>2</v>
      </c>
      <c r="H69" s="143" t="s">
        <v>162</v>
      </c>
      <c r="I69" s="143" t="s">
        <v>636</v>
      </c>
      <c r="J69" s="143" t="s">
        <v>74</v>
      </c>
      <c r="K69" s="143" t="s">
        <v>75</v>
      </c>
      <c r="L69" s="143" t="s">
        <v>76</v>
      </c>
      <c r="M69" s="143" t="s">
        <v>637</v>
      </c>
      <c r="N69" s="143" t="s">
        <v>528</v>
      </c>
      <c r="O69" s="143" t="s">
        <v>540</v>
      </c>
      <c r="P69" s="143" t="s">
        <v>529</v>
      </c>
      <c r="Q69" s="143" t="s">
        <v>638</v>
      </c>
      <c r="R69" s="48" t="s">
        <v>82</v>
      </c>
      <c r="S69" s="144"/>
      <c r="T69" s="145" t="s">
        <v>408</v>
      </c>
      <c r="U69" s="150">
        <v>125</v>
      </c>
      <c r="V69" s="150">
        <v>125</v>
      </c>
      <c r="W69" s="150">
        <v>125</v>
      </c>
      <c r="X69" s="150">
        <v>125</v>
      </c>
      <c r="Y69" s="150">
        <v>125</v>
      </c>
      <c r="Z69" s="150">
        <v>125</v>
      </c>
      <c r="AA69" s="150">
        <v>125</v>
      </c>
      <c r="AB69" s="150">
        <v>125</v>
      </c>
      <c r="AC69" s="150">
        <v>125</v>
      </c>
      <c r="AD69" s="150">
        <v>125</v>
      </c>
      <c r="AE69" s="150">
        <v>125</v>
      </c>
      <c r="AF69" s="150">
        <v>125</v>
      </c>
      <c r="AG69" s="149"/>
      <c r="AH69" s="149"/>
      <c r="AI69" s="149"/>
      <c r="AJ69" s="149"/>
      <c r="AK69" s="149"/>
      <c r="AL69" s="149"/>
      <c r="AM69" s="149"/>
      <c r="AN69" s="149"/>
      <c r="AO69" s="149"/>
      <c r="AP69" s="149"/>
      <c r="AQ69" s="149"/>
      <c r="AR69" s="149"/>
    </row>
    <row r="70" spans="1:44" s="143" customFormat="1" ht="31.5">
      <c r="A70" s="141" t="s">
        <v>641</v>
      </c>
      <c r="B70" s="51" t="s">
        <v>68</v>
      </c>
      <c r="C70" s="51" t="s">
        <v>633</v>
      </c>
      <c r="D70" s="51"/>
      <c r="E70" s="51" t="s">
        <v>634</v>
      </c>
      <c r="F70" s="51" t="s">
        <v>635</v>
      </c>
      <c r="G70" s="52">
        <v>2</v>
      </c>
      <c r="H70" s="143" t="s">
        <v>162</v>
      </c>
      <c r="I70" s="143" t="s">
        <v>636</v>
      </c>
      <c r="J70" s="143" t="s">
        <v>74</v>
      </c>
      <c r="K70" s="143" t="s">
        <v>75</v>
      </c>
      <c r="L70" s="143" t="s">
        <v>76</v>
      </c>
      <c r="M70" s="143" t="s">
        <v>637</v>
      </c>
      <c r="N70" s="143" t="s">
        <v>531</v>
      </c>
      <c r="O70" s="143" t="s">
        <v>540</v>
      </c>
      <c r="P70" s="143" t="s">
        <v>532</v>
      </c>
      <c r="Q70" s="143" t="s">
        <v>638</v>
      </c>
      <c r="R70" s="48" t="s">
        <v>82</v>
      </c>
      <c r="S70" s="144"/>
      <c r="T70" s="145" t="s">
        <v>408</v>
      </c>
      <c r="U70" s="159">
        <v>91</v>
      </c>
      <c r="V70" s="159">
        <v>92</v>
      </c>
      <c r="W70" s="159">
        <v>92</v>
      </c>
      <c r="X70" s="159">
        <v>91</v>
      </c>
      <c r="Y70" s="159">
        <v>92</v>
      </c>
      <c r="Z70" s="159">
        <v>92</v>
      </c>
      <c r="AA70" s="159">
        <v>91</v>
      </c>
      <c r="AB70" s="159">
        <v>92</v>
      </c>
      <c r="AC70" s="159">
        <v>92</v>
      </c>
      <c r="AD70" s="159">
        <v>91</v>
      </c>
      <c r="AE70" s="159">
        <v>92</v>
      </c>
      <c r="AF70" s="159">
        <v>92</v>
      </c>
      <c r="AG70" s="160"/>
      <c r="AH70" s="160"/>
      <c r="AI70" s="160"/>
      <c r="AJ70" s="160"/>
      <c r="AK70" s="160"/>
      <c r="AL70" s="160"/>
      <c r="AM70" s="160"/>
      <c r="AN70" s="160"/>
      <c r="AO70" s="160"/>
      <c r="AP70" s="160"/>
      <c r="AQ70" s="160"/>
      <c r="AR70" s="160"/>
    </row>
    <row r="71" spans="1:44" s="143" customFormat="1" ht="31.5">
      <c r="A71" s="141" t="s">
        <v>642</v>
      </c>
      <c r="B71" s="51" t="s">
        <v>68</v>
      </c>
      <c r="C71" s="51" t="s">
        <v>633</v>
      </c>
      <c r="D71" s="51"/>
      <c r="E71" s="51" t="s">
        <v>634</v>
      </c>
      <c r="F71" s="51" t="s">
        <v>635</v>
      </c>
      <c r="G71" s="52">
        <v>2</v>
      </c>
      <c r="H71" s="143" t="s">
        <v>162</v>
      </c>
      <c r="I71" s="143" t="s">
        <v>636</v>
      </c>
      <c r="J71" s="143" t="s">
        <v>74</v>
      </c>
      <c r="K71" s="143" t="s">
        <v>75</v>
      </c>
      <c r="L71" s="143" t="s">
        <v>76</v>
      </c>
      <c r="M71" s="143" t="s">
        <v>637</v>
      </c>
      <c r="N71" s="143" t="s">
        <v>534</v>
      </c>
      <c r="O71" s="143" t="s">
        <v>540</v>
      </c>
      <c r="P71" s="143" t="s">
        <v>535</v>
      </c>
      <c r="Q71" s="143" t="s">
        <v>638</v>
      </c>
      <c r="R71" s="48" t="s">
        <v>82</v>
      </c>
      <c r="S71" s="144"/>
      <c r="T71" s="145" t="s">
        <v>408</v>
      </c>
      <c r="U71" s="159">
        <v>75</v>
      </c>
      <c r="V71" s="159">
        <v>75</v>
      </c>
      <c r="W71" s="159">
        <v>75</v>
      </c>
      <c r="X71" s="159">
        <v>75</v>
      </c>
      <c r="Y71" s="159">
        <v>75</v>
      </c>
      <c r="Z71" s="159">
        <v>75</v>
      </c>
      <c r="AA71" s="159">
        <v>75</v>
      </c>
      <c r="AB71" s="159">
        <v>75</v>
      </c>
      <c r="AC71" s="159">
        <v>75</v>
      </c>
      <c r="AD71" s="159">
        <v>75</v>
      </c>
      <c r="AE71" s="159">
        <v>75</v>
      </c>
      <c r="AF71" s="159">
        <v>75</v>
      </c>
      <c r="AG71" s="160"/>
      <c r="AH71" s="160"/>
      <c r="AI71" s="160"/>
      <c r="AJ71" s="160"/>
      <c r="AK71" s="160"/>
      <c r="AL71" s="160"/>
      <c r="AM71" s="160"/>
      <c r="AN71" s="160"/>
      <c r="AO71" s="160"/>
      <c r="AP71" s="160"/>
      <c r="AQ71" s="160"/>
      <c r="AR71" s="160"/>
    </row>
    <row r="72" spans="1:44" s="143" customFormat="1">
      <c r="A72" s="141" t="s">
        <v>643</v>
      </c>
      <c r="B72" s="51" t="s">
        <v>131</v>
      </c>
      <c r="C72" s="51" t="s">
        <v>598</v>
      </c>
      <c r="D72" s="51"/>
      <c r="E72" s="51" t="s">
        <v>644</v>
      </c>
      <c r="F72" s="51" t="s">
        <v>645</v>
      </c>
      <c r="G72" s="52">
        <v>3</v>
      </c>
      <c r="H72" s="143" t="s">
        <v>72</v>
      </c>
      <c r="I72" s="143" t="s">
        <v>646</v>
      </c>
      <c r="J72" s="143" t="s">
        <v>74</v>
      </c>
      <c r="K72" s="143" t="s">
        <v>75</v>
      </c>
      <c r="L72" s="143" t="s">
        <v>76</v>
      </c>
      <c r="M72" s="143" t="s">
        <v>647</v>
      </c>
      <c r="N72" s="143" t="s">
        <v>520</v>
      </c>
      <c r="O72" s="143" t="s">
        <v>540</v>
      </c>
      <c r="P72" s="143" t="s">
        <v>522</v>
      </c>
      <c r="R72" s="48" t="s">
        <v>82</v>
      </c>
      <c r="S72" s="144"/>
      <c r="T72" s="145" t="s">
        <v>408</v>
      </c>
      <c r="U72" s="159">
        <v>4166</v>
      </c>
      <c r="V72" s="159">
        <v>4167</v>
      </c>
      <c r="W72" s="159">
        <v>4167</v>
      </c>
      <c r="X72" s="159">
        <v>4166</v>
      </c>
      <c r="Y72" s="159">
        <v>4167</v>
      </c>
      <c r="Z72" s="159">
        <v>4167</v>
      </c>
      <c r="AA72" s="159">
        <v>4166</v>
      </c>
      <c r="AB72" s="159">
        <v>4167</v>
      </c>
      <c r="AC72" s="159">
        <v>4167</v>
      </c>
      <c r="AD72" s="159">
        <v>4166</v>
      </c>
      <c r="AE72" s="159">
        <v>4167</v>
      </c>
      <c r="AF72" s="159">
        <v>4167</v>
      </c>
      <c r="AG72" s="160"/>
      <c r="AH72" s="160"/>
      <c r="AI72" s="160"/>
      <c r="AJ72" s="160"/>
      <c r="AK72" s="160"/>
      <c r="AL72" s="160"/>
      <c r="AM72" s="160"/>
      <c r="AN72" s="160"/>
      <c r="AO72" s="160"/>
      <c r="AP72" s="160"/>
      <c r="AQ72" s="160"/>
      <c r="AR72" s="160"/>
    </row>
    <row r="73" spans="1:44" s="143" customFormat="1">
      <c r="A73" s="141" t="s">
        <v>648</v>
      </c>
      <c r="B73" s="51" t="s">
        <v>131</v>
      </c>
      <c r="C73" s="51" t="s">
        <v>598</v>
      </c>
      <c r="D73" s="51"/>
      <c r="E73" s="51" t="s">
        <v>644</v>
      </c>
      <c r="F73" s="51" t="s">
        <v>645</v>
      </c>
      <c r="G73" s="52">
        <v>3</v>
      </c>
      <c r="H73" s="143" t="s">
        <v>72</v>
      </c>
      <c r="I73" s="143" t="s">
        <v>646</v>
      </c>
      <c r="J73" s="143" t="s">
        <v>74</v>
      </c>
      <c r="K73" s="143" t="s">
        <v>75</v>
      </c>
      <c r="L73" s="143" t="s">
        <v>76</v>
      </c>
      <c r="M73" s="143" t="s">
        <v>647</v>
      </c>
      <c r="N73" s="143" t="s">
        <v>524</v>
      </c>
      <c r="O73" s="143" t="s">
        <v>540</v>
      </c>
      <c r="P73" s="143" t="s">
        <v>525</v>
      </c>
      <c r="R73" s="48" t="s">
        <v>82</v>
      </c>
      <c r="S73" s="144"/>
      <c r="T73" s="145" t="s">
        <v>408</v>
      </c>
      <c r="U73" s="159">
        <v>1250</v>
      </c>
      <c r="V73" s="159">
        <v>1250</v>
      </c>
      <c r="W73" s="159">
        <v>1250</v>
      </c>
      <c r="X73" s="159">
        <v>1250</v>
      </c>
      <c r="Y73" s="159">
        <v>1250</v>
      </c>
      <c r="Z73" s="159">
        <v>1250</v>
      </c>
      <c r="AA73" s="159">
        <v>1250</v>
      </c>
      <c r="AB73" s="159">
        <v>1250</v>
      </c>
      <c r="AC73" s="159">
        <v>1250</v>
      </c>
      <c r="AD73" s="159">
        <v>1250</v>
      </c>
      <c r="AE73" s="159">
        <v>1250</v>
      </c>
      <c r="AF73" s="159">
        <v>1250</v>
      </c>
      <c r="AG73" s="160"/>
      <c r="AH73" s="160"/>
      <c r="AI73" s="160"/>
      <c r="AJ73" s="160"/>
      <c r="AK73" s="160"/>
      <c r="AL73" s="160"/>
      <c r="AM73" s="160"/>
      <c r="AN73" s="160"/>
      <c r="AO73" s="160"/>
      <c r="AP73" s="160"/>
      <c r="AQ73" s="160"/>
      <c r="AR73" s="160"/>
    </row>
    <row r="74" spans="1:44" s="143" customFormat="1">
      <c r="A74" s="141" t="s">
        <v>649</v>
      </c>
      <c r="B74" s="51" t="s">
        <v>131</v>
      </c>
      <c r="C74" s="51" t="s">
        <v>598</v>
      </c>
      <c r="D74" s="51"/>
      <c r="E74" s="51" t="s">
        <v>644</v>
      </c>
      <c r="F74" s="51" t="s">
        <v>645</v>
      </c>
      <c r="G74" s="52">
        <v>3</v>
      </c>
      <c r="H74" s="143" t="s">
        <v>72</v>
      </c>
      <c r="I74" s="143" t="s">
        <v>646</v>
      </c>
      <c r="J74" s="143" t="s">
        <v>74</v>
      </c>
      <c r="K74" s="143" t="s">
        <v>75</v>
      </c>
      <c r="L74" s="143" t="s">
        <v>76</v>
      </c>
      <c r="M74" s="143" t="s">
        <v>647</v>
      </c>
      <c r="N74" s="143" t="s">
        <v>528</v>
      </c>
      <c r="O74" s="143" t="s">
        <v>540</v>
      </c>
      <c r="P74" s="143" t="s">
        <v>529</v>
      </c>
      <c r="R74" s="48" t="s">
        <v>82</v>
      </c>
      <c r="S74" s="144"/>
      <c r="T74" s="145" t="s">
        <v>408</v>
      </c>
      <c r="U74" s="161">
        <v>2500</v>
      </c>
      <c r="V74" s="161">
        <v>2500</v>
      </c>
      <c r="W74" s="161">
        <v>2500</v>
      </c>
      <c r="X74" s="161">
        <v>2500</v>
      </c>
      <c r="Y74" s="161">
        <v>2500</v>
      </c>
      <c r="Z74" s="161">
        <v>2500</v>
      </c>
      <c r="AA74" s="161">
        <v>2500</v>
      </c>
      <c r="AB74" s="161">
        <v>2500</v>
      </c>
      <c r="AC74" s="161">
        <v>2500</v>
      </c>
      <c r="AD74" s="161">
        <v>2500</v>
      </c>
      <c r="AE74" s="161">
        <v>2500</v>
      </c>
      <c r="AF74" s="161">
        <v>2500</v>
      </c>
      <c r="AG74" s="162"/>
      <c r="AH74" s="162"/>
      <c r="AI74" s="162"/>
      <c r="AJ74" s="163"/>
      <c r="AK74" s="163"/>
      <c r="AL74" s="163"/>
      <c r="AM74" s="163"/>
      <c r="AN74" s="163"/>
      <c r="AO74" s="163"/>
      <c r="AP74" s="163"/>
      <c r="AQ74" s="163"/>
      <c r="AR74" s="163"/>
    </row>
    <row r="75" spans="1:44" s="143" customFormat="1">
      <c r="A75" s="141" t="s">
        <v>650</v>
      </c>
      <c r="B75" s="51" t="s">
        <v>131</v>
      </c>
      <c r="C75" s="51" t="s">
        <v>598</v>
      </c>
      <c r="D75" s="51"/>
      <c r="E75" s="51" t="s">
        <v>644</v>
      </c>
      <c r="F75" s="51" t="s">
        <v>645</v>
      </c>
      <c r="G75" s="52">
        <v>3</v>
      </c>
      <c r="H75" s="143" t="s">
        <v>72</v>
      </c>
      <c r="I75" s="143" t="s">
        <v>646</v>
      </c>
      <c r="J75" s="143" t="s">
        <v>74</v>
      </c>
      <c r="K75" s="143" t="s">
        <v>75</v>
      </c>
      <c r="L75" s="143" t="s">
        <v>76</v>
      </c>
      <c r="M75" s="143" t="s">
        <v>647</v>
      </c>
      <c r="N75" s="143" t="s">
        <v>531</v>
      </c>
      <c r="O75" s="143" t="s">
        <v>540</v>
      </c>
      <c r="P75" s="143" t="s">
        <v>532</v>
      </c>
      <c r="R75" s="48" t="s">
        <v>82</v>
      </c>
      <c r="S75" s="144"/>
      <c r="T75" s="145" t="s">
        <v>408</v>
      </c>
      <c r="U75" s="161">
        <v>2083</v>
      </c>
      <c r="V75" s="161">
        <v>2083</v>
      </c>
      <c r="W75" s="161">
        <v>2084</v>
      </c>
      <c r="X75" s="161">
        <v>2083</v>
      </c>
      <c r="Y75" s="161">
        <v>2083</v>
      </c>
      <c r="Z75" s="161">
        <v>2084</v>
      </c>
      <c r="AA75" s="161">
        <v>2083</v>
      </c>
      <c r="AB75" s="161">
        <v>2083</v>
      </c>
      <c r="AC75" s="161">
        <v>2084</v>
      </c>
      <c r="AD75" s="161">
        <v>2083</v>
      </c>
      <c r="AE75" s="161">
        <v>2083</v>
      </c>
      <c r="AF75" s="161">
        <v>2084</v>
      </c>
      <c r="AG75" s="162"/>
      <c r="AH75" s="162"/>
      <c r="AI75" s="162"/>
      <c r="AJ75" s="163"/>
      <c r="AK75" s="163"/>
      <c r="AL75" s="163"/>
      <c r="AM75" s="163"/>
      <c r="AN75" s="163"/>
      <c r="AO75" s="163"/>
      <c r="AP75" s="163"/>
      <c r="AQ75" s="163"/>
      <c r="AR75" s="163"/>
    </row>
    <row r="76" spans="1:44">
      <c r="A76" s="141" t="s">
        <v>651</v>
      </c>
      <c r="B76" s="142" t="s">
        <v>131</v>
      </c>
      <c r="C76" s="51" t="s">
        <v>598</v>
      </c>
      <c r="D76" s="51"/>
      <c r="E76" s="51" t="s">
        <v>644</v>
      </c>
      <c r="F76" s="51" t="s">
        <v>645</v>
      </c>
      <c r="G76" s="123">
        <v>3</v>
      </c>
      <c r="H76" s="143" t="s">
        <v>72</v>
      </c>
      <c r="I76" s="143" t="s">
        <v>646</v>
      </c>
      <c r="J76" s="143" t="s">
        <v>74</v>
      </c>
      <c r="K76" s="143" t="s">
        <v>75</v>
      </c>
      <c r="L76" s="143" t="s">
        <v>76</v>
      </c>
      <c r="M76" s="143" t="s">
        <v>647</v>
      </c>
      <c r="N76" s="143" t="s">
        <v>534</v>
      </c>
      <c r="O76" s="143" t="s">
        <v>540</v>
      </c>
      <c r="P76" s="143" t="s">
        <v>535</v>
      </c>
      <c r="Q76" s="143"/>
      <c r="R76" s="48" t="s">
        <v>82</v>
      </c>
      <c r="S76" s="144"/>
      <c r="T76" s="145" t="s">
        <v>408</v>
      </c>
      <c r="U76" s="128">
        <v>1166</v>
      </c>
      <c r="V76" s="128">
        <v>1167</v>
      </c>
      <c r="W76" s="128">
        <v>1167</v>
      </c>
      <c r="X76" s="128">
        <v>1166</v>
      </c>
      <c r="Y76" s="128">
        <v>1167</v>
      </c>
      <c r="Z76" s="128">
        <v>1167</v>
      </c>
      <c r="AA76" s="128">
        <v>1166</v>
      </c>
      <c r="AB76" s="128">
        <v>1167</v>
      </c>
      <c r="AC76" s="128">
        <v>1167</v>
      </c>
      <c r="AD76" s="128">
        <v>1166</v>
      </c>
      <c r="AE76" s="128">
        <v>1167</v>
      </c>
      <c r="AF76" s="128">
        <v>1167</v>
      </c>
      <c r="AG76" s="146"/>
      <c r="AH76" s="146"/>
      <c r="AI76" s="146"/>
      <c r="AJ76" s="147"/>
      <c r="AK76" s="147"/>
      <c r="AL76" s="147"/>
      <c r="AM76" s="147"/>
      <c r="AN76" s="147"/>
      <c r="AO76" s="147"/>
      <c r="AP76" s="147"/>
      <c r="AQ76" s="147"/>
      <c r="AR76" s="147"/>
    </row>
    <row r="77" spans="1:44" ht="31.5">
      <c r="A77" s="141" t="s">
        <v>652</v>
      </c>
      <c r="B77" s="142" t="s">
        <v>131</v>
      </c>
      <c r="C77" s="51" t="s">
        <v>598</v>
      </c>
      <c r="D77" s="51"/>
      <c r="E77" s="51" t="s">
        <v>653</v>
      </c>
      <c r="F77" s="51" t="s">
        <v>654</v>
      </c>
      <c r="G77" s="123">
        <v>3</v>
      </c>
      <c r="H77" s="143" t="s">
        <v>72</v>
      </c>
      <c r="I77" s="143" t="s">
        <v>655</v>
      </c>
      <c r="J77" s="143" t="s">
        <v>74</v>
      </c>
      <c r="K77" s="143" t="s">
        <v>75</v>
      </c>
      <c r="L77" s="143" t="s">
        <v>76</v>
      </c>
      <c r="M77" s="143" t="s">
        <v>656</v>
      </c>
      <c r="N77" s="143" t="s">
        <v>520</v>
      </c>
      <c r="O77" s="143" t="s">
        <v>657</v>
      </c>
      <c r="P77" s="143" t="s">
        <v>522</v>
      </c>
      <c r="Q77" s="143" t="s">
        <v>658</v>
      </c>
      <c r="R77" s="48" t="s">
        <v>82</v>
      </c>
      <c r="S77" s="144"/>
      <c r="T77" s="145" t="s">
        <v>408</v>
      </c>
      <c r="U77" s="128">
        <v>1</v>
      </c>
      <c r="V77" s="128">
        <v>1</v>
      </c>
      <c r="W77" s="128">
        <v>1</v>
      </c>
      <c r="X77" s="128">
        <v>1</v>
      </c>
      <c r="Y77" s="128">
        <v>1</v>
      </c>
      <c r="Z77" s="128">
        <v>1</v>
      </c>
      <c r="AA77" s="128">
        <v>1</v>
      </c>
      <c r="AB77" s="128">
        <v>1</v>
      </c>
      <c r="AC77" s="128">
        <v>1</v>
      </c>
      <c r="AD77" s="128">
        <v>1</v>
      </c>
      <c r="AE77" s="128">
        <v>1</v>
      </c>
      <c r="AF77" s="128">
        <v>1</v>
      </c>
      <c r="AG77" s="146"/>
      <c r="AH77" s="146"/>
      <c r="AI77" s="146"/>
      <c r="AJ77" s="147"/>
      <c r="AK77" s="147"/>
      <c r="AL77" s="147"/>
      <c r="AM77" s="147"/>
      <c r="AN77" s="147"/>
      <c r="AO77" s="147"/>
      <c r="AP77" s="147"/>
      <c r="AQ77" s="147"/>
      <c r="AR77" s="147"/>
    </row>
    <row r="78" spans="1:44" ht="31.5">
      <c r="A78" s="141" t="s">
        <v>659</v>
      </c>
      <c r="B78" s="142" t="s">
        <v>131</v>
      </c>
      <c r="C78" s="51" t="s">
        <v>598</v>
      </c>
      <c r="D78" s="51"/>
      <c r="E78" s="51" t="s">
        <v>653</v>
      </c>
      <c r="F78" s="51" t="s">
        <v>654</v>
      </c>
      <c r="G78" s="123">
        <v>3</v>
      </c>
      <c r="H78" s="143" t="s">
        <v>72</v>
      </c>
      <c r="I78" s="143" t="s">
        <v>655</v>
      </c>
      <c r="J78" s="143" t="s">
        <v>74</v>
      </c>
      <c r="K78" s="143" t="s">
        <v>75</v>
      </c>
      <c r="L78" s="143" t="s">
        <v>76</v>
      </c>
      <c r="M78" s="143" t="s">
        <v>656</v>
      </c>
      <c r="N78" s="143" t="s">
        <v>524</v>
      </c>
      <c r="O78" s="143" t="s">
        <v>657</v>
      </c>
      <c r="P78" s="143" t="s">
        <v>525</v>
      </c>
      <c r="Q78" s="143" t="s">
        <v>658</v>
      </c>
      <c r="R78" s="48" t="s">
        <v>82</v>
      </c>
      <c r="S78" s="144"/>
      <c r="T78" s="145" t="s">
        <v>408</v>
      </c>
      <c r="U78" s="128">
        <v>1</v>
      </c>
      <c r="V78" s="128">
        <v>1</v>
      </c>
      <c r="W78" s="128">
        <v>1</v>
      </c>
      <c r="X78" s="128">
        <v>1</v>
      </c>
      <c r="Y78" s="128">
        <v>1</v>
      </c>
      <c r="Z78" s="128">
        <v>1</v>
      </c>
      <c r="AA78" s="128">
        <v>1</v>
      </c>
      <c r="AB78" s="128">
        <v>1</v>
      </c>
      <c r="AC78" s="128">
        <v>1</v>
      </c>
      <c r="AD78" s="128">
        <v>1</v>
      </c>
      <c r="AE78" s="128">
        <v>1</v>
      </c>
      <c r="AF78" s="128">
        <v>1</v>
      </c>
      <c r="AG78" s="146"/>
      <c r="AH78" s="146"/>
      <c r="AI78" s="146"/>
      <c r="AJ78" s="147"/>
      <c r="AK78" s="147"/>
      <c r="AL78" s="147"/>
      <c r="AM78" s="147"/>
      <c r="AN78" s="147"/>
      <c r="AO78" s="147"/>
      <c r="AP78" s="147"/>
      <c r="AQ78" s="147"/>
      <c r="AR78" s="147"/>
    </row>
    <row r="79" spans="1:44" ht="31.5">
      <c r="A79" s="141" t="s">
        <v>660</v>
      </c>
      <c r="B79" s="142" t="s">
        <v>131</v>
      </c>
      <c r="C79" s="51" t="s">
        <v>598</v>
      </c>
      <c r="D79" s="51"/>
      <c r="E79" s="51" t="s">
        <v>653</v>
      </c>
      <c r="F79" s="51" t="s">
        <v>654</v>
      </c>
      <c r="G79" s="123">
        <v>3</v>
      </c>
      <c r="H79" s="143" t="s">
        <v>72</v>
      </c>
      <c r="I79" s="143" t="s">
        <v>655</v>
      </c>
      <c r="J79" s="143" t="s">
        <v>74</v>
      </c>
      <c r="K79" s="143" t="s">
        <v>75</v>
      </c>
      <c r="L79" s="143" t="s">
        <v>76</v>
      </c>
      <c r="M79" s="143" t="s">
        <v>656</v>
      </c>
      <c r="N79" s="143" t="s">
        <v>528</v>
      </c>
      <c r="O79" s="143" t="s">
        <v>657</v>
      </c>
      <c r="P79" s="143" t="s">
        <v>529</v>
      </c>
      <c r="Q79" s="143" t="s">
        <v>658</v>
      </c>
      <c r="R79" s="48" t="s">
        <v>82</v>
      </c>
      <c r="S79" s="144"/>
      <c r="T79" s="145" t="s">
        <v>408</v>
      </c>
      <c r="U79" s="128">
        <v>1</v>
      </c>
      <c r="V79" s="128">
        <v>1</v>
      </c>
      <c r="W79" s="128">
        <v>1</v>
      </c>
      <c r="X79" s="128">
        <v>1</v>
      </c>
      <c r="Y79" s="128">
        <v>1</v>
      </c>
      <c r="Z79" s="128">
        <v>1</v>
      </c>
      <c r="AA79" s="128">
        <v>1</v>
      </c>
      <c r="AB79" s="128">
        <v>1</v>
      </c>
      <c r="AC79" s="128">
        <v>1</v>
      </c>
      <c r="AD79" s="128">
        <v>1</v>
      </c>
      <c r="AE79" s="128">
        <v>1</v>
      </c>
      <c r="AF79" s="128">
        <v>1</v>
      </c>
      <c r="AG79" s="146"/>
      <c r="AH79" s="146"/>
      <c r="AI79" s="146"/>
      <c r="AJ79" s="147"/>
      <c r="AK79" s="147"/>
      <c r="AL79" s="147"/>
      <c r="AM79" s="147"/>
      <c r="AN79" s="147"/>
      <c r="AO79" s="147"/>
      <c r="AP79" s="147"/>
      <c r="AQ79" s="147"/>
      <c r="AR79" s="147"/>
    </row>
    <row r="80" spans="1:44" ht="31.5">
      <c r="A80" s="141" t="s">
        <v>661</v>
      </c>
      <c r="B80" s="142" t="s">
        <v>131</v>
      </c>
      <c r="C80" s="51" t="s">
        <v>598</v>
      </c>
      <c r="D80" s="51"/>
      <c r="E80" s="51" t="s">
        <v>653</v>
      </c>
      <c r="F80" s="51" t="s">
        <v>654</v>
      </c>
      <c r="G80" s="123">
        <v>3</v>
      </c>
      <c r="H80" s="143" t="s">
        <v>72</v>
      </c>
      <c r="I80" s="143" t="s">
        <v>655</v>
      </c>
      <c r="J80" s="143" t="s">
        <v>74</v>
      </c>
      <c r="K80" s="143" t="s">
        <v>75</v>
      </c>
      <c r="L80" s="143" t="s">
        <v>76</v>
      </c>
      <c r="M80" s="143" t="s">
        <v>656</v>
      </c>
      <c r="N80" s="143" t="s">
        <v>531</v>
      </c>
      <c r="O80" s="143" t="s">
        <v>657</v>
      </c>
      <c r="P80" s="143" t="s">
        <v>532</v>
      </c>
      <c r="Q80" s="143" t="s">
        <v>658</v>
      </c>
      <c r="R80" s="48" t="s">
        <v>82</v>
      </c>
      <c r="S80" s="144"/>
      <c r="T80" s="145" t="s">
        <v>408</v>
      </c>
      <c r="U80" s="128">
        <v>1</v>
      </c>
      <c r="V80" s="128">
        <v>1</v>
      </c>
      <c r="W80" s="128">
        <v>1</v>
      </c>
      <c r="X80" s="128">
        <v>1</v>
      </c>
      <c r="Y80" s="128">
        <v>1</v>
      </c>
      <c r="Z80" s="128">
        <v>1</v>
      </c>
      <c r="AA80" s="128">
        <v>1</v>
      </c>
      <c r="AB80" s="128">
        <v>1</v>
      </c>
      <c r="AC80" s="128">
        <v>1</v>
      </c>
      <c r="AD80" s="128">
        <v>1</v>
      </c>
      <c r="AE80" s="128">
        <v>1</v>
      </c>
      <c r="AF80" s="128">
        <v>1</v>
      </c>
      <c r="AG80" s="146"/>
      <c r="AH80" s="146"/>
      <c r="AI80" s="146"/>
      <c r="AJ80" s="147"/>
      <c r="AK80" s="147"/>
      <c r="AL80" s="147"/>
      <c r="AM80" s="147"/>
      <c r="AN80" s="147"/>
      <c r="AO80" s="147"/>
      <c r="AP80" s="147"/>
      <c r="AQ80" s="147"/>
      <c r="AR80" s="147"/>
    </row>
    <row r="81" spans="1:44" ht="31.5">
      <c r="A81" s="141" t="s">
        <v>662</v>
      </c>
      <c r="B81" s="142" t="s">
        <v>131</v>
      </c>
      <c r="C81" s="51" t="s">
        <v>598</v>
      </c>
      <c r="D81" s="51"/>
      <c r="E81" s="51" t="s">
        <v>653</v>
      </c>
      <c r="F81" s="51" t="s">
        <v>654</v>
      </c>
      <c r="G81" s="123">
        <v>3</v>
      </c>
      <c r="H81" s="143" t="s">
        <v>72</v>
      </c>
      <c r="I81" s="143" t="s">
        <v>655</v>
      </c>
      <c r="J81" s="143" t="s">
        <v>74</v>
      </c>
      <c r="K81" s="143" t="s">
        <v>75</v>
      </c>
      <c r="L81" s="143" t="s">
        <v>76</v>
      </c>
      <c r="M81" s="143" t="s">
        <v>656</v>
      </c>
      <c r="N81" s="143" t="s">
        <v>534</v>
      </c>
      <c r="O81" s="143" t="s">
        <v>657</v>
      </c>
      <c r="P81" s="143" t="s">
        <v>535</v>
      </c>
      <c r="Q81" s="143" t="s">
        <v>658</v>
      </c>
      <c r="R81" s="48" t="s">
        <v>82</v>
      </c>
      <c r="S81" s="144"/>
      <c r="T81" s="145" t="s">
        <v>408</v>
      </c>
      <c r="U81" s="128">
        <v>1</v>
      </c>
      <c r="V81" s="128">
        <v>1</v>
      </c>
      <c r="W81" s="128">
        <v>1</v>
      </c>
      <c r="X81" s="128">
        <v>1</v>
      </c>
      <c r="Y81" s="128">
        <v>1</v>
      </c>
      <c r="Z81" s="128">
        <v>1</v>
      </c>
      <c r="AA81" s="128">
        <v>1</v>
      </c>
      <c r="AB81" s="128">
        <v>1</v>
      </c>
      <c r="AC81" s="128">
        <v>1</v>
      </c>
      <c r="AD81" s="128">
        <v>1</v>
      </c>
      <c r="AE81" s="128">
        <v>1</v>
      </c>
      <c r="AF81" s="128">
        <v>1</v>
      </c>
      <c r="AG81" s="146"/>
      <c r="AH81" s="146"/>
      <c r="AI81" s="146"/>
      <c r="AJ81" s="147"/>
      <c r="AK81" s="147"/>
      <c r="AL81" s="147"/>
      <c r="AM81" s="147"/>
      <c r="AN81" s="147"/>
      <c r="AO81" s="147"/>
      <c r="AP81" s="147"/>
      <c r="AQ81" s="147"/>
      <c r="AR81" s="147"/>
    </row>
    <row r="82" spans="1:44" ht="31.5">
      <c r="A82" s="141" t="s">
        <v>663</v>
      </c>
      <c r="B82" s="142" t="s">
        <v>143</v>
      </c>
      <c r="C82" s="51" t="s">
        <v>555</v>
      </c>
      <c r="D82" s="51"/>
      <c r="E82" s="51" t="s">
        <v>664</v>
      </c>
      <c r="F82" s="51" t="s">
        <v>665</v>
      </c>
      <c r="G82" s="123">
        <v>1</v>
      </c>
      <c r="H82" s="143" t="s">
        <v>72</v>
      </c>
      <c r="I82" s="143" t="s">
        <v>666</v>
      </c>
      <c r="J82" s="143" t="s">
        <v>74</v>
      </c>
      <c r="K82" s="143" t="s">
        <v>75</v>
      </c>
      <c r="L82" s="143" t="s">
        <v>76</v>
      </c>
      <c r="M82" s="143" t="s">
        <v>519</v>
      </c>
      <c r="N82" s="143" t="s">
        <v>520</v>
      </c>
      <c r="O82" s="143" t="s">
        <v>667</v>
      </c>
      <c r="P82" s="143" t="s">
        <v>522</v>
      </c>
      <c r="Q82" s="143"/>
      <c r="R82" s="48" t="s">
        <v>82</v>
      </c>
      <c r="S82" s="144"/>
      <c r="T82" s="145" t="s">
        <v>408</v>
      </c>
      <c r="U82" s="128">
        <v>125</v>
      </c>
      <c r="V82" s="128">
        <v>125</v>
      </c>
      <c r="W82" s="128">
        <v>125</v>
      </c>
      <c r="X82" s="128">
        <v>125</v>
      </c>
      <c r="Y82" s="128">
        <v>125</v>
      </c>
      <c r="Z82" s="128">
        <v>125</v>
      </c>
      <c r="AA82" s="128">
        <v>125</v>
      </c>
      <c r="AB82" s="128">
        <v>125</v>
      </c>
      <c r="AC82" s="128">
        <v>125</v>
      </c>
      <c r="AD82" s="128">
        <v>125</v>
      </c>
      <c r="AE82" s="128">
        <v>125</v>
      </c>
      <c r="AF82" s="128">
        <v>125</v>
      </c>
      <c r="AG82" s="146"/>
      <c r="AH82" s="146"/>
      <c r="AI82" s="146"/>
      <c r="AJ82" s="147"/>
      <c r="AK82" s="147"/>
      <c r="AL82" s="147"/>
      <c r="AM82" s="147"/>
      <c r="AN82" s="147"/>
      <c r="AO82" s="147"/>
      <c r="AP82" s="147"/>
      <c r="AQ82" s="147"/>
      <c r="AR82" s="147"/>
    </row>
    <row r="83" spans="1:44" ht="31.5">
      <c r="A83" s="141" t="s">
        <v>668</v>
      </c>
      <c r="B83" s="142" t="s">
        <v>143</v>
      </c>
      <c r="C83" s="51" t="s">
        <v>555</v>
      </c>
      <c r="D83" s="51"/>
      <c r="E83" s="51" t="s">
        <v>664</v>
      </c>
      <c r="F83" s="51" t="s">
        <v>665</v>
      </c>
      <c r="G83" s="123">
        <v>1</v>
      </c>
      <c r="H83" s="143" t="s">
        <v>217</v>
      </c>
      <c r="I83" s="143" t="s">
        <v>666</v>
      </c>
      <c r="J83" s="143" t="s">
        <v>74</v>
      </c>
      <c r="K83" s="143" t="s">
        <v>75</v>
      </c>
      <c r="L83" s="143" t="s">
        <v>76</v>
      </c>
      <c r="M83" s="143" t="s">
        <v>519</v>
      </c>
      <c r="N83" s="143" t="s">
        <v>524</v>
      </c>
      <c r="O83" s="143" t="s">
        <v>667</v>
      </c>
      <c r="P83" s="143" t="s">
        <v>525</v>
      </c>
      <c r="Q83" s="143"/>
      <c r="R83" s="48" t="s">
        <v>82</v>
      </c>
      <c r="S83" s="144"/>
      <c r="T83" s="145" t="s">
        <v>408</v>
      </c>
      <c r="U83" s="128">
        <v>83</v>
      </c>
      <c r="V83" s="128">
        <v>83</v>
      </c>
      <c r="W83" s="128">
        <v>84</v>
      </c>
      <c r="X83" s="128">
        <v>83</v>
      </c>
      <c r="Y83" s="128">
        <v>83</v>
      </c>
      <c r="Z83" s="128">
        <v>84</v>
      </c>
      <c r="AA83" s="128">
        <v>83</v>
      </c>
      <c r="AB83" s="128">
        <v>83</v>
      </c>
      <c r="AC83" s="128">
        <v>84</v>
      </c>
      <c r="AD83" s="128">
        <v>83</v>
      </c>
      <c r="AE83" s="128">
        <v>83</v>
      </c>
      <c r="AF83" s="128">
        <v>84</v>
      </c>
      <c r="AG83" s="146"/>
      <c r="AH83" s="146"/>
      <c r="AI83" s="146"/>
      <c r="AJ83" s="147"/>
      <c r="AK83" s="147"/>
      <c r="AL83" s="147"/>
      <c r="AM83" s="147"/>
      <c r="AN83" s="147"/>
      <c r="AO83" s="147"/>
      <c r="AP83" s="147"/>
      <c r="AQ83" s="147"/>
      <c r="AR83" s="147"/>
    </row>
    <row r="84" spans="1:44" ht="31.5">
      <c r="A84" s="141" t="s">
        <v>669</v>
      </c>
      <c r="B84" s="142" t="s">
        <v>143</v>
      </c>
      <c r="C84" s="51" t="s">
        <v>555</v>
      </c>
      <c r="D84" s="51"/>
      <c r="E84" s="51" t="s">
        <v>664</v>
      </c>
      <c r="F84" s="51" t="s">
        <v>665</v>
      </c>
      <c r="G84" s="123">
        <v>1</v>
      </c>
      <c r="H84" s="143" t="s">
        <v>217</v>
      </c>
      <c r="I84" s="143" t="s">
        <v>666</v>
      </c>
      <c r="J84" s="143" t="s">
        <v>74</v>
      </c>
      <c r="K84" s="143" t="s">
        <v>75</v>
      </c>
      <c r="L84" s="143" t="s">
        <v>76</v>
      </c>
      <c r="M84" s="143" t="s">
        <v>519</v>
      </c>
      <c r="N84" s="143" t="s">
        <v>528</v>
      </c>
      <c r="O84" s="143" t="s">
        <v>667</v>
      </c>
      <c r="P84" s="143" t="s">
        <v>529</v>
      </c>
      <c r="Q84" s="143"/>
      <c r="R84" s="48" t="s">
        <v>82</v>
      </c>
      <c r="S84" s="144"/>
      <c r="T84" s="145" t="s">
        <v>408</v>
      </c>
      <c r="U84" s="128">
        <v>125</v>
      </c>
      <c r="V84" s="128">
        <v>125</v>
      </c>
      <c r="W84" s="128">
        <v>125</v>
      </c>
      <c r="X84" s="128">
        <v>125</v>
      </c>
      <c r="Y84" s="128">
        <v>125</v>
      </c>
      <c r="Z84" s="128">
        <v>125</v>
      </c>
      <c r="AA84" s="128">
        <v>125</v>
      </c>
      <c r="AB84" s="128">
        <v>125</v>
      </c>
      <c r="AC84" s="128">
        <v>125</v>
      </c>
      <c r="AD84" s="128">
        <v>125</v>
      </c>
      <c r="AE84" s="128">
        <v>125</v>
      </c>
      <c r="AF84" s="128">
        <v>125</v>
      </c>
      <c r="AG84" s="146"/>
      <c r="AH84" s="146"/>
      <c r="AI84" s="146"/>
      <c r="AJ84" s="147"/>
      <c r="AK84" s="147"/>
      <c r="AL84" s="147"/>
      <c r="AM84" s="147"/>
      <c r="AN84" s="147"/>
      <c r="AO84" s="147"/>
      <c r="AP84" s="147"/>
      <c r="AQ84" s="147"/>
      <c r="AR84" s="147"/>
    </row>
    <row r="85" spans="1:44" ht="31.5">
      <c r="A85" s="141" t="s">
        <v>670</v>
      </c>
      <c r="B85" s="142" t="s">
        <v>143</v>
      </c>
      <c r="C85" s="51" t="s">
        <v>555</v>
      </c>
      <c r="D85" s="51"/>
      <c r="E85" s="51" t="s">
        <v>664</v>
      </c>
      <c r="F85" s="51" t="s">
        <v>665</v>
      </c>
      <c r="G85" s="123">
        <v>1</v>
      </c>
      <c r="H85" s="143" t="s">
        <v>217</v>
      </c>
      <c r="I85" s="143" t="s">
        <v>666</v>
      </c>
      <c r="J85" s="143" t="s">
        <v>74</v>
      </c>
      <c r="K85" s="143" t="s">
        <v>75</v>
      </c>
      <c r="L85" s="143" t="s">
        <v>76</v>
      </c>
      <c r="M85" s="143" t="s">
        <v>519</v>
      </c>
      <c r="N85" s="143" t="s">
        <v>531</v>
      </c>
      <c r="O85" s="143" t="s">
        <v>667</v>
      </c>
      <c r="P85" s="143" t="s">
        <v>532</v>
      </c>
      <c r="Q85" s="143"/>
      <c r="R85" s="48" t="s">
        <v>82</v>
      </c>
      <c r="S85" s="144"/>
      <c r="T85" s="145" t="s">
        <v>408</v>
      </c>
      <c r="U85" s="128">
        <v>100</v>
      </c>
      <c r="V85" s="128">
        <v>100</v>
      </c>
      <c r="W85" s="128">
        <v>100</v>
      </c>
      <c r="X85" s="128">
        <v>100</v>
      </c>
      <c r="Y85" s="128">
        <v>100</v>
      </c>
      <c r="Z85" s="128">
        <v>100</v>
      </c>
      <c r="AA85" s="128">
        <v>100</v>
      </c>
      <c r="AB85" s="128">
        <v>100</v>
      </c>
      <c r="AC85" s="128">
        <v>100</v>
      </c>
      <c r="AD85" s="128">
        <v>100</v>
      </c>
      <c r="AE85" s="128">
        <v>100</v>
      </c>
      <c r="AF85" s="128">
        <v>100</v>
      </c>
      <c r="AG85" s="146"/>
      <c r="AH85" s="146"/>
      <c r="AI85" s="146"/>
      <c r="AJ85" s="147"/>
      <c r="AK85" s="147"/>
      <c r="AL85" s="147"/>
      <c r="AM85" s="147"/>
      <c r="AN85" s="147"/>
      <c r="AO85" s="147"/>
      <c r="AP85" s="147"/>
      <c r="AQ85" s="147"/>
      <c r="AR85" s="147"/>
    </row>
    <row r="86" spans="1:44" ht="31.5">
      <c r="A86" s="141" t="s">
        <v>671</v>
      </c>
      <c r="B86" s="142" t="s">
        <v>143</v>
      </c>
      <c r="C86" s="51" t="s">
        <v>555</v>
      </c>
      <c r="D86" s="51"/>
      <c r="E86" s="51" t="s">
        <v>664</v>
      </c>
      <c r="F86" s="51" t="s">
        <v>665</v>
      </c>
      <c r="G86" s="123">
        <v>1</v>
      </c>
      <c r="H86" s="143" t="s">
        <v>217</v>
      </c>
      <c r="I86" s="143" t="s">
        <v>666</v>
      </c>
      <c r="J86" s="143" t="s">
        <v>74</v>
      </c>
      <c r="K86" s="143" t="s">
        <v>75</v>
      </c>
      <c r="L86" s="143" t="s">
        <v>76</v>
      </c>
      <c r="M86" s="143" t="s">
        <v>519</v>
      </c>
      <c r="N86" s="143" t="s">
        <v>534</v>
      </c>
      <c r="O86" s="143" t="s">
        <v>667</v>
      </c>
      <c r="P86" s="143" t="s">
        <v>535</v>
      </c>
      <c r="Q86" s="143"/>
      <c r="R86" s="48" t="s">
        <v>672</v>
      </c>
      <c r="S86" s="144"/>
      <c r="T86" s="145" t="s">
        <v>408</v>
      </c>
      <c r="U86" s="128">
        <v>100</v>
      </c>
      <c r="V86" s="128">
        <v>100</v>
      </c>
      <c r="W86" s="128">
        <v>100</v>
      </c>
      <c r="X86" s="128">
        <v>100</v>
      </c>
      <c r="Y86" s="128">
        <v>100</v>
      </c>
      <c r="Z86" s="128">
        <v>100</v>
      </c>
      <c r="AA86" s="128">
        <v>100</v>
      </c>
      <c r="AB86" s="128">
        <v>100</v>
      </c>
      <c r="AC86" s="128">
        <v>100</v>
      </c>
      <c r="AD86" s="128">
        <v>100</v>
      </c>
      <c r="AE86" s="128">
        <v>100</v>
      </c>
      <c r="AF86" s="128">
        <v>100</v>
      </c>
      <c r="AG86" s="146"/>
      <c r="AH86" s="146"/>
      <c r="AI86" s="146"/>
      <c r="AJ86" s="147"/>
      <c r="AK86" s="147"/>
      <c r="AL86" s="147"/>
      <c r="AM86" s="147"/>
      <c r="AN86" s="147"/>
      <c r="AO86" s="147"/>
      <c r="AP86" s="147"/>
      <c r="AQ86" s="147"/>
      <c r="AR86" s="147"/>
    </row>
    <row r="87" spans="1:44" ht="31.5">
      <c r="A87" s="141" t="s">
        <v>673</v>
      </c>
      <c r="B87" s="142" t="s">
        <v>131</v>
      </c>
      <c r="C87" s="51" t="s">
        <v>598</v>
      </c>
      <c r="D87" s="51"/>
      <c r="E87" s="51" t="s">
        <v>674</v>
      </c>
      <c r="F87" s="51" t="s">
        <v>675</v>
      </c>
      <c r="G87" s="123">
        <v>3</v>
      </c>
      <c r="H87" s="143" t="s">
        <v>72</v>
      </c>
      <c r="I87" s="143" t="s">
        <v>676</v>
      </c>
      <c r="J87" s="143" t="s">
        <v>74</v>
      </c>
      <c r="K87" s="143" t="s">
        <v>75</v>
      </c>
      <c r="L87" s="143" t="s">
        <v>76</v>
      </c>
      <c r="M87" s="143" t="s">
        <v>519</v>
      </c>
      <c r="N87" s="143" t="s">
        <v>520</v>
      </c>
      <c r="O87" s="143" t="s">
        <v>677</v>
      </c>
      <c r="P87" s="143" t="s">
        <v>522</v>
      </c>
      <c r="Q87" s="143"/>
      <c r="R87" s="48" t="s">
        <v>82</v>
      </c>
      <c r="S87" s="144"/>
      <c r="T87" s="145" t="s">
        <v>408</v>
      </c>
      <c r="U87" s="128">
        <v>4480</v>
      </c>
      <c r="V87" s="128">
        <v>4480</v>
      </c>
      <c r="W87" s="128">
        <v>4480</v>
      </c>
      <c r="X87" s="128">
        <v>4480</v>
      </c>
      <c r="Y87" s="128">
        <v>4480</v>
      </c>
      <c r="Z87" s="128">
        <v>4480</v>
      </c>
      <c r="AA87" s="128">
        <v>4480</v>
      </c>
      <c r="AB87" s="128">
        <v>4480</v>
      </c>
      <c r="AC87" s="128">
        <v>4480</v>
      </c>
      <c r="AD87" s="128">
        <v>4480</v>
      </c>
      <c r="AE87" s="128">
        <v>4480</v>
      </c>
      <c r="AF87" s="128">
        <v>4480</v>
      </c>
      <c r="AG87" s="146"/>
      <c r="AH87" s="146"/>
      <c r="AI87" s="146"/>
      <c r="AJ87" s="147"/>
      <c r="AK87" s="147"/>
      <c r="AL87" s="147"/>
      <c r="AM87" s="147"/>
      <c r="AN87" s="147"/>
      <c r="AO87" s="147"/>
      <c r="AP87" s="147"/>
      <c r="AQ87" s="147"/>
      <c r="AR87" s="147"/>
    </row>
    <row r="88" spans="1:44" ht="31.5">
      <c r="A88" s="141" t="s">
        <v>678</v>
      </c>
      <c r="B88" s="142" t="s">
        <v>131</v>
      </c>
      <c r="C88" s="51" t="s">
        <v>598</v>
      </c>
      <c r="D88" s="51"/>
      <c r="E88" s="51" t="s">
        <v>674</v>
      </c>
      <c r="F88" s="51" t="s">
        <v>675</v>
      </c>
      <c r="G88" s="123">
        <v>3</v>
      </c>
      <c r="H88" s="143" t="s">
        <v>72</v>
      </c>
      <c r="I88" s="143" t="s">
        <v>676</v>
      </c>
      <c r="J88" s="143" t="s">
        <v>74</v>
      </c>
      <c r="K88" s="143" t="s">
        <v>75</v>
      </c>
      <c r="L88" s="143" t="s">
        <v>76</v>
      </c>
      <c r="M88" s="143" t="s">
        <v>519</v>
      </c>
      <c r="N88" s="143" t="s">
        <v>524</v>
      </c>
      <c r="O88" s="143" t="s">
        <v>677</v>
      </c>
      <c r="P88" s="143" t="s">
        <v>525</v>
      </c>
      <c r="Q88" s="143"/>
      <c r="R88" s="48" t="s">
        <v>82</v>
      </c>
      <c r="S88" s="144"/>
      <c r="T88" s="145" t="s">
        <v>408</v>
      </c>
      <c r="U88" s="128">
        <v>1528</v>
      </c>
      <c r="V88" s="128">
        <v>1529</v>
      </c>
      <c r="W88" s="128">
        <v>1529</v>
      </c>
      <c r="X88" s="128">
        <v>1528</v>
      </c>
      <c r="Y88" s="128">
        <v>1529</v>
      </c>
      <c r="Z88" s="128">
        <v>1529</v>
      </c>
      <c r="AA88" s="128">
        <v>1528</v>
      </c>
      <c r="AB88" s="128">
        <v>1529</v>
      </c>
      <c r="AC88" s="128">
        <v>1529</v>
      </c>
      <c r="AD88" s="128">
        <v>1529</v>
      </c>
      <c r="AE88" s="128">
        <v>1529</v>
      </c>
      <c r="AF88" s="128">
        <v>1529</v>
      </c>
      <c r="AG88" s="146"/>
      <c r="AH88" s="146"/>
      <c r="AI88" s="146"/>
      <c r="AJ88" s="147"/>
      <c r="AK88" s="147"/>
      <c r="AL88" s="147"/>
      <c r="AM88" s="147"/>
      <c r="AN88" s="147"/>
      <c r="AO88" s="147"/>
      <c r="AP88" s="147"/>
      <c r="AQ88" s="147"/>
      <c r="AR88" s="147"/>
    </row>
    <row r="89" spans="1:44" ht="31.5">
      <c r="A89" s="141" t="s">
        <v>679</v>
      </c>
      <c r="B89" s="142" t="s">
        <v>131</v>
      </c>
      <c r="C89" s="51" t="s">
        <v>598</v>
      </c>
      <c r="D89" s="51"/>
      <c r="E89" s="51" t="s">
        <v>674</v>
      </c>
      <c r="F89" s="51" t="s">
        <v>675</v>
      </c>
      <c r="G89" s="123">
        <v>3</v>
      </c>
      <c r="H89" s="143" t="s">
        <v>72</v>
      </c>
      <c r="I89" s="143" t="s">
        <v>676</v>
      </c>
      <c r="J89" s="143" t="s">
        <v>74</v>
      </c>
      <c r="K89" s="143" t="s">
        <v>75</v>
      </c>
      <c r="L89" s="143" t="s">
        <v>76</v>
      </c>
      <c r="M89" s="143" t="s">
        <v>519</v>
      </c>
      <c r="N89" s="143" t="s">
        <v>528</v>
      </c>
      <c r="O89" s="143" t="s">
        <v>677</v>
      </c>
      <c r="P89" s="143" t="s">
        <v>529</v>
      </c>
      <c r="Q89" s="143"/>
      <c r="R89" s="48" t="s">
        <v>82</v>
      </c>
      <c r="S89" s="144"/>
      <c r="T89" s="145" t="s">
        <v>408</v>
      </c>
      <c r="U89" s="150">
        <v>2506</v>
      </c>
      <c r="V89" s="150">
        <v>2507</v>
      </c>
      <c r="W89" s="150">
        <v>2507</v>
      </c>
      <c r="X89" s="150">
        <v>2506</v>
      </c>
      <c r="Y89" s="150">
        <v>2507</v>
      </c>
      <c r="Z89" s="150">
        <v>2507</v>
      </c>
      <c r="AA89" s="150">
        <v>2506</v>
      </c>
      <c r="AB89" s="150">
        <v>2507</v>
      </c>
      <c r="AC89" s="150">
        <v>2507</v>
      </c>
      <c r="AD89" s="150">
        <v>2506</v>
      </c>
      <c r="AE89" s="150">
        <v>2507</v>
      </c>
      <c r="AF89" s="150">
        <v>2507</v>
      </c>
      <c r="AG89" s="149"/>
      <c r="AH89" s="149"/>
      <c r="AI89" s="149"/>
      <c r="AJ89" s="149"/>
      <c r="AK89" s="149"/>
      <c r="AL89" s="149"/>
      <c r="AM89" s="149"/>
      <c r="AN89" s="149"/>
      <c r="AO89" s="149"/>
      <c r="AP89" s="149"/>
      <c r="AQ89" s="149"/>
      <c r="AR89" s="149"/>
    </row>
    <row r="90" spans="1:44" ht="31.5">
      <c r="A90" s="141" t="s">
        <v>680</v>
      </c>
      <c r="B90" s="142" t="s">
        <v>131</v>
      </c>
      <c r="C90" s="51" t="s">
        <v>598</v>
      </c>
      <c r="D90" s="51"/>
      <c r="E90" s="51" t="s">
        <v>674</v>
      </c>
      <c r="F90" s="51" t="s">
        <v>675</v>
      </c>
      <c r="G90" s="123">
        <v>3</v>
      </c>
      <c r="H90" s="143" t="s">
        <v>72</v>
      </c>
      <c r="I90" s="143" t="s">
        <v>676</v>
      </c>
      <c r="J90" s="143" t="s">
        <v>74</v>
      </c>
      <c r="K90" s="143" t="s">
        <v>75</v>
      </c>
      <c r="L90" s="143" t="s">
        <v>76</v>
      </c>
      <c r="M90" s="143" t="s">
        <v>519</v>
      </c>
      <c r="N90" s="143" t="s">
        <v>531</v>
      </c>
      <c r="O90" s="143" t="s">
        <v>677</v>
      </c>
      <c r="P90" s="143" t="s">
        <v>532</v>
      </c>
      <c r="Q90" s="143"/>
      <c r="R90" s="48" t="s">
        <v>82</v>
      </c>
      <c r="S90" s="144"/>
      <c r="T90" s="145" t="s">
        <v>408</v>
      </c>
      <c r="U90" s="150">
        <v>4616</v>
      </c>
      <c r="V90" s="150">
        <v>4617</v>
      </c>
      <c r="W90" s="150">
        <v>4617</v>
      </c>
      <c r="X90" s="150">
        <v>4616</v>
      </c>
      <c r="Y90" s="150">
        <v>4617</v>
      </c>
      <c r="Z90" s="150">
        <v>4617</v>
      </c>
      <c r="AA90" s="150">
        <v>4616</v>
      </c>
      <c r="AB90" s="150">
        <v>4617</v>
      </c>
      <c r="AC90" s="150">
        <v>4617</v>
      </c>
      <c r="AD90" s="150">
        <v>4616</v>
      </c>
      <c r="AE90" s="150">
        <v>4617</v>
      </c>
      <c r="AF90" s="150">
        <v>4617</v>
      </c>
      <c r="AG90" s="149"/>
      <c r="AH90" s="149"/>
      <c r="AI90" s="149"/>
      <c r="AJ90" s="149"/>
      <c r="AK90" s="149"/>
      <c r="AL90" s="149"/>
      <c r="AM90" s="149"/>
      <c r="AN90" s="149"/>
      <c r="AO90" s="149"/>
      <c r="AP90" s="149"/>
      <c r="AQ90" s="149"/>
      <c r="AR90" s="149"/>
    </row>
    <row r="91" spans="1:44" ht="31.5">
      <c r="A91" s="141" t="s">
        <v>681</v>
      </c>
      <c r="B91" s="142" t="s">
        <v>131</v>
      </c>
      <c r="C91" s="51" t="s">
        <v>598</v>
      </c>
      <c r="D91" s="51"/>
      <c r="E91" s="51" t="s">
        <v>674</v>
      </c>
      <c r="F91" s="51" t="s">
        <v>682</v>
      </c>
      <c r="G91" s="123">
        <v>3</v>
      </c>
      <c r="H91" s="143" t="s">
        <v>72</v>
      </c>
      <c r="I91" s="143" t="s">
        <v>676</v>
      </c>
      <c r="J91" s="143" t="s">
        <v>74</v>
      </c>
      <c r="K91" s="143" t="s">
        <v>75</v>
      </c>
      <c r="L91" s="143" t="s">
        <v>76</v>
      </c>
      <c r="M91" s="143" t="s">
        <v>519</v>
      </c>
      <c r="N91" s="143" t="s">
        <v>534</v>
      </c>
      <c r="O91" s="143" t="s">
        <v>677</v>
      </c>
      <c r="P91" s="143" t="s">
        <v>535</v>
      </c>
      <c r="Q91" s="143"/>
      <c r="R91" s="48" t="s">
        <v>82</v>
      </c>
      <c r="S91" s="144"/>
      <c r="T91" s="145" t="s">
        <v>408</v>
      </c>
      <c r="U91" s="150">
        <v>1365</v>
      </c>
      <c r="V91" s="150">
        <v>1365</v>
      </c>
      <c r="W91" s="150">
        <v>1365</v>
      </c>
      <c r="X91" s="150">
        <v>1365</v>
      </c>
      <c r="Y91" s="150">
        <v>1365</v>
      </c>
      <c r="Z91" s="150">
        <v>1365</v>
      </c>
      <c r="AA91" s="150">
        <v>1365</v>
      </c>
      <c r="AB91" s="150">
        <v>1365</v>
      </c>
      <c r="AC91" s="150">
        <v>1365</v>
      </c>
      <c r="AD91" s="150">
        <v>1365</v>
      </c>
      <c r="AE91" s="150">
        <v>1365</v>
      </c>
      <c r="AF91" s="150">
        <v>1365</v>
      </c>
      <c r="AG91" s="149"/>
      <c r="AH91" s="149"/>
      <c r="AI91" s="149"/>
      <c r="AJ91" s="149"/>
      <c r="AK91" s="149"/>
      <c r="AL91" s="149"/>
      <c r="AM91" s="149"/>
      <c r="AN91" s="149"/>
      <c r="AO91" s="149"/>
      <c r="AP91" s="149"/>
      <c r="AQ91" s="149"/>
      <c r="AR91" s="149"/>
    </row>
    <row r="92" spans="1:44" ht="31.5">
      <c r="A92" s="141" t="s">
        <v>683</v>
      </c>
      <c r="B92" s="142" t="s">
        <v>131</v>
      </c>
      <c r="C92" s="51" t="s">
        <v>598</v>
      </c>
      <c r="D92" s="51"/>
      <c r="E92" s="51" t="s">
        <v>684</v>
      </c>
      <c r="F92" s="51" t="s">
        <v>675</v>
      </c>
      <c r="G92" s="123">
        <v>2</v>
      </c>
      <c r="H92" s="143" t="s">
        <v>685</v>
      </c>
      <c r="I92" s="143" t="s">
        <v>686</v>
      </c>
      <c r="J92" s="143" t="s">
        <v>74</v>
      </c>
      <c r="K92" s="143" t="s">
        <v>75</v>
      </c>
      <c r="L92" s="143" t="s">
        <v>76</v>
      </c>
      <c r="M92" s="143" t="s">
        <v>519</v>
      </c>
      <c r="N92" s="143" t="s">
        <v>520</v>
      </c>
      <c r="O92" s="143" t="s">
        <v>602</v>
      </c>
      <c r="P92" s="143" t="s">
        <v>522</v>
      </c>
      <c r="Q92" s="143"/>
      <c r="R92" s="48" t="s">
        <v>82</v>
      </c>
      <c r="S92" s="144"/>
      <c r="T92" s="145" t="s">
        <v>408</v>
      </c>
      <c r="U92" s="150">
        <v>2912</v>
      </c>
      <c r="V92" s="150">
        <v>2912</v>
      </c>
      <c r="W92" s="150">
        <v>2912</v>
      </c>
      <c r="X92" s="150">
        <v>2912</v>
      </c>
      <c r="Y92" s="150">
        <v>2912</v>
      </c>
      <c r="Z92" s="150">
        <v>2912</v>
      </c>
      <c r="AA92" s="150">
        <v>2912</v>
      </c>
      <c r="AB92" s="150">
        <v>2912</v>
      </c>
      <c r="AC92" s="150">
        <v>2912</v>
      </c>
      <c r="AD92" s="150">
        <v>2912</v>
      </c>
      <c r="AE92" s="150">
        <v>2912</v>
      </c>
      <c r="AF92" s="150">
        <v>2912</v>
      </c>
      <c r="AG92" s="154"/>
      <c r="AH92" s="149"/>
      <c r="AI92" s="154"/>
      <c r="AJ92" s="149"/>
      <c r="AK92" s="149"/>
      <c r="AL92" s="149"/>
      <c r="AM92" s="149"/>
      <c r="AN92" s="149"/>
      <c r="AO92" s="149"/>
      <c r="AP92" s="149"/>
      <c r="AQ92" s="149"/>
      <c r="AR92" s="149"/>
    </row>
    <row r="93" spans="1:44" ht="31.5">
      <c r="A93" s="141" t="s">
        <v>687</v>
      </c>
      <c r="B93" s="142" t="s">
        <v>131</v>
      </c>
      <c r="C93" s="51" t="s">
        <v>598</v>
      </c>
      <c r="D93" s="51"/>
      <c r="E93" s="51" t="s">
        <v>684</v>
      </c>
      <c r="F93" s="51" t="s">
        <v>675</v>
      </c>
      <c r="G93" s="123">
        <v>2</v>
      </c>
      <c r="H93" s="143" t="s">
        <v>685</v>
      </c>
      <c r="I93" s="143" t="s">
        <v>686</v>
      </c>
      <c r="J93" s="143" t="s">
        <v>74</v>
      </c>
      <c r="K93" s="143" t="s">
        <v>75</v>
      </c>
      <c r="L93" s="143" t="s">
        <v>76</v>
      </c>
      <c r="M93" s="143" t="s">
        <v>519</v>
      </c>
      <c r="N93" s="143" t="s">
        <v>524</v>
      </c>
      <c r="O93" s="143" t="s">
        <v>602</v>
      </c>
      <c r="P93" s="143" t="s">
        <v>525</v>
      </c>
      <c r="Q93" s="143"/>
      <c r="R93" s="48" t="s">
        <v>82</v>
      </c>
      <c r="S93" s="144"/>
      <c r="T93" s="145" t="s">
        <v>408</v>
      </c>
      <c r="U93" s="150">
        <v>935</v>
      </c>
      <c r="V93" s="150">
        <v>935</v>
      </c>
      <c r="W93" s="150">
        <v>936</v>
      </c>
      <c r="X93" s="150">
        <v>935</v>
      </c>
      <c r="Y93" s="150">
        <v>935</v>
      </c>
      <c r="Z93" s="150">
        <v>935</v>
      </c>
      <c r="AA93" s="150">
        <v>936</v>
      </c>
      <c r="AB93" s="150">
        <v>935</v>
      </c>
      <c r="AC93" s="150">
        <v>935</v>
      </c>
      <c r="AD93" s="150">
        <v>935</v>
      </c>
      <c r="AE93" s="150">
        <v>936</v>
      </c>
      <c r="AF93" s="150">
        <v>935</v>
      </c>
      <c r="AG93" s="149"/>
      <c r="AH93" s="149"/>
      <c r="AI93" s="149"/>
      <c r="AJ93" s="149"/>
      <c r="AK93" s="149"/>
      <c r="AL93" s="149"/>
      <c r="AM93" s="149"/>
      <c r="AN93" s="149"/>
      <c r="AO93" s="149"/>
      <c r="AP93" s="149"/>
      <c r="AQ93" s="149"/>
      <c r="AR93" s="149"/>
    </row>
    <row r="94" spans="1:44" ht="31.5">
      <c r="A94" s="141" t="s">
        <v>688</v>
      </c>
      <c r="B94" s="142" t="s">
        <v>131</v>
      </c>
      <c r="C94" s="51" t="s">
        <v>598</v>
      </c>
      <c r="D94" s="51"/>
      <c r="E94" s="51" t="s">
        <v>684</v>
      </c>
      <c r="F94" s="51" t="s">
        <v>675</v>
      </c>
      <c r="G94" s="123">
        <v>2</v>
      </c>
      <c r="H94" s="143" t="s">
        <v>685</v>
      </c>
      <c r="I94" s="143" t="s">
        <v>686</v>
      </c>
      <c r="J94" s="143" t="s">
        <v>74</v>
      </c>
      <c r="K94" s="143" t="s">
        <v>75</v>
      </c>
      <c r="L94" s="143" t="s">
        <v>76</v>
      </c>
      <c r="M94" s="143" t="s">
        <v>519</v>
      </c>
      <c r="N94" s="143" t="s">
        <v>528</v>
      </c>
      <c r="O94" s="143" t="s">
        <v>602</v>
      </c>
      <c r="P94" s="143" t="s">
        <v>529</v>
      </c>
      <c r="Q94" s="143"/>
      <c r="R94" s="48" t="s">
        <v>82</v>
      </c>
      <c r="S94" s="144"/>
      <c r="T94" s="145" t="s">
        <v>408</v>
      </c>
      <c r="U94" s="128">
        <v>1629</v>
      </c>
      <c r="V94" s="128">
        <v>1629</v>
      </c>
      <c r="W94" s="128">
        <v>1630</v>
      </c>
      <c r="X94" s="128">
        <v>1629</v>
      </c>
      <c r="Y94" s="128">
        <v>1629</v>
      </c>
      <c r="Z94" s="128">
        <v>1630</v>
      </c>
      <c r="AA94" s="128">
        <v>1629</v>
      </c>
      <c r="AB94" s="128">
        <v>1629</v>
      </c>
      <c r="AC94" s="128">
        <v>1630</v>
      </c>
      <c r="AD94" s="128">
        <v>1629</v>
      </c>
      <c r="AE94" s="128">
        <v>1630</v>
      </c>
      <c r="AF94" s="128">
        <v>1629</v>
      </c>
      <c r="AG94" s="146"/>
      <c r="AH94" s="146"/>
      <c r="AI94" s="146"/>
      <c r="AJ94" s="146"/>
      <c r="AK94" s="146"/>
      <c r="AL94" s="146"/>
      <c r="AM94" s="146"/>
      <c r="AN94" s="146"/>
      <c r="AO94" s="146"/>
      <c r="AP94" s="146"/>
      <c r="AQ94" s="146"/>
      <c r="AR94" s="146"/>
    </row>
    <row r="95" spans="1:44" ht="31.5">
      <c r="A95" s="141" t="s">
        <v>689</v>
      </c>
      <c r="B95" s="142" t="s">
        <v>131</v>
      </c>
      <c r="C95" s="51" t="s">
        <v>598</v>
      </c>
      <c r="D95" s="51"/>
      <c r="E95" s="51" t="s">
        <v>684</v>
      </c>
      <c r="F95" s="51" t="s">
        <v>675</v>
      </c>
      <c r="G95" s="123">
        <v>2</v>
      </c>
      <c r="H95" s="143" t="s">
        <v>685</v>
      </c>
      <c r="I95" s="143" t="s">
        <v>686</v>
      </c>
      <c r="J95" s="143" t="s">
        <v>74</v>
      </c>
      <c r="K95" s="143" t="s">
        <v>75</v>
      </c>
      <c r="L95" s="143" t="s">
        <v>76</v>
      </c>
      <c r="M95" s="143" t="s">
        <v>519</v>
      </c>
      <c r="N95" s="143" t="s">
        <v>531</v>
      </c>
      <c r="O95" s="143" t="s">
        <v>602</v>
      </c>
      <c r="P95" s="143" t="s">
        <v>532</v>
      </c>
      <c r="Q95" s="143"/>
      <c r="R95" s="48" t="s">
        <v>82</v>
      </c>
      <c r="S95" s="144"/>
      <c r="T95" s="145" t="s">
        <v>408</v>
      </c>
      <c r="U95" s="128">
        <v>1631</v>
      </c>
      <c r="V95" s="128">
        <v>1631</v>
      </c>
      <c r="W95" s="128">
        <v>1632</v>
      </c>
      <c r="X95" s="128">
        <v>1631</v>
      </c>
      <c r="Y95" s="128">
        <v>1630</v>
      </c>
      <c r="Z95" s="128">
        <v>1632</v>
      </c>
      <c r="AA95" s="128">
        <v>1631</v>
      </c>
      <c r="AB95" s="128">
        <v>1631</v>
      </c>
      <c r="AC95" s="128">
        <v>1632</v>
      </c>
      <c r="AD95" s="128">
        <v>1631</v>
      </c>
      <c r="AE95" s="128">
        <v>1632</v>
      </c>
      <c r="AF95" s="128">
        <v>1631</v>
      </c>
      <c r="AG95" s="146"/>
      <c r="AH95" s="146"/>
      <c r="AI95" s="146"/>
      <c r="AJ95" s="146"/>
      <c r="AK95" s="146"/>
      <c r="AL95" s="146"/>
      <c r="AM95" s="146"/>
      <c r="AN95" s="146"/>
      <c r="AO95" s="146"/>
      <c r="AP95" s="146"/>
      <c r="AQ95" s="146"/>
      <c r="AR95" s="146"/>
    </row>
    <row r="96" spans="1:44" ht="31.5">
      <c r="A96" s="141" t="s">
        <v>690</v>
      </c>
      <c r="B96" s="142" t="s">
        <v>131</v>
      </c>
      <c r="C96" s="51" t="s">
        <v>598</v>
      </c>
      <c r="D96" s="51"/>
      <c r="E96" s="51" t="s">
        <v>684</v>
      </c>
      <c r="F96" s="51" t="s">
        <v>682</v>
      </c>
      <c r="G96" s="123">
        <v>2</v>
      </c>
      <c r="H96" s="143" t="s">
        <v>685</v>
      </c>
      <c r="I96" s="143" t="s">
        <v>686</v>
      </c>
      <c r="J96" s="143" t="s">
        <v>74</v>
      </c>
      <c r="K96" s="143" t="s">
        <v>75</v>
      </c>
      <c r="L96" s="143" t="s">
        <v>76</v>
      </c>
      <c r="M96" s="143" t="s">
        <v>519</v>
      </c>
      <c r="N96" s="143" t="s">
        <v>534</v>
      </c>
      <c r="O96" s="143" t="s">
        <v>602</v>
      </c>
      <c r="P96" s="143" t="s">
        <v>535</v>
      </c>
      <c r="Q96" s="143"/>
      <c r="R96" s="48" t="s">
        <v>672</v>
      </c>
      <c r="S96" s="144"/>
      <c r="T96" s="145" t="s">
        <v>408</v>
      </c>
      <c r="U96" s="128">
        <v>1979</v>
      </c>
      <c r="V96" s="128">
        <v>1979</v>
      </c>
      <c r="W96" s="128">
        <v>1979</v>
      </c>
      <c r="X96" s="128">
        <v>1979</v>
      </c>
      <c r="Y96" s="128">
        <v>1979</v>
      </c>
      <c r="Z96" s="128">
        <v>1979</v>
      </c>
      <c r="AA96" s="128">
        <v>1980</v>
      </c>
      <c r="AB96" s="128">
        <v>1979</v>
      </c>
      <c r="AC96" s="128">
        <v>1979</v>
      </c>
      <c r="AD96" s="128">
        <v>1979</v>
      </c>
      <c r="AE96" s="128">
        <v>1979</v>
      </c>
      <c r="AF96" s="128">
        <v>1979</v>
      </c>
      <c r="AG96" s="146"/>
      <c r="AH96" s="146"/>
      <c r="AI96" s="146"/>
      <c r="AJ96" s="146"/>
      <c r="AK96" s="146"/>
      <c r="AL96" s="146"/>
      <c r="AM96" s="146"/>
      <c r="AN96" s="146"/>
      <c r="AO96" s="146"/>
      <c r="AP96" s="146"/>
      <c r="AQ96" s="146"/>
      <c r="AR96" s="146"/>
    </row>
    <row r="97" spans="1:44">
      <c r="A97" s="141" t="s">
        <v>691</v>
      </c>
      <c r="B97" s="142" t="s">
        <v>131</v>
      </c>
      <c r="C97" s="51" t="s">
        <v>598</v>
      </c>
      <c r="D97" s="51"/>
      <c r="E97" s="51" t="s">
        <v>692</v>
      </c>
      <c r="F97" s="51" t="s">
        <v>693</v>
      </c>
      <c r="G97" s="123">
        <v>3</v>
      </c>
      <c r="H97" s="143" t="s">
        <v>121</v>
      </c>
      <c r="I97" s="143" t="s">
        <v>694</v>
      </c>
      <c r="J97" s="143" t="s">
        <v>94</v>
      </c>
      <c r="K97" s="143" t="s">
        <v>75</v>
      </c>
      <c r="L97" s="143" t="s">
        <v>76</v>
      </c>
      <c r="M97" s="143" t="s">
        <v>695</v>
      </c>
      <c r="N97" s="143" t="s">
        <v>520</v>
      </c>
      <c r="O97" s="143" t="s">
        <v>677</v>
      </c>
      <c r="P97" s="143" t="s">
        <v>522</v>
      </c>
      <c r="Q97" s="143"/>
      <c r="R97" s="48" t="s">
        <v>82</v>
      </c>
      <c r="S97" s="144"/>
      <c r="T97" s="145" t="s">
        <v>408</v>
      </c>
      <c r="U97" s="127">
        <v>0.9</v>
      </c>
      <c r="V97" s="127">
        <v>0.9</v>
      </c>
      <c r="W97" s="127">
        <v>0.9</v>
      </c>
      <c r="X97" s="127">
        <v>0.9</v>
      </c>
      <c r="Y97" s="127">
        <v>0.9</v>
      </c>
      <c r="Z97" s="127">
        <v>0.9</v>
      </c>
      <c r="AA97" s="127">
        <v>0.9</v>
      </c>
      <c r="AB97" s="127">
        <v>0.9</v>
      </c>
      <c r="AC97" s="127">
        <v>0.9</v>
      </c>
      <c r="AD97" s="127">
        <v>0.9</v>
      </c>
      <c r="AE97" s="127">
        <v>0.9</v>
      </c>
      <c r="AF97" s="127">
        <v>0.9</v>
      </c>
      <c r="AG97" s="146"/>
      <c r="AH97" s="146"/>
      <c r="AI97" s="146"/>
      <c r="AJ97" s="155"/>
      <c r="AK97" s="146"/>
      <c r="AL97" s="146"/>
      <c r="AM97" s="146"/>
      <c r="AN97" s="146"/>
      <c r="AO97" s="146"/>
      <c r="AP97" s="146"/>
      <c r="AQ97" s="146"/>
      <c r="AR97" s="146"/>
    </row>
    <row r="98" spans="1:44">
      <c r="A98" s="141" t="s">
        <v>696</v>
      </c>
      <c r="B98" s="142" t="s">
        <v>131</v>
      </c>
      <c r="C98" s="51" t="s">
        <v>598</v>
      </c>
      <c r="D98" s="51"/>
      <c r="E98" s="51" t="s">
        <v>692</v>
      </c>
      <c r="F98" s="51" t="s">
        <v>693</v>
      </c>
      <c r="G98" s="123">
        <v>3</v>
      </c>
      <c r="H98" s="143" t="s">
        <v>121</v>
      </c>
      <c r="I98" s="143" t="s">
        <v>694</v>
      </c>
      <c r="J98" s="143" t="s">
        <v>94</v>
      </c>
      <c r="K98" s="143" t="s">
        <v>75</v>
      </c>
      <c r="L98" s="143" t="s">
        <v>76</v>
      </c>
      <c r="M98" s="143" t="s">
        <v>695</v>
      </c>
      <c r="N98" s="143" t="s">
        <v>524</v>
      </c>
      <c r="O98" s="143" t="s">
        <v>677</v>
      </c>
      <c r="P98" s="143" t="s">
        <v>525</v>
      </c>
      <c r="Q98" s="143"/>
      <c r="R98" s="48" t="s">
        <v>82</v>
      </c>
      <c r="S98" s="144"/>
      <c r="T98" s="145" t="s">
        <v>408</v>
      </c>
      <c r="U98" s="127">
        <v>0.9</v>
      </c>
      <c r="V98" s="127">
        <v>0.9</v>
      </c>
      <c r="W98" s="127">
        <v>0.9</v>
      </c>
      <c r="X98" s="127">
        <v>0.9</v>
      </c>
      <c r="Y98" s="127">
        <v>0.9</v>
      </c>
      <c r="Z98" s="127">
        <v>0.9</v>
      </c>
      <c r="AA98" s="127">
        <v>0.9</v>
      </c>
      <c r="AB98" s="127">
        <v>0.9</v>
      </c>
      <c r="AC98" s="127">
        <v>0.9</v>
      </c>
      <c r="AD98" s="127">
        <v>0.9</v>
      </c>
      <c r="AE98" s="127">
        <v>0.9</v>
      </c>
      <c r="AF98" s="127">
        <v>0.9</v>
      </c>
      <c r="AG98" s="146"/>
      <c r="AH98" s="146"/>
      <c r="AI98" s="146"/>
      <c r="AJ98" s="146"/>
      <c r="AK98" s="164"/>
      <c r="AL98" s="146"/>
      <c r="AM98" s="146"/>
      <c r="AN98" s="146"/>
      <c r="AO98" s="146"/>
      <c r="AP98" s="146"/>
      <c r="AQ98" s="146"/>
      <c r="AR98" s="146"/>
    </row>
    <row r="99" spans="1:44">
      <c r="A99" s="141" t="s">
        <v>697</v>
      </c>
      <c r="B99" s="142" t="s">
        <v>131</v>
      </c>
      <c r="C99" s="51" t="s">
        <v>598</v>
      </c>
      <c r="D99" s="51"/>
      <c r="E99" s="51" t="s">
        <v>692</v>
      </c>
      <c r="F99" s="51" t="s">
        <v>693</v>
      </c>
      <c r="G99" s="123">
        <v>3</v>
      </c>
      <c r="H99" s="143" t="s">
        <v>121</v>
      </c>
      <c r="I99" s="143" t="s">
        <v>694</v>
      </c>
      <c r="J99" s="143" t="s">
        <v>94</v>
      </c>
      <c r="K99" s="143" t="s">
        <v>75</v>
      </c>
      <c r="L99" s="143" t="s">
        <v>76</v>
      </c>
      <c r="M99" s="143" t="s">
        <v>695</v>
      </c>
      <c r="N99" s="143" t="s">
        <v>528</v>
      </c>
      <c r="O99" s="143" t="s">
        <v>677</v>
      </c>
      <c r="P99" s="143" t="s">
        <v>529</v>
      </c>
      <c r="Q99" s="143"/>
      <c r="R99" s="48" t="s">
        <v>82</v>
      </c>
      <c r="S99" s="144"/>
      <c r="T99" s="145" t="s">
        <v>408</v>
      </c>
      <c r="U99" s="127">
        <v>0.9</v>
      </c>
      <c r="V99" s="127">
        <v>0.9</v>
      </c>
      <c r="W99" s="127">
        <v>0.9</v>
      </c>
      <c r="X99" s="127">
        <v>0.9</v>
      </c>
      <c r="Y99" s="127">
        <v>0.9</v>
      </c>
      <c r="Z99" s="127">
        <v>0.9</v>
      </c>
      <c r="AA99" s="127">
        <v>0.9</v>
      </c>
      <c r="AB99" s="127">
        <v>0.9</v>
      </c>
      <c r="AC99" s="127">
        <v>0.9</v>
      </c>
      <c r="AD99" s="127">
        <v>0.9</v>
      </c>
      <c r="AE99" s="127">
        <v>0.9</v>
      </c>
      <c r="AF99" s="127">
        <v>0.9</v>
      </c>
      <c r="AG99" s="146"/>
      <c r="AH99" s="146"/>
      <c r="AI99" s="146"/>
      <c r="AJ99" s="147"/>
      <c r="AK99" s="147"/>
      <c r="AL99" s="147"/>
      <c r="AM99" s="147"/>
      <c r="AN99" s="147"/>
      <c r="AO99" s="147"/>
      <c r="AP99" s="147"/>
      <c r="AQ99" s="147"/>
      <c r="AR99" s="147"/>
    </row>
    <row r="100" spans="1:44">
      <c r="A100" s="141" t="s">
        <v>698</v>
      </c>
      <c r="B100" s="142" t="s">
        <v>131</v>
      </c>
      <c r="C100" s="51" t="s">
        <v>598</v>
      </c>
      <c r="D100" s="51"/>
      <c r="E100" s="51" t="s">
        <v>692</v>
      </c>
      <c r="F100" s="51" t="s">
        <v>693</v>
      </c>
      <c r="G100" s="123">
        <v>3</v>
      </c>
      <c r="H100" s="143" t="s">
        <v>121</v>
      </c>
      <c r="I100" s="143" t="s">
        <v>694</v>
      </c>
      <c r="J100" s="143" t="s">
        <v>94</v>
      </c>
      <c r="K100" s="143" t="s">
        <v>75</v>
      </c>
      <c r="L100" s="143" t="s">
        <v>76</v>
      </c>
      <c r="M100" s="143" t="s">
        <v>695</v>
      </c>
      <c r="N100" s="143" t="s">
        <v>531</v>
      </c>
      <c r="O100" s="143" t="s">
        <v>677</v>
      </c>
      <c r="P100" s="143" t="s">
        <v>532</v>
      </c>
      <c r="Q100" s="143"/>
      <c r="R100" s="48" t="s">
        <v>82</v>
      </c>
      <c r="S100" s="144"/>
      <c r="T100" s="145" t="s">
        <v>408</v>
      </c>
      <c r="U100" s="127">
        <v>0.9</v>
      </c>
      <c r="V100" s="127">
        <v>0.9</v>
      </c>
      <c r="W100" s="127">
        <v>0.9</v>
      </c>
      <c r="X100" s="127">
        <v>0.9</v>
      </c>
      <c r="Y100" s="127">
        <v>0.9</v>
      </c>
      <c r="Z100" s="127">
        <v>0.9</v>
      </c>
      <c r="AA100" s="127">
        <v>0.9</v>
      </c>
      <c r="AB100" s="127">
        <v>0.9</v>
      </c>
      <c r="AC100" s="127">
        <v>0.9</v>
      </c>
      <c r="AD100" s="127">
        <v>0.9</v>
      </c>
      <c r="AE100" s="127">
        <v>0.9</v>
      </c>
      <c r="AF100" s="127">
        <v>0.9</v>
      </c>
      <c r="AG100" s="146"/>
      <c r="AH100" s="146"/>
      <c r="AI100" s="146"/>
      <c r="AJ100" s="147"/>
      <c r="AK100" s="147"/>
      <c r="AL100" s="147"/>
      <c r="AM100" s="147"/>
      <c r="AN100" s="147"/>
      <c r="AO100" s="147"/>
      <c r="AP100" s="147"/>
      <c r="AQ100" s="147"/>
      <c r="AR100" s="147"/>
    </row>
    <row r="101" spans="1:44">
      <c r="A101" s="141" t="s">
        <v>699</v>
      </c>
      <c r="B101" s="142" t="s">
        <v>131</v>
      </c>
      <c r="C101" s="51" t="s">
        <v>598</v>
      </c>
      <c r="D101" s="51"/>
      <c r="E101" s="51" t="s">
        <v>692</v>
      </c>
      <c r="F101" s="51" t="s">
        <v>693</v>
      </c>
      <c r="G101" s="123">
        <v>3</v>
      </c>
      <c r="H101" s="143" t="s">
        <v>121</v>
      </c>
      <c r="I101" s="143" t="s">
        <v>694</v>
      </c>
      <c r="J101" s="143" t="s">
        <v>94</v>
      </c>
      <c r="K101" s="143" t="s">
        <v>75</v>
      </c>
      <c r="L101" s="143" t="s">
        <v>76</v>
      </c>
      <c r="M101" s="143" t="s">
        <v>695</v>
      </c>
      <c r="N101" s="143" t="s">
        <v>534</v>
      </c>
      <c r="O101" s="143" t="s">
        <v>677</v>
      </c>
      <c r="P101" s="143" t="s">
        <v>535</v>
      </c>
      <c r="Q101" s="143"/>
      <c r="R101" s="48" t="s">
        <v>82</v>
      </c>
      <c r="S101" s="144"/>
      <c r="T101" s="145" t="s">
        <v>408</v>
      </c>
      <c r="U101" s="127">
        <v>0.9</v>
      </c>
      <c r="V101" s="127">
        <v>0.9</v>
      </c>
      <c r="W101" s="127">
        <v>0.9</v>
      </c>
      <c r="X101" s="127">
        <v>0.9</v>
      </c>
      <c r="Y101" s="127">
        <v>0.9</v>
      </c>
      <c r="Z101" s="127">
        <v>0.9</v>
      </c>
      <c r="AA101" s="127">
        <v>0.9</v>
      </c>
      <c r="AB101" s="127">
        <v>0.9</v>
      </c>
      <c r="AC101" s="127">
        <v>0.9</v>
      </c>
      <c r="AD101" s="127">
        <v>0.9</v>
      </c>
      <c r="AE101" s="127">
        <v>0.9</v>
      </c>
      <c r="AF101" s="127">
        <v>0.9</v>
      </c>
      <c r="AG101" s="146"/>
      <c r="AH101" s="146"/>
      <c r="AI101" s="146"/>
      <c r="AJ101" s="147"/>
      <c r="AK101" s="147"/>
      <c r="AL101" s="147"/>
      <c r="AM101" s="147"/>
      <c r="AN101" s="147"/>
      <c r="AO101" s="147"/>
      <c r="AP101" s="147"/>
      <c r="AQ101" s="147"/>
      <c r="AR101" s="147"/>
    </row>
    <row r="102" spans="1:44" ht="31.5">
      <c r="A102" s="141" t="s">
        <v>700</v>
      </c>
      <c r="B102" s="142" t="s">
        <v>131</v>
      </c>
      <c r="C102" s="51" t="s">
        <v>598</v>
      </c>
      <c r="D102" s="51"/>
      <c r="E102" s="51" t="s">
        <v>701</v>
      </c>
      <c r="F102" s="51" t="s">
        <v>702</v>
      </c>
      <c r="G102" s="123">
        <v>3</v>
      </c>
      <c r="H102" s="143" t="s">
        <v>217</v>
      </c>
      <c r="I102" s="143" t="s">
        <v>694</v>
      </c>
      <c r="J102" s="143" t="s">
        <v>94</v>
      </c>
      <c r="K102" s="143" t="s">
        <v>75</v>
      </c>
      <c r="L102" s="143" t="s">
        <v>76</v>
      </c>
      <c r="M102" s="143" t="s">
        <v>695</v>
      </c>
      <c r="N102" s="143" t="s">
        <v>520</v>
      </c>
      <c r="O102" s="143" t="s">
        <v>677</v>
      </c>
      <c r="P102" s="143" t="s">
        <v>522</v>
      </c>
      <c r="Q102" s="143"/>
      <c r="R102" s="48" t="s">
        <v>82</v>
      </c>
      <c r="S102" s="144"/>
      <c r="T102" s="145" t="s">
        <v>408</v>
      </c>
      <c r="U102" s="127">
        <v>0.95</v>
      </c>
      <c r="V102" s="127">
        <v>0.95</v>
      </c>
      <c r="W102" s="127">
        <v>0.95</v>
      </c>
      <c r="X102" s="127">
        <v>0.95</v>
      </c>
      <c r="Y102" s="127">
        <v>0.95</v>
      </c>
      <c r="Z102" s="127">
        <v>0.95</v>
      </c>
      <c r="AA102" s="127">
        <v>0.95</v>
      </c>
      <c r="AB102" s="127">
        <v>0.95</v>
      </c>
      <c r="AC102" s="127">
        <v>0.95</v>
      </c>
      <c r="AD102" s="127">
        <v>0.95</v>
      </c>
      <c r="AE102" s="127">
        <v>0.95</v>
      </c>
      <c r="AF102" s="127">
        <v>0.95</v>
      </c>
      <c r="AG102" s="146"/>
      <c r="AH102" s="146"/>
      <c r="AI102" s="146"/>
      <c r="AJ102" s="147"/>
      <c r="AK102" s="147"/>
      <c r="AL102" s="147"/>
      <c r="AM102" s="147"/>
      <c r="AN102" s="147"/>
      <c r="AO102" s="147"/>
      <c r="AP102" s="147"/>
      <c r="AQ102" s="147"/>
      <c r="AR102" s="147"/>
    </row>
    <row r="103" spans="1:44" ht="31.5">
      <c r="A103" s="141" t="s">
        <v>703</v>
      </c>
      <c r="B103" s="142" t="s">
        <v>131</v>
      </c>
      <c r="C103" s="51" t="s">
        <v>598</v>
      </c>
      <c r="D103" s="51"/>
      <c r="E103" s="51" t="s">
        <v>701</v>
      </c>
      <c r="F103" s="51" t="s">
        <v>702</v>
      </c>
      <c r="G103" s="123">
        <v>3</v>
      </c>
      <c r="H103" s="143" t="s">
        <v>217</v>
      </c>
      <c r="I103" s="143" t="s">
        <v>694</v>
      </c>
      <c r="J103" s="143" t="s">
        <v>94</v>
      </c>
      <c r="K103" s="143" t="s">
        <v>75</v>
      </c>
      <c r="L103" s="143" t="s">
        <v>76</v>
      </c>
      <c r="M103" s="143" t="s">
        <v>695</v>
      </c>
      <c r="N103" s="143" t="s">
        <v>524</v>
      </c>
      <c r="O103" s="143" t="s">
        <v>677</v>
      </c>
      <c r="P103" s="143" t="s">
        <v>525</v>
      </c>
      <c r="Q103" s="143"/>
      <c r="R103" s="48" t="s">
        <v>82</v>
      </c>
      <c r="S103" s="144"/>
      <c r="T103" s="145" t="s">
        <v>408</v>
      </c>
      <c r="U103" s="127">
        <v>0.95</v>
      </c>
      <c r="V103" s="127">
        <v>0.95</v>
      </c>
      <c r="W103" s="127">
        <v>0.95</v>
      </c>
      <c r="X103" s="127">
        <v>0.95</v>
      </c>
      <c r="Y103" s="127">
        <v>0.95</v>
      </c>
      <c r="Z103" s="127">
        <v>0.95</v>
      </c>
      <c r="AA103" s="127">
        <v>0.95</v>
      </c>
      <c r="AB103" s="127">
        <v>0.95</v>
      </c>
      <c r="AC103" s="127">
        <v>0.95</v>
      </c>
      <c r="AD103" s="127">
        <v>0.95</v>
      </c>
      <c r="AE103" s="127">
        <v>0.95</v>
      </c>
      <c r="AF103" s="127">
        <v>0.95</v>
      </c>
      <c r="AG103" s="146"/>
      <c r="AH103" s="146"/>
      <c r="AI103" s="146"/>
      <c r="AJ103" s="147"/>
      <c r="AK103" s="147"/>
      <c r="AL103" s="147"/>
      <c r="AM103" s="147"/>
      <c r="AN103" s="147"/>
      <c r="AO103" s="147"/>
      <c r="AP103" s="147"/>
      <c r="AQ103" s="147"/>
      <c r="AR103" s="147"/>
    </row>
    <row r="104" spans="1:44" ht="31.5">
      <c r="A104" s="141" t="s">
        <v>704</v>
      </c>
      <c r="B104" s="142" t="s">
        <v>131</v>
      </c>
      <c r="C104" s="51" t="s">
        <v>598</v>
      </c>
      <c r="D104" s="51"/>
      <c r="E104" s="158" t="s">
        <v>701</v>
      </c>
      <c r="F104" s="51" t="s">
        <v>702</v>
      </c>
      <c r="G104" s="123">
        <v>3</v>
      </c>
      <c r="H104" s="143" t="s">
        <v>217</v>
      </c>
      <c r="I104" s="143" t="s">
        <v>694</v>
      </c>
      <c r="J104" s="143" t="s">
        <v>94</v>
      </c>
      <c r="K104" s="143" t="s">
        <v>75</v>
      </c>
      <c r="L104" s="143" t="s">
        <v>76</v>
      </c>
      <c r="M104" s="143" t="s">
        <v>695</v>
      </c>
      <c r="N104" s="143" t="s">
        <v>528</v>
      </c>
      <c r="O104" s="143" t="s">
        <v>677</v>
      </c>
      <c r="P104" s="143" t="s">
        <v>529</v>
      </c>
      <c r="Q104" s="143"/>
      <c r="R104" s="48" t="s">
        <v>82</v>
      </c>
      <c r="S104" s="144"/>
      <c r="T104" s="145" t="s">
        <v>408</v>
      </c>
      <c r="U104" s="127">
        <v>0.95</v>
      </c>
      <c r="V104" s="127">
        <v>0.95</v>
      </c>
      <c r="W104" s="127">
        <v>0.95</v>
      </c>
      <c r="X104" s="127">
        <v>0.95</v>
      </c>
      <c r="Y104" s="127">
        <v>0.95</v>
      </c>
      <c r="Z104" s="127">
        <v>0.95</v>
      </c>
      <c r="AA104" s="127">
        <v>0.95</v>
      </c>
      <c r="AB104" s="127">
        <v>0.95</v>
      </c>
      <c r="AC104" s="127">
        <v>0.95</v>
      </c>
      <c r="AD104" s="127">
        <v>0.95</v>
      </c>
      <c r="AE104" s="127">
        <v>0.95</v>
      </c>
      <c r="AF104" s="127">
        <v>0.95</v>
      </c>
      <c r="AG104" s="146"/>
      <c r="AH104" s="146"/>
      <c r="AI104" s="146"/>
      <c r="AJ104" s="146"/>
      <c r="AK104" s="146"/>
      <c r="AL104" s="146"/>
      <c r="AM104" s="146"/>
      <c r="AN104" s="146"/>
      <c r="AO104" s="146"/>
      <c r="AP104" s="146"/>
      <c r="AQ104" s="146"/>
      <c r="AR104" s="146"/>
    </row>
    <row r="105" spans="1:44" ht="31.5">
      <c r="A105" s="141" t="s">
        <v>705</v>
      </c>
      <c r="B105" s="142" t="s">
        <v>131</v>
      </c>
      <c r="C105" s="51" t="s">
        <v>598</v>
      </c>
      <c r="D105" s="51"/>
      <c r="E105" s="158" t="s">
        <v>701</v>
      </c>
      <c r="F105" s="51" t="s">
        <v>702</v>
      </c>
      <c r="G105" s="123">
        <v>3</v>
      </c>
      <c r="H105" s="143" t="s">
        <v>217</v>
      </c>
      <c r="I105" s="143" t="s">
        <v>694</v>
      </c>
      <c r="J105" s="143" t="s">
        <v>94</v>
      </c>
      <c r="K105" s="143" t="s">
        <v>75</v>
      </c>
      <c r="L105" s="143" t="s">
        <v>76</v>
      </c>
      <c r="M105" s="143" t="s">
        <v>695</v>
      </c>
      <c r="N105" s="143" t="s">
        <v>531</v>
      </c>
      <c r="O105" s="143" t="s">
        <v>677</v>
      </c>
      <c r="P105" s="143" t="s">
        <v>532</v>
      </c>
      <c r="Q105" s="143"/>
      <c r="R105" s="48" t="s">
        <v>82</v>
      </c>
      <c r="S105" s="144"/>
      <c r="T105" s="145" t="s">
        <v>408</v>
      </c>
      <c r="U105" s="127">
        <v>0.95</v>
      </c>
      <c r="V105" s="127">
        <v>0.95</v>
      </c>
      <c r="W105" s="127">
        <v>0.95</v>
      </c>
      <c r="X105" s="127">
        <v>0.95</v>
      </c>
      <c r="Y105" s="127">
        <v>0.95</v>
      </c>
      <c r="Z105" s="127">
        <v>0.95</v>
      </c>
      <c r="AA105" s="127">
        <v>0.95</v>
      </c>
      <c r="AB105" s="127">
        <v>0.95</v>
      </c>
      <c r="AC105" s="127">
        <v>0.95</v>
      </c>
      <c r="AD105" s="127">
        <v>0.95</v>
      </c>
      <c r="AE105" s="127">
        <v>0.95</v>
      </c>
      <c r="AF105" s="127">
        <v>0.95</v>
      </c>
      <c r="AG105" s="146"/>
      <c r="AH105" s="146"/>
      <c r="AI105" s="146"/>
      <c r="AJ105" s="146"/>
      <c r="AK105" s="146"/>
      <c r="AL105" s="146"/>
      <c r="AM105" s="146"/>
      <c r="AN105" s="146"/>
      <c r="AO105" s="146"/>
      <c r="AP105" s="146"/>
      <c r="AQ105" s="146"/>
      <c r="AR105" s="146"/>
    </row>
    <row r="106" spans="1:44" ht="31.5">
      <c r="A106" s="141" t="s">
        <v>706</v>
      </c>
      <c r="B106" s="142" t="s">
        <v>131</v>
      </c>
      <c r="C106" s="51" t="s">
        <v>598</v>
      </c>
      <c r="D106" s="51"/>
      <c r="E106" s="158" t="s">
        <v>701</v>
      </c>
      <c r="F106" s="51" t="s">
        <v>702</v>
      </c>
      <c r="G106" s="123">
        <v>3</v>
      </c>
      <c r="H106" s="143" t="s">
        <v>217</v>
      </c>
      <c r="I106" s="143" t="s">
        <v>694</v>
      </c>
      <c r="J106" s="143" t="s">
        <v>94</v>
      </c>
      <c r="K106" s="143" t="s">
        <v>75</v>
      </c>
      <c r="L106" s="143" t="s">
        <v>76</v>
      </c>
      <c r="M106" s="143" t="s">
        <v>695</v>
      </c>
      <c r="N106" s="143" t="s">
        <v>534</v>
      </c>
      <c r="O106" s="143" t="s">
        <v>677</v>
      </c>
      <c r="P106" s="143" t="s">
        <v>535</v>
      </c>
      <c r="Q106" s="143"/>
      <c r="R106" s="48" t="s">
        <v>82</v>
      </c>
      <c r="S106" s="144"/>
      <c r="T106" s="145" t="s">
        <v>408</v>
      </c>
      <c r="U106" s="127">
        <v>0.95</v>
      </c>
      <c r="V106" s="127">
        <v>0.95</v>
      </c>
      <c r="W106" s="127">
        <v>0.95</v>
      </c>
      <c r="X106" s="127">
        <v>0.95</v>
      </c>
      <c r="Y106" s="127">
        <v>0.95</v>
      </c>
      <c r="Z106" s="127">
        <v>0.95</v>
      </c>
      <c r="AA106" s="127">
        <v>0.95</v>
      </c>
      <c r="AB106" s="127">
        <v>0.95</v>
      </c>
      <c r="AC106" s="127">
        <v>0.95</v>
      </c>
      <c r="AD106" s="127">
        <v>0.95</v>
      </c>
      <c r="AE106" s="127">
        <v>0.95</v>
      </c>
      <c r="AF106" s="127">
        <v>0.95</v>
      </c>
      <c r="AG106" s="146"/>
      <c r="AH106" s="146"/>
      <c r="AI106" s="146"/>
      <c r="AJ106" s="146"/>
      <c r="AK106" s="146"/>
      <c r="AL106" s="146"/>
      <c r="AM106" s="146"/>
      <c r="AN106" s="146"/>
      <c r="AO106" s="146"/>
      <c r="AP106" s="146"/>
      <c r="AQ106" s="146"/>
      <c r="AR106" s="146"/>
    </row>
    <row r="107" spans="1:44" ht="31.5">
      <c r="A107" s="141" t="s">
        <v>707</v>
      </c>
      <c r="B107" s="142" t="s">
        <v>143</v>
      </c>
      <c r="C107" s="51" t="s">
        <v>555</v>
      </c>
      <c r="D107" s="51"/>
      <c r="E107" s="158" t="s">
        <v>708</v>
      </c>
      <c r="F107" s="51" t="s">
        <v>709</v>
      </c>
      <c r="G107" s="123">
        <v>3</v>
      </c>
      <c r="H107" s="143" t="s">
        <v>121</v>
      </c>
      <c r="I107" s="143" t="s">
        <v>710</v>
      </c>
      <c r="J107" s="143" t="s">
        <v>74</v>
      </c>
      <c r="K107" s="143" t="s">
        <v>228</v>
      </c>
      <c r="L107" s="143" t="s">
        <v>95</v>
      </c>
      <c r="M107" s="143" t="s">
        <v>519</v>
      </c>
      <c r="N107" s="143" t="s">
        <v>520</v>
      </c>
      <c r="O107" s="143" t="s">
        <v>677</v>
      </c>
      <c r="P107" s="143" t="s">
        <v>522</v>
      </c>
      <c r="Q107" s="143"/>
      <c r="R107" s="48" t="s">
        <v>82</v>
      </c>
      <c r="S107" s="144"/>
      <c r="T107" s="145" t="s">
        <v>408</v>
      </c>
      <c r="U107" s="128">
        <v>2</v>
      </c>
      <c r="V107" s="128">
        <v>2</v>
      </c>
      <c r="W107" s="128">
        <v>2</v>
      </c>
      <c r="X107" s="128">
        <v>2</v>
      </c>
      <c r="Y107" s="128">
        <v>2</v>
      </c>
      <c r="Z107" s="128">
        <v>2</v>
      </c>
      <c r="AA107" s="128">
        <v>2</v>
      </c>
      <c r="AB107" s="128">
        <v>2</v>
      </c>
      <c r="AC107" s="128">
        <v>2</v>
      </c>
      <c r="AD107" s="128">
        <v>2</v>
      </c>
      <c r="AE107" s="128">
        <v>2</v>
      </c>
      <c r="AF107" s="128">
        <v>2</v>
      </c>
      <c r="AG107" s="146"/>
      <c r="AH107" s="146"/>
      <c r="AI107" s="146"/>
      <c r="AJ107" s="146"/>
      <c r="AK107" s="146"/>
      <c r="AL107" s="146"/>
      <c r="AM107" s="146"/>
      <c r="AN107" s="146"/>
      <c r="AO107" s="146"/>
      <c r="AP107" s="146"/>
      <c r="AQ107" s="146"/>
      <c r="AR107" s="146"/>
    </row>
    <row r="108" spans="1:44" ht="31.5">
      <c r="A108" s="141" t="s">
        <v>711</v>
      </c>
      <c r="B108" s="142" t="s">
        <v>143</v>
      </c>
      <c r="C108" s="51" t="s">
        <v>555</v>
      </c>
      <c r="D108" s="51"/>
      <c r="E108" s="158" t="s">
        <v>708</v>
      </c>
      <c r="F108" s="51" t="s">
        <v>709</v>
      </c>
      <c r="G108" s="123">
        <v>3</v>
      </c>
      <c r="H108" s="143" t="s">
        <v>121</v>
      </c>
      <c r="I108" s="143" t="s">
        <v>710</v>
      </c>
      <c r="J108" s="143" t="s">
        <v>74</v>
      </c>
      <c r="K108" s="143" t="s">
        <v>228</v>
      </c>
      <c r="L108" s="143" t="s">
        <v>95</v>
      </c>
      <c r="M108" s="143" t="s">
        <v>519</v>
      </c>
      <c r="N108" s="143" t="s">
        <v>524</v>
      </c>
      <c r="O108" s="143" t="s">
        <v>677</v>
      </c>
      <c r="P108" s="143" t="s">
        <v>525</v>
      </c>
      <c r="Q108" s="143"/>
      <c r="R108" s="48" t="s">
        <v>82</v>
      </c>
      <c r="S108" s="144"/>
      <c r="T108" s="145" t="s">
        <v>408</v>
      </c>
      <c r="U108" s="128">
        <v>2</v>
      </c>
      <c r="V108" s="128">
        <v>2</v>
      </c>
      <c r="W108" s="128">
        <v>2</v>
      </c>
      <c r="X108" s="128">
        <v>2</v>
      </c>
      <c r="Y108" s="128">
        <v>2</v>
      </c>
      <c r="Z108" s="128">
        <v>2</v>
      </c>
      <c r="AA108" s="128">
        <v>2</v>
      </c>
      <c r="AB108" s="128">
        <v>2</v>
      </c>
      <c r="AC108" s="128">
        <v>2</v>
      </c>
      <c r="AD108" s="128">
        <v>2</v>
      </c>
      <c r="AE108" s="128">
        <v>2</v>
      </c>
      <c r="AF108" s="128">
        <v>2</v>
      </c>
      <c r="AG108" s="146"/>
      <c r="AH108" s="146"/>
      <c r="AI108" s="146"/>
      <c r="AJ108" s="146"/>
      <c r="AK108" s="146"/>
      <c r="AL108" s="146"/>
      <c r="AM108" s="146"/>
      <c r="AN108" s="146"/>
      <c r="AO108" s="146"/>
      <c r="AP108" s="146"/>
      <c r="AQ108" s="146"/>
      <c r="AR108" s="146"/>
    </row>
    <row r="109" spans="1:44" ht="31.5">
      <c r="A109" s="141" t="s">
        <v>712</v>
      </c>
      <c r="B109" s="142" t="s">
        <v>143</v>
      </c>
      <c r="C109" s="51" t="s">
        <v>555</v>
      </c>
      <c r="D109" s="51"/>
      <c r="E109" s="158" t="s">
        <v>708</v>
      </c>
      <c r="F109" s="51" t="s">
        <v>709</v>
      </c>
      <c r="G109" s="123">
        <v>3</v>
      </c>
      <c r="H109" s="143" t="s">
        <v>121</v>
      </c>
      <c r="I109" s="143" t="s">
        <v>710</v>
      </c>
      <c r="J109" s="143" t="s">
        <v>74</v>
      </c>
      <c r="K109" s="143" t="s">
        <v>228</v>
      </c>
      <c r="L109" s="143" t="s">
        <v>95</v>
      </c>
      <c r="M109" s="143" t="s">
        <v>519</v>
      </c>
      <c r="N109" s="143" t="s">
        <v>528</v>
      </c>
      <c r="O109" s="143" t="s">
        <v>677</v>
      </c>
      <c r="P109" s="143" t="s">
        <v>529</v>
      </c>
      <c r="Q109" s="143"/>
      <c r="R109" s="48" t="s">
        <v>82</v>
      </c>
      <c r="S109" s="144"/>
      <c r="T109" s="145" t="s">
        <v>408</v>
      </c>
      <c r="U109" s="128">
        <v>2</v>
      </c>
      <c r="V109" s="128">
        <v>2</v>
      </c>
      <c r="W109" s="128">
        <v>2</v>
      </c>
      <c r="X109" s="128">
        <v>2</v>
      </c>
      <c r="Y109" s="128">
        <v>2</v>
      </c>
      <c r="Z109" s="128">
        <v>2</v>
      </c>
      <c r="AA109" s="128">
        <v>2</v>
      </c>
      <c r="AB109" s="128">
        <v>2</v>
      </c>
      <c r="AC109" s="128">
        <v>2</v>
      </c>
      <c r="AD109" s="128">
        <v>2</v>
      </c>
      <c r="AE109" s="128">
        <v>2</v>
      </c>
      <c r="AF109" s="128">
        <v>2</v>
      </c>
      <c r="AG109" s="146"/>
      <c r="AH109" s="146"/>
      <c r="AI109" s="146"/>
      <c r="AJ109" s="146"/>
      <c r="AK109" s="146"/>
      <c r="AL109" s="146"/>
      <c r="AM109" s="146"/>
      <c r="AN109" s="146"/>
      <c r="AO109" s="146"/>
      <c r="AP109" s="146"/>
      <c r="AQ109" s="146"/>
      <c r="AR109" s="146"/>
    </row>
    <row r="110" spans="1:44" ht="31.5">
      <c r="A110" s="141" t="s">
        <v>713</v>
      </c>
      <c r="B110" s="142" t="s">
        <v>143</v>
      </c>
      <c r="C110" s="51" t="s">
        <v>555</v>
      </c>
      <c r="D110" s="51"/>
      <c r="E110" s="51" t="s">
        <v>708</v>
      </c>
      <c r="F110" s="51" t="s">
        <v>709</v>
      </c>
      <c r="G110" s="123">
        <v>3</v>
      </c>
      <c r="H110" s="143" t="s">
        <v>121</v>
      </c>
      <c r="I110" s="143" t="s">
        <v>710</v>
      </c>
      <c r="J110" s="143" t="s">
        <v>74</v>
      </c>
      <c r="K110" s="143" t="s">
        <v>228</v>
      </c>
      <c r="L110" s="143" t="s">
        <v>95</v>
      </c>
      <c r="M110" s="143" t="s">
        <v>519</v>
      </c>
      <c r="N110" s="143" t="s">
        <v>531</v>
      </c>
      <c r="O110" s="143" t="s">
        <v>677</v>
      </c>
      <c r="P110" s="143" t="s">
        <v>532</v>
      </c>
      <c r="Q110" s="143"/>
      <c r="R110" s="48" t="s">
        <v>82</v>
      </c>
      <c r="S110" s="144"/>
      <c r="T110" s="145" t="s">
        <v>408</v>
      </c>
      <c r="U110" s="128">
        <v>2</v>
      </c>
      <c r="V110" s="128">
        <v>2</v>
      </c>
      <c r="W110" s="128">
        <v>2</v>
      </c>
      <c r="X110" s="128">
        <v>2</v>
      </c>
      <c r="Y110" s="128">
        <v>2</v>
      </c>
      <c r="Z110" s="128">
        <v>2</v>
      </c>
      <c r="AA110" s="128">
        <v>2</v>
      </c>
      <c r="AB110" s="128">
        <v>2</v>
      </c>
      <c r="AC110" s="128">
        <v>2</v>
      </c>
      <c r="AD110" s="128">
        <v>2</v>
      </c>
      <c r="AE110" s="128">
        <v>2</v>
      </c>
      <c r="AF110" s="128">
        <v>2</v>
      </c>
      <c r="AG110" s="146"/>
      <c r="AH110" s="146"/>
      <c r="AI110" s="146"/>
      <c r="AJ110" s="146"/>
      <c r="AK110" s="146"/>
      <c r="AL110" s="146"/>
      <c r="AM110" s="146"/>
      <c r="AN110" s="146"/>
      <c r="AO110" s="146"/>
      <c r="AP110" s="146"/>
      <c r="AQ110" s="146"/>
      <c r="AR110" s="146"/>
    </row>
    <row r="111" spans="1:44" ht="31.5">
      <c r="A111" s="141" t="s">
        <v>714</v>
      </c>
      <c r="B111" s="142" t="s">
        <v>143</v>
      </c>
      <c r="C111" s="51" t="s">
        <v>555</v>
      </c>
      <c r="D111" s="51"/>
      <c r="E111" s="51" t="s">
        <v>708</v>
      </c>
      <c r="F111" s="51" t="s">
        <v>709</v>
      </c>
      <c r="G111" s="123">
        <v>3</v>
      </c>
      <c r="H111" s="143" t="s">
        <v>121</v>
      </c>
      <c r="I111" s="143" t="s">
        <v>710</v>
      </c>
      <c r="J111" s="143" t="s">
        <v>74</v>
      </c>
      <c r="K111" s="143" t="s">
        <v>228</v>
      </c>
      <c r="L111" s="143" t="s">
        <v>95</v>
      </c>
      <c r="M111" s="143" t="s">
        <v>519</v>
      </c>
      <c r="N111" s="143" t="s">
        <v>534</v>
      </c>
      <c r="O111" s="143" t="s">
        <v>677</v>
      </c>
      <c r="P111" s="143" t="s">
        <v>535</v>
      </c>
      <c r="Q111" s="143"/>
      <c r="R111" s="48" t="s">
        <v>82</v>
      </c>
      <c r="S111" s="144"/>
      <c r="T111" s="145" t="s">
        <v>408</v>
      </c>
      <c r="U111" s="128">
        <v>2</v>
      </c>
      <c r="V111" s="128">
        <v>2</v>
      </c>
      <c r="W111" s="128">
        <v>2</v>
      </c>
      <c r="X111" s="128">
        <v>2</v>
      </c>
      <c r="Y111" s="128">
        <v>2</v>
      </c>
      <c r="Z111" s="128">
        <v>2</v>
      </c>
      <c r="AA111" s="128">
        <v>2</v>
      </c>
      <c r="AB111" s="128">
        <v>2</v>
      </c>
      <c r="AC111" s="128">
        <v>2</v>
      </c>
      <c r="AD111" s="128">
        <v>2</v>
      </c>
      <c r="AE111" s="128">
        <v>2</v>
      </c>
      <c r="AF111" s="128">
        <v>2</v>
      </c>
      <c r="AG111" s="146"/>
      <c r="AH111" s="146"/>
      <c r="AI111" s="146"/>
      <c r="AJ111" s="146"/>
      <c r="AK111" s="146"/>
      <c r="AL111" s="146"/>
      <c r="AM111" s="146"/>
      <c r="AN111" s="146"/>
      <c r="AO111" s="146"/>
      <c r="AP111" s="146"/>
      <c r="AQ111" s="146"/>
      <c r="AR111" s="146"/>
    </row>
    <row r="112" spans="1:44" ht="31.5">
      <c r="A112" s="141" t="s">
        <v>715</v>
      </c>
      <c r="B112" s="142" t="s">
        <v>131</v>
      </c>
      <c r="C112" s="51" t="s">
        <v>598</v>
      </c>
      <c r="D112" s="51"/>
      <c r="E112" s="51" t="s">
        <v>716</v>
      </c>
      <c r="F112" s="51" t="s">
        <v>717</v>
      </c>
      <c r="G112" s="123">
        <v>3</v>
      </c>
      <c r="H112" s="143" t="s">
        <v>217</v>
      </c>
      <c r="I112" s="143" t="s">
        <v>710</v>
      </c>
      <c r="J112" s="143" t="s">
        <v>74</v>
      </c>
      <c r="K112" s="143" t="s">
        <v>228</v>
      </c>
      <c r="L112" s="143" t="s">
        <v>95</v>
      </c>
      <c r="M112" s="143" t="s">
        <v>519</v>
      </c>
      <c r="N112" s="143" t="s">
        <v>520</v>
      </c>
      <c r="O112" s="143" t="s">
        <v>677</v>
      </c>
      <c r="P112" s="143" t="s">
        <v>522</v>
      </c>
      <c r="Q112" s="143"/>
      <c r="R112" s="48" t="s">
        <v>82</v>
      </c>
      <c r="S112" s="144"/>
      <c r="T112" s="145" t="s">
        <v>408</v>
      </c>
      <c r="U112" s="128">
        <v>4</v>
      </c>
      <c r="V112" s="128">
        <v>4</v>
      </c>
      <c r="W112" s="128">
        <v>4</v>
      </c>
      <c r="X112" s="128">
        <v>4</v>
      </c>
      <c r="Y112" s="128">
        <v>4</v>
      </c>
      <c r="Z112" s="128">
        <v>4</v>
      </c>
      <c r="AA112" s="128">
        <v>4</v>
      </c>
      <c r="AB112" s="128">
        <v>4</v>
      </c>
      <c r="AC112" s="128">
        <v>4</v>
      </c>
      <c r="AD112" s="128">
        <v>4</v>
      </c>
      <c r="AE112" s="128">
        <v>4</v>
      </c>
      <c r="AF112" s="128">
        <v>4</v>
      </c>
      <c r="AG112" s="146"/>
      <c r="AH112" s="146"/>
      <c r="AI112" s="146"/>
      <c r="AJ112" s="146"/>
      <c r="AK112" s="146"/>
      <c r="AL112" s="146"/>
      <c r="AM112" s="146"/>
      <c r="AN112" s="146"/>
      <c r="AO112" s="146"/>
      <c r="AP112" s="146"/>
      <c r="AQ112" s="146"/>
      <c r="AR112" s="146"/>
    </row>
    <row r="113" spans="1:44" ht="31.5">
      <c r="A113" s="141" t="s">
        <v>718</v>
      </c>
      <c r="B113" s="142" t="s">
        <v>131</v>
      </c>
      <c r="C113" s="51" t="s">
        <v>598</v>
      </c>
      <c r="D113" s="51"/>
      <c r="E113" s="51" t="s">
        <v>716</v>
      </c>
      <c r="F113" s="51" t="s">
        <v>717</v>
      </c>
      <c r="G113" s="123">
        <v>3</v>
      </c>
      <c r="H113" s="143" t="s">
        <v>217</v>
      </c>
      <c r="I113" s="143" t="s">
        <v>710</v>
      </c>
      <c r="J113" s="143" t="s">
        <v>74</v>
      </c>
      <c r="K113" s="143" t="s">
        <v>228</v>
      </c>
      <c r="L113" s="143" t="s">
        <v>95</v>
      </c>
      <c r="M113" s="143" t="s">
        <v>519</v>
      </c>
      <c r="N113" s="143" t="s">
        <v>524</v>
      </c>
      <c r="O113" s="143" t="s">
        <v>677</v>
      </c>
      <c r="P113" s="143" t="s">
        <v>525</v>
      </c>
      <c r="Q113" s="143"/>
      <c r="R113" s="48" t="s">
        <v>82</v>
      </c>
      <c r="S113" s="144"/>
      <c r="T113" s="145" t="s">
        <v>408</v>
      </c>
      <c r="U113" s="128">
        <v>4</v>
      </c>
      <c r="V113" s="128">
        <v>4</v>
      </c>
      <c r="W113" s="128">
        <v>4</v>
      </c>
      <c r="X113" s="128">
        <v>4</v>
      </c>
      <c r="Y113" s="128">
        <v>4</v>
      </c>
      <c r="Z113" s="128">
        <v>4</v>
      </c>
      <c r="AA113" s="128">
        <v>4</v>
      </c>
      <c r="AB113" s="128">
        <v>4</v>
      </c>
      <c r="AC113" s="128">
        <v>4</v>
      </c>
      <c r="AD113" s="128">
        <v>4</v>
      </c>
      <c r="AE113" s="128">
        <v>4</v>
      </c>
      <c r="AF113" s="128">
        <v>4</v>
      </c>
      <c r="AG113" s="146"/>
      <c r="AH113" s="146"/>
      <c r="AI113" s="146"/>
      <c r="AJ113" s="146"/>
      <c r="AK113" s="146"/>
      <c r="AL113" s="146"/>
      <c r="AM113" s="146"/>
      <c r="AN113" s="146"/>
      <c r="AO113" s="146"/>
      <c r="AP113" s="146"/>
      <c r="AQ113" s="146"/>
      <c r="AR113" s="146"/>
    </row>
    <row r="114" spans="1:44" ht="31.5">
      <c r="A114" s="141" t="s">
        <v>719</v>
      </c>
      <c r="B114" s="142" t="s">
        <v>131</v>
      </c>
      <c r="C114" s="51" t="s">
        <v>598</v>
      </c>
      <c r="D114" s="51"/>
      <c r="E114" s="51" t="s">
        <v>716</v>
      </c>
      <c r="F114" s="51" t="s">
        <v>717</v>
      </c>
      <c r="G114" s="123">
        <v>3</v>
      </c>
      <c r="H114" s="143" t="s">
        <v>217</v>
      </c>
      <c r="I114" s="143" t="s">
        <v>710</v>
      </c>
      <c r="J114" s="143" t="s">
        <v>74</v>
      </c>
      <c r="K114" s="143" t="s">
        <v>228</v>
      </c>
      <c r="L114" s="143" t="s">
        <v>95</v>
      </c>
      <c r="M114" s="143" t="s">
        <v>519</v>
      </c>
      <c r="N114" s="143" t="s">
        <v>528</v>
      </c>
      <c r="O114" s="143" t="s">
        <v>677</v>
      </c>
      <c r="P114" s="143" t="s">
        <v>529</v>
      </c>
      <c r="Q114" s="143"/>
      <c r="R114" s="48" t="s">
        <v>82</v>
      </c>
      <c r="S114" s="144"/>
      <c r="T114" s="145" t="s">
        <v>408</v>
      </c>
      <c r="U114" s="150">
        <v>4</v>
      </c>
      <c r="V114" s="150">
        <v>4</v>
      </c>
      <c r="W114" s="150">
        <v>4</v>
      </c>
      <c r="X114" s="150">
        <v>4</v>
      </c>
      <c r="Y114" s="150">
        <v>4</v>
      </c>
      <c r="Z114" s="150">
        <v>4</v>
      </c>
      <c r="AA114" s="150">
        <v>4</v>
      </c>
      <c r="AB114" s="150">
        <v>4</v>
      </c>
      <c r="AC114" s="150">
        <v>4</v>
      </c>
      <c r="AD114" s="150">
        <v>4</v>
      </c>
      <c r="AE114" s="150">
        <v>4</v>
      </c>
      <c r="AF114" s="150">
        <v>4</v>
      </c>
      <c r="AG114" s="149"/>
      <c r="AH114" s="149"/>
      <c r="AI114" s="149"/>
      <c r="AJ114" s="149"/>
      <c r="AK114" s="149"/>
      <c r="AL114" s="149"/>
      <c r="AM114" s="149"/>
      <c r="AN114" s="149"/>
      <c r="AO114" s="149"/>
      <c r="AP114" s="149"/>
      <c r="AQ114" s="149"/>
      <c r="AR114" s="149"/>
    </row>
    <row r="115" spans="1:44" ht="31.5">
      <c r="A115" s="141" t="s">
        <v>720</v>
      </c>
      <c r="B115" s="142" t="s">
        <v>131</v>
      </c>
      <c r="C115" s="51" t="s">
        <v>598</v>
      </c>
      <c r="D115" s="51"/>
      <c r="E115" s="51" t="s">
        <v>716</v>
      </c>
      <c r="F115" s="51" t="s">
        <v>717</v>
      </c>
      <c r="G115" s="123">
        <v>3</v>
      </c>
      <c r="H115" s="143" t="s">
        <v>217</v>
      </c>
      <c r="I115" s="143" t="s">
        <v>710</v>
      </c>
      <c r="J115" s="143" t="s">
        <v>74</v>
      </c>
      <c r="K115" s="143" t="s">
        <v>228</v>
      </c>
      <c r="L115" s="143" t="s">
        <v>95</v>
      </c>
      <c r="M115" s="143" t="s">
        <v>519</v>
      </c>
      <c r="N115" s="143" t="s">
        <v>531</v>
      </c>
      <c r="O115" s="143" t="s">
        <v>677</v>
      </c>
      <c r="P115" s="143" t="s">
        <v>532</v>
      </c>
      <c r="Q115" s="143"/>
      <c r="R115" s="48" t="s">
        <v>82</v>
      </c>
      <c r="S115" s="144"/>
      <c r="T115" s="145" t="s">
        <v>408</v>
      </c>
      <c r="U115" s="150">
        <v>4</v>
      </c>
      <c r="V115" s="150">
        <v>4</v>
      </c>
      <c r="W115" s="150">
        <v>4</v>
      </c>
      <c r="X115" s="150">
        <v>4</v>
      </c>
      <c r="Y115" s="150">
        <v>4</v>
      </c>
      <c r="Z115" s="150">
        <v>4</v>
      </c>
      <c r="AA115" s="150">
        <v>4</v>
      </c>
      <c r="AB115" s="150">
        <v>4</v>
      </c>
      <c r="AC115" s="150">
        <v>4</v>
      </c>
      <c r="AD115" s="150">
        <v>4</v>
      </c>
      <c r="AE115" s="150">
        <v>4</v>
      </c>
      <c r="AF115" s="150">
        <v>4</v>
      </c>
      <c r="AG115" s="149"/>
      <c r="AH115" s="149"/>
      <c r="AI115" s="149"/>
      <c r="AJ115" s="149"/>
      <c r="AK115" s="149"/>
      <c r="AL115" s="149"/>
      <c r="AM115" s="149"/>
      <c r="AN115" s="149"/>
      <c r="AO115" s="149"/>
      <c r="AP115" s="149"/>
      <c r="AQ115" s="149"/>
      <c r="AR115" s="149"/>
    </row>
    <row r="116" spans="1:44" ht="31.5">
      <c r="A116" s="141" t="s">
        <v>721</v>
      </c>
      <c r="B116" s="142" t="s">
        <v>131</v>
      </c>
      <c r="C116" s="51" t="s">
        <v>598</v>
      </c>
      <c r="D116" s="51"/>
      <c r="E116" s="51" t="s">
        <v>716</v>
      </c>
      <c r="F116" s="51" t="s">
        <v>717</v>
      </c>
      <c r="G116" s="123">
        <v>3</v>
      </c>
      <c r="H116" s="143" t="s">
        <v>217</v>
      </c>
      <c r="I116" s="143" t="s">
        <v>710</v>
      </c>
      <c r="J116" s="143" t="s">
        <v>74</v>
      </c>
      <c r="K116" s="143" t="s">
        <v>228</v>
      </c>
      <c r="L116" s="143" t="s">
        <v>95</v>
      </c>
      <c r="M116" s="143" t="s">
        <v>519</v>
      </c>
      <c r="N116" s="143" t="s">
        <v>534</v>
      </c>
      <c r="O116" s="143" t="s">
        <v>677</v>
      </c>
      <c r="P116" s="143" t="s">
        <v>535</v>
      </c>
      <c r="Q116" s="143"/>
      <c r="R116" s="48" t="s">
        <v>82</v>
      </c>
      <c r="S116" s="144"/>
      <c r="T116" s="145" t="s">
        <v>408</v>
      </c>
      <c r="U116" s="150">
        <v>4</v>
      </c>
      <c r="V116" s="150">
        <v>4</v>
      </c>
      <c r="W116" s="150">
        <v>4</v>
      </c>
      <c r="X116" s="150">
        <v>4</v>
      </c>
      <c r="Y116" s="150">
        <v>4</v>
      </c>
      <c r="Z116" s="150">
        <v>4</v>
      </c>
      <c r="AA116" s="150">
        <v>4</v>
      </c>
      <c r="AB116" s="150">
        <v>4</v>
      </c>
      <c r="AC116" s="150">
        <v>4</v>
      </c>
      <c r="AD116" s="150">
        <v>4</v>
      </c>
      <c r="AE116" s="150">
        <v>4</v>
      </c>
      <c r="AF116" s="150">
        <v>4</v>
      </c>
      <c r="AG116" s="149"/>
      <c r="AH116" s="149"/>
      <c r="AI116" s="149"/>
      <c r="AJ116" s="149"/>
      <c r="AK116" s="149"/>
      <c r="AL116" s="149"/>
      <c r="AM116" s="149"/>
      <c r="AN116" s="149"/>
      <c r="AO116" s="149"/>
      <c r="AP116" s="149"/>
      <c r="AQ116" s="149"/>
      <c r="AR116" s="149"/>
    </row>
    <row r="117" spans="1:44" ht="31.5">
      <c r="A117" s="141" t="s">
        <v>722</v>
      </c>
      <c r="B117" s="142" t="s">
        <v>68</v>
      </c>
      <c r="C117" s="51" t="s">
        <v>182</v>
      </c>
      <c r="D117" s="51"/>
      <c r="E117" s="51" t="s">
        <v>723</v>
      </c>
      <c r="F117" s="51" t="s">
        <v>724</v>
      </c>
      <c r="G117" s="123">
        <v>2</v>
      </c>
      <c r="H117" s="143" t="s">
        <v>191</v>
      </c>
      <c r="I117" s="143" t="s">
        <v>725</v>
      </c>
      <c r="J117" s="143" t="s">
        <v>74</v>
      </c>
      <c r="K117" s="143" t="s">
        <v>75</v>
      </c>
      <c r="L117" s="143" t="s">
        <v>76</v>
      </c>
      <c r="M117" s="143" t="s">
        <v>726</v>
      </c>
      <c r="N117" s="143" t="s">
        <v>520</v>
      </c>
      <c r="O117" s="143" t="s">
        <v>727</v>
      </c>
      <c r="P117" s="143" t="s">
        <v>522</v>
      </c>
      <c r="Q117" s="143" t="s">
        <v>728</v>
      </c>
      <c r="R117" s="48" t="s">
        <v>82</v>
      </c>
      <c r="S117" s="144"/>
      <c r="T117" s="145" t="s">
        <v>408</v>
      </c>
      <c r="U117" s="150">
        <v>1</v>
      </c>
      <c r="V117" s="150">
        <v>1</v>
      </c>
      <c r="W117" s="150">
        <v>1</v>
      </c>
      <c r="X117" s="150">
        <v>1</v>
      </c>
      <c r="Y117" s="150">
        <v>1</v>
      </c>
      <c r="Z117" s="150">
        <v>1</v>
      </c>
      <c r="AA117" s="150">
        <v>1</v>
      </c>
      <c r="AB117" s="150">
        <v>1</v>
      </c>
      <c r="AC117" s="150">
        <v>1</v>
      </c>
      <c r="AD117" s="150">
        <v>1</v>
      </c>
      <c r="AE117" s="150">
        <v>1</v>
      </c>
      <c r="AF117" s="150">
        <v>1</v>
      </c>
      <c r="AG117" s="149"/>
      <c r="AH117" s="149"/>
      <c r="AI117" s="149"/>
      <c r="AJ117" s="149"/>
      <c r="AK117" s="149"/>
      <c r="AL117" s="149"/>
      <c r="AM117" s="149"/>
      <c r="AN117" s="149"/>
      <c r="AO117" s="149"/>
      <c r="AP117" s="149"/>
      <c r="AQ117" s="149"/>
      <c r="AR117" s="149"/>
    </row>
    <row r="118" spans="1:44" ht="31.5">
      <c r="A118" s="141" t="s">
        <v>729</v>
      </c>
      <c r="B118" s="142" t="s">
        <v>68</v>
      </c>
      <c r="C118" s="51" t="s">
        <v>182</v>
      </c>
      <c r="D118" s="51"/>
      <c r="E118" s="51" t="s">
        <v>723</v>
      </c>
      <c r="F118" s="51" t="s">
        <v>724</v>
      </c>
      <c r="G118" s="123">
        <v>2</v>
      </c>
      <c r="H118" s="143" t="s">
        <v>191</v>
      </c>
      <c r="I118" s="143" t="s">
        <v>725</v>
      </c>
      <c r="J118" s="143" t="s">
        <v>74</v>
      </c>
      <c r="K118" s="143" t="s">
        <v>75</v>
      </c>
      <c r="L118" s="143" t="s">
        <v>76</v>
      </c>
      <c r="M118" s="143" t="s">
        <v>726</v>
      </c>
      <c r="N118" s="143" t="s">
        <v>524</v>
      </c>
      <c r="O118" s="143" t="s">
        <v>727</v>
      </c>
      <c r="P118" s="143" t="s">
        <v>525</v>
      </c>
      <c r="Q118" s="143" t="s">
        <v>728</v>
      </c>
      <c r="R118" s="48" t="s">
        <v>82</v>
      </c>
      <c r="S118" s="144"/>
      <c r="T118" s="145" t="s">
        <v>408</v>
      </c>
      <c r="U118" s="150">
        <v>1</v>
      </c>
      <c r="V118" s="150">
        <v>1</v>
      </c>
      <c r="W118" s="150">
        <v>1</v>
      </c>
      <c r="X118" s="150">
        <v>1</v>
      </c>
      <c r="Y118" s="150">
        <v>1</v>
      </c>
      <c r="Z118" s="150">
        <v>1</v>
      </c>
      <c r="AA118" s="150">
        <v>1</v>
      </c>
      <c r="AB118" s="150">
        <v>1</v>
      </c>
      <c r="AC118" s="150">
        <v>1</v>
      </c>
      <c r="AD118" s="150">
        <v>1</v>
      </c>
      <c r="AE118" s="150">
        <v>1</v>
      </c>
      <c r="AF118" s="150">
        <v>1</v>
      </c>
      <c r="AG118" s="149"/>
      <c r="AH118" s="149"/>
      <c r="AI118" s="149"/>
      <c r="AJ118" s="149"/>
      <c r="AK118" s="149"/>
      <c r="AL118" s="149"/>
      <c r="AM118" s="149"/>
      <c r="AN118" s="149"/>
      <c r="AO118" s="149"/>
      <c r="AP118" s="149"/>
      <c r="AQ118" s="149"/>
      <c r="AR118" s="149"/>
    </row>
    <row r="119" spans="1:44" ht="31.5">
      <c r="A119" s="141" t="s">
        <v>730</v>
      </c>
      <c r="B119" s="142" t="s">
        <v>68</v>
      </c>
      <c r="C119" s="51" t="s">
        <v>182</v>
      </c>
      <c r="D119" s="51"/>
      <c r="E119" s="51" t="s">
        <v>723</v>
      </c>
      <c r="F119" s="51" t="s">
        <v>724</v>
      </c>
      <c r="G119" s="123">
        <v>2</v>
      </c>
      <c r="H119" s="143" t="s">
        <v>191</v>
      </c>
      <c r="I119" s="143" t="s">
        <v>725</v>
      </c>
      <c r="J119" s="143" t="s">
        <v>74</v>
      </c>
      <c r="K119" s="143" t="s">
        <v>75</v>
      </c>
      <c r="L119" s="143" t="s">
        <v>76</v>
      </c>
      <c r="M119" s="143" t="s">
        <v>726</v>
      </c>
      <c r="N119" s="143" t="s">
        <v>528</v>
      </c>
      <c r="O119" s="143" t="s">
        <v>727</v>
      </c>
      <c r="P119" s="143" t="s">
        <v>529</v>
      </c>
      <c r="Q119" s="143" t="s">
        <v>728</v>
      </c>
      <c r="R119" s="48" t="s">
        <v>82</v>
      </c>
      <c r="S119" s="144"/>
      <c r="T119" s="145" t="s">
        <v>408</v>
      </c>
      <c r="U119" s="150">
        <v>1</v>
      </c>
      <c r="V119" s="150">
        <v>1</v>
      </c>
      <c r="W119" s="150">
        <v>1</v>
      </c>
      <c r="X119" s="150">
        <v>1</v>
      </c>
      <c r="Y119" s="150">
        <v>1</v>
      </c>
      <c r="Z119" s="150">
        <v>1</v>
      </c>
      <c r="AA119" s="150">
        <v>1</v>
      </c>
      <c r="AB119" s="150">
        <v>1</v>
      </c>
      <c r="AC119" s="150">
        <v>1</v>
      </c>
      <c r="AD119" s="150">
        <v>1</v>
      </c>
      <c r="AE119" s="150">
        <v>1</v>
      </c>
      <c r="AF119" s="150">
        <v>1</v>
      </c>
      <c r="AG119" s="149"/>
      <c r="AH119" s="149"/>
      <c r="AI119" s="149"/>
      <c r="AJ119" s="149"/>
      <c r="AK119" s="149"/>
      <c r="AL119" s="149"/>
      <c r="AM119" s="149"/>
      <c r="AN119" s="149"/>
      <c r="AO119" s="149"/>
      <c r="AP119" s="149"/>
      <c r="AQ119" s="149"/>
      <c r="AR119" s="149"/>
    </row>
    <row r="120" spans="1:44" ht="31.5">
      <c r="A120" s="141" t="s">
        <v>731</v>
      </c>
      <c r="B120" s="142" t="s">
        <v>68</v>
      </c>
      <c r="C120" s="51" t="s">
        <v>182</v>
      </c>
      <c r="D120" s="51"/>
      <c r="E120" s="51" t="s">
        <v>723</v>
      </c>
      <c r="F120" s="51" t="s">
        <v>724</v>
      </c>
      <c r="G120" s="123">
        <v>2</v>
      </c>
      <c r="H120" s="143" t="s">
        <v>191</v>
      </c>
      <c r="I120" s="143" t="s">
        <v>725</v>
      </c>
      <c r="J120" s="143" t="s">
        <v>74</v>
      </c>
      <c r="K120" s="143" t="s">
        <v>75</v>
      </c>
      <c r="L120" s="143" t="s">
        <v>76</v>
      </c>
      <c r="M120" s="143" t="s">
        <v>726</v>
      </c>
      <c r="N120" s="143" t="s">
        <v>531</v>
      </c>
      <c r="O120" s="143" t="s">
        <v>727</v>
      </c>
      <c r="P120" s="143" t="s">
        <v>532</v>
      </c>
      <c r="Q120" s="143" t="s">
        <v>728</v>
      </c>
      <c r="R120" s="48" t="s">
        <v>82</v>
      </c>
      <c r="S120" s="144"/>
      <c r="T120" s="145" t="s">
        <v>408</v>
      </c>
      <c r="U120" s="150">
        <v>1</v>
      </c>
      <c r="V120" s="150">
        <v>1</v>
      </c>
      <c r="W120" s="150">
        <v>1</v>
      </c>
      <c r="X120" s="150">
        <v>1</v>
      </c>
      <c r="Y120" s="150">
        <v>1</v>
      </c>
      <c r="Z120" s="150">
        <v>1</v>
      </c>
      <c r="AA120" s="150">
        <v>1</v>
      </c>
      <c r="AB120" s="150">
        <v>1</v>
      </c>
      <c r="AC120" s="150">
        <v>1</v>
      </c>
      <c r="AD120" s="150">
        <v>1</v>
      </c>
      <c r="AE120" s="150">
        <v>1</v>
      </c>
      <c r="AF120" s="150">
        <v>1</v>
      </c>
      <c r="AG120" s="149"/>
      <c r="AH120" s="149"/>
      <c r="AI120" s="149"/>
      <c r="AJ120" s="149"/>
      <c r="AK120" s="149"/>
      <c r="AL120" s="149"/>
      <c r="AM120" s="149"/>
      <c r="AN120" s="149"/>
      <c r="AO120" s="149"/>
      <c r="AP120" s="149"/>
      <c r="AQ120" s="149"/>
      <c r="AR120" s="149"/>
    </row>
    <row r="121" spans="1:44" ht="31.5">
      <c r="A121" s="141" t="s">
        <v>732</v>
      </c>
      <c r="B121" s="142" t="s">
        <v>68</v>
      </c>
      <c r="C121" s="51" t="s">
        <v>182</v>
      </c>
      <c r="D121" s="51"/>
      <c r="E121" s="51" t="s">
        <v>723</v>
      </c>
      <c r="F121" s="51" t="s">
        <v>724</v>
      </c>
      <c r="G121" s="123">
        <v>2</v>
      </c>
      <c r="H121" s="143" t="s">
        <v>191</v>
      </c>
      <c r="I121" s="143" t="s">
        <v>725</v>
      </c>
      <c r="J121" s="143" t="s">
        <v>74</v>
      </c>
      <c r="K121" s="143" t="s">
        <v>75</v>
      </c>
      <c r="L121" s="143" t="s">
        <v>76</v>
      </c>
      <c r="M121" s="143" t="s">
        <v>726</v>
      </c>
      <c r="N121" s="143" t="s">
        <v>534</v>
      </c>
      <c r="O121" s="143" t="s">
        <v>727</v>
      </c>
      <c r="P121" s="143" t="s">
        <v>535</v>
      </c>
      <c r="Q121" s="143" t="s">
        <v>728</v>
      </c>
      <c r="R121" s="48" t="s">
        <v>82</v>
      </c>
      <c r="S121" s="144"/>
      <c r="T121" s="145" t="s">
        <v>408</v>
      </c>
      <c r="U121" s="150">
        <v>1</v>
      </c>
      <c r="V121" s="150">
        <v>1</v>
      </c>
      <c r="W121" s="150">
        <v>1</v>
      </c>
      <c r="X121" s="150">
        <v>1</v>
      </c>
      <c r="Y121" s="150">
        <v>1</v>
      </c>
      <c r="Z121" s="150">
        <v>1</v>
      </c>
      <c r="AA121" s="150">
        <v>1</v>
      </c>
      <c r="AB121" s="150">
        <v>1</v>
      </c>
      <c r="AC121" s="150">
        <v>1</v>
      </c>
      <c r="AD121" s="150">
        <v>1</v>
      </c>
      <c r="AE121" s="150">
        <v>1</v>
      </c>
      <c r="AF121" s="150">
        <v>1</v>
      </c>
      <c r="AG121" s="149"/>
      <c r="AH121" s="149"/>
      <c r="AI121" s="149"/>
      <c r="AJ121" s="149"/>
      <c r="AK121" s="149"/>
      <c r="AL121" s="149"/>
      <c r="AM121" s="149"/>
      <c r="AN121" s="149"/>
      <c r="AO121" s="149"/>
      <c r="AP121" s="149"/>
      <c r="AQ121" s="149"/>
      <c r="AR121" s="149"/>
    </row>
    <row r="122" spans="1:44" ht="31.5">
      <c r="A122" s="141" t="s">
        <v>733</v>
      </c>
      <c r="B122" s="142" t="s">
        <v>131</v>
      </c>
      <c r="C122" s="51" t="s">
        <v>598</v>
      </c>
      <c r="D122" s="51" t="s">
        <v>734</v>
      </c>
      <c r="E122" s="51" t="s">
        <v>735</v>
      </c>
      <c r="F122" s="51" t="s">
        <v>736</v>
      </c>
      <c r="G122" s="123">
        <v>3</v>
      </c>
      <c r="H122" s="143" t="s">
        <v>217</v>
      </c>
      <c r="I122" s="143" t="s">
        <v>737</v>
      </c>
      <c r="J122" s="143" t="s">
        <v>74</v>
      </c>
      <c r="K122" s="143" t="s">
        <v>75</v>
      </c>
      <c r="L122" s="143" t="s">
        <v>76</v>
      </c>
      <c r="M122" s="143" t="s">
        <v>171</v>
      </c>
      <c r="N122" s="143" t="s">
        <v>738</v>
      </c>
      <c r="O122" s="143" t="s">
        <v>738</v>
      </c>
      <c r="P122" s="143" t="s">
        <v>739</v>
      </c>
      <c r="Q122" s="143"/>
      <c r="R122" s="48" t="s">
        <v>82</v>
      </c>
      <c r="S122" s="144"/>
      <c r="T122" s="145" t="s">
        <v>408</v>
      </c>
      <c r="U122" s="150">
        <v>8</v>
      </c>
      <c r="V122" s="150">
        <v>9</v>
      </c>
      <c r="W122" s="150">
        <v>9</v>
      </c>
      <c r="X122" s="150">
        <v>9</v>
      </c>
      <c r="Y122" s="150">
        <v>9</v>
      </c>
      <c r="Z122" s="150">
        <v>9</v>
      </c>
      <c r="AA122" s="150">
        <v>8</v>
      </c>
      <c r="AB122" s="150">
        <v>9</v>
      </c>
      <c r="AC122" s="150">
        <v>9</v>
      </c>
      <c r="AD122" s="150">
        <v>9</v>
      </c>
      <c r="AE122" s="150">
        <v>9</v>
      </c>
      <c r="AF122" s="150">
        <v>9</v>
      </c>
      <c r="AG122" s="149"/>
      <c r="AH122" s="149"/>
      <c r="AI122" s="149"/>
      <c r="AJ122" s="149"/>
      <c r="AK122" s="149"/>
      <c r="AL122" s="149"/>
      <c r="AM122" s="149"/>
      <c r="AN122" s="149"/>
      <c r="AO122" s="149"/>
      <c r="AP122" s="149"/>
      <c r="AQ122" s="149"/>
      <c r="AR122" s="149"/>
    </row>
    <row r="123" spans="1:44" ht="46.5" customHeight="1">
      <c r="A123" s="141" t="s">
        <v>740</v>
      </c>
      <c r="B123" s="142" t="s">
        <v>131</v>
      </c>
      <c r="C123" s="51" t="s">
        <v>741</v>
      </c>
      <c r="D123" s="51" t="s">
        <v>734</v>
      </c>
      <c r="E123" s="51" t="s">
        <v>742</v>
      </c>
      <c r="F123" s="51" t="s">
        <v>743</v>
      </c>
      <c r="G123" s="123">
        <v>3</v>
      </c>
      <c r="H123" s="143" t="s">
        <v>217</v>
      </c>
      <c r="I123" s="143" t="s">
        <v>744</v>
      </c>
      <c r="J123" s="143" t="s">
        <v>74</v>
      </c>
      <c r="K123" s="143" t="s">
        <v>75</v>
      </c>
      <c r="L123" s="143" t="s">
        <v>95</v>
      </c>
      <c r="M123" s="143" t="s">
        <v>745</v>
      </c>
      <c r="N123" s="143" t="s">
        <v>738</v>
      </c>
      <c r="O123" s="143" t="s">
        <v>738</v>
      </c>
      <c r="P123" s="143" t="s">
        <v>739</v>
      </c>
      <c r="Q123" s="143"/>
      <c r="R123" s="48" t="s">
        <v>82</v>
      </c>
      <c r="S123" s="144"/>
      <c r="T123" s="145" t="s">
        <v>408</v>
      </c>
      <c r="U123" s="150">
        <v>7</v>
      </c>
      <c r="V123" s="150">
        <v>7</v>
      </c>
      <c r="W123" s="150">
        <v>7</v>
      </c>
      <c r="X123" s="150">
        <v>7</v>
      </c>
      <c r="Y123" s="150">
        <v>7</v>
      </c>
      <c r="Z123" s="150">
        <v>7</v>
      </c>
      <c r="AA123" s="150">
        <v>7</v>
      </c>
      <c r="AB123" s="150">
        <v>7</v>
      </c>
      <c r="AC123" s="150">
        <v>7</v>
      </c>
      <c r="AD123" s="150">
        <v>7</v>
      </c>
      <c r="AE123" s="150">
        <v>7</v>
      </c>
      <c r="AF123" s="150">
        <v>7</v>
      </c>
      <c r="AG123" s="149"/>
      <c r="AH123" s="149"/>
      <c r="AI123" s="149"/>
      <c r="AJ123" s="149"/>
      <c r="AK123" s="149"/>
      <c r="AL123" s="149"/>
      <c r="AM123" s="149"/>
      <c r="AN123" s="149"/>
      <c r="AO123" s="149"/>
      <c r="AP123" s="149"/>
      <c r="AQ123" s="149"/>
      <c r="AR123" s="149"/>
    </row>
    <row r="124" spans="1:44" ht="43.5" customHeight="1">
      <c r="A124" s="141" t="s">
        <v>746</v>
      </c>
      <c r="B124" s="142" t="s">
        <v>131</v>
      </c>
      <c r="C124" s="51" t="s">
        <v>598</v>
      </c>
      <c r="D124" s="51" t="s">
        <v>734</v>
      </c>
      <c r="E124" s="51" t="s">
        <v>747</v>
      </c>
      <c r="F124" s="51" t="s">
        <v>748</v>
      </c>
      <c r="G124" s="123">
        <v>3</v>
      </c>
      <c r="H124" s="143" t="s">
        <v>749</v>
      </c>
      <c r="I124" s="143" t="s">
        <v>750</v>
      </c>
      <c r="J124" s="143" t="s">
        <v>74</v>
      </c>
      <c r="K124" s="143" t="s">
        <v>75</v>
      </c>
      <c r="L124" s="143" t="s">
        <v>76</v>
      </c>
      <c r="M124" s="143" t="s">
        <v>751</v>
      </c>
      <c r="N124" s="143" t="s">
        <v>738</v>
      </c>
      <c r="O124" s="143" t="s">
        <v>738</v>
      </c>
      <c r="P124" s="143" t="s">
        <v>739</v>
      </c>
      <c r="Q124" s="143" t="s">
        <v>752</v>
      </c>
      <c r="R124" s="48" t="s">
        <v>200</v>
      </c>
      <c r="S124" s="144">
        <v>225000</v>
      </c>
      <c r="T124" s="145" t="s">
        <v>408</v>
      </c>
      <c r="U124" s="128">
        <v>0</v>
      </c>
      <c r="V124" s="128">
        <v>0</v>
      </c>
      <c r="W124" s="128">
        <v>1</v>
      </c>
      <c r="X124" s="128">
        <v>1</v>
      </c>
      <c r="Y124" s="128">
        <v>0</v>
      </c>
      <c r="Z124" s="128">
        <v>1</v>
      </c>
      <c r="AA124" s="128">
        <v>0</v>
      </c>
      <c r="AB124" s="128">
        <v>1</v>
      </c>
      <c r="AC124" s="128">
        <v>0</v>
      </c>
      <c r="AD124" s="128">
        <v>1</v>
      </c>
      <c r="AE124" s="128">
        <v>0</v>
      </c>
      <c r="AF124" s="128">
        <v>1</v>
      </c>
      <c r="AG124" s="146"/>
      <c r="AH124" s="146"/>
      <c r="AI124" s="146"/>
      <c r="AJ124" s="147"/>
      <c r="AK124" s="147"/>
      <c r="AL124" s="147"/>
      <c r="AM124" s="147"/>
      <c r="AN124" s="147"/>
      <c r="AO124" s="147"/>
      <c r="AP124" s="147"/>
      <c r="AQ124" s="147"/>
      <c r="AR124" s="147"/>
    </row>
    <row r="125" spans="1:44" ht="39" customHeight="1">
      <c r="A125" s="141" t="s">
        <v>753</v>
      </c>
      <c r="B125" s="142" t="s">
        <v>385</v>
      </c>
      <c r="C125" s="51" t="s">
        <v>430</v>
      </c>
      <c r="D125" s="51" t="s">
        <v>734</v>
      </c>
      <c r="E125" s="51" t="s">
        <v>754</v>
      </c>
      <c r="F125" s="51" t="s">
        <v>755</v>
      </c>
      <c r="G125" s="123">
        <v>2</v>
      </c>
      <c r="H125" s="143" t="s">
        <v>756</v>
      </c>
      <c r="I125" s="143" t="s">
        <v>757</v>
      </c>
      <c r="J125" s="143" t="s">
        <v>94</v>
      </c>
      <c r="K125" s="143" t="s">
        <v>75</v>
      </c>
      <c r="L125" s="143" t="s">
        <v>76</v>
      </c>
      <c r="M125" s="143" t="s">
        <v>758</v>
      </c>
      <c r="N125" s="143" t="s">
        <v>738</v>
      </c>
      <c r="O125" s="143" t="s">
        <v>738</v>
      </c>
      <c r="P125" s="143" t="s">
        <v>739</v>
      </c>
      <c r="Q125" s="143" t="s">
        <v>575</v>
      </c>
      <c r="R125" s="48" t="s">
        <v>82</v>
      </c>
      <c r="S125" s="144"/>
      <c r="T125" s="145" t="s">
        <v>408</v>
      </c>
      <c r="U125" s="127">
        <v>1</v>
      </c>
      <c r="V125" s="127">
        <v>0</v>
      </c>
      <c r="W125" s="127">
        <v>0</v>
      </c>
      <c r="X125" s="127">
        <v>1</v>
      </c>
      <c r="Y125" s="127">
        <v>0</v>
      </c>
      <c r="Z125" s="127">
        <v>0</v>
      </c>
      <c r="AA125" s="127">
        <v>1</v>
      </c>
      <c r="AB125" s="127">
        <v>0</v>
      </c>
      <c r="AC125" s="127">
        <v>0</v>
      </c>
      <c r="AD125" s="127">
        <v>1</v>
      </c>
      <c r="AE125" s="127">
        <v>0</v>
      </c>
      <c r="AF125" s="127">
        <v>0</v>
      </c>
      <c r="AG125" s="146"/>
      <c r="AH125" s="146"/>
      <c r="AI125" s="146"/>
      <c r="AJ125" s="147"/>
      <c r="AK125" s="147"/>
      <c r="AL125" s="147"/>
      <c r="AM125" s="147"/>
      <c r="AN125" s="147"/>
      <c r="AO125" s="147"/>
      <c r="AP125" s="147"/>
      <c r="AQ125" s="147"/>
      <c r="AR125" s="147"/>
    </row>
    <row r="126" spans="1:44" ht="13.5" customHeight="1">
      <c r="A126" s="141" t="s">
        <v>759</v>
      </c>
      <c r="B126" s="142" t="s">
        <v>68</v>
      </c>
      <c r="C126" s="51" t="s">
        <v>760</v>
      </c>
      <c r="D126" s="53"/>
      <c r="E126" s="53" t="s">
        <v>761</v>
      </c>
      <c r="F126" s="53" t="s">
        <v>762</v>
      </c>
      <c r="G126" s="123">
        <v>2</v>
      </c>
      <c r="H126" s="47" t="s">
        <v>763</v>
      </c>
      <c r="I126" s="165" t="s">
        <v>764</v>
      </c>
      <c r="J126" s="47" t="s">
        <v>94</v>
      </c>
      <c r="K126" s="47" t="s">
        <v>75</v>
      </c>
      <c r="L126" s="47" t="s">
        <v>76</v>
      </c>
      <c r="M126" s="165" t="s">
        <v>765</v>
      </c>
      <c r="N126" s="143" t="s">
        <v>738</v>
      </c>
      <c r="O126" s="165" t="s">
        <v>766</v>
      </c>
      <c r="P126" s="143" t="s">
        <v>739</v>
      </c>
      <c r="Q126" s="47" t="s">
        <v>767</v>
      </c>
      <c r="R126" s="48" t="s">
        <v>82</v>
      </c>
      <c r="S126" s="144"/>
      <c r="T126" s="145" t="s">
        <v>408</v>
      </c>
      <c r="U126" s="166"/>
      <c r="V126" s="166"/>
      <c r="W126" s="166"/>
      <c r="X126" s="166"/>
      <c r="Y126" s="166"/>
      <c r="Z126" s="166"/>
      <c r="AA126" s="166">
        <v>0.2</v>
      </c>
      <c r="AB126" s="166">
        <v>0.2</v>
      </c>
      <c r="AC126" s="166">
        <v>0.2</v>
      </c>
      <c r="AD126" s="166">
        <v>0.2</v>
      </c>
      <c r="AE126" s="166">
        <v>0.2</v>
      </c>
      <c r="AF126" s="166"/>
      <c r="AG126" s="146"/>
      <c r="AH126" s="146"/>
      <c r="AI126" s="146"/>
      <c r="AJ126" s="147"/>
      <c r="AK126" s="147"/>
      <c r="AL126" s="147"/>
      <c r="AM126" s="147"/>
      <c r="AN126" s="147"/>
      <c r="AO126" s="147"/>
      <c r="AP126" s="147"/>
      <c r="AQ126" s="147"/>
      <c r="AR126" s="147"/>
    </row>
    <row r="127" spans="1:44" ht="42" customHeight="1">
      <c r="A127" s="141" t="s">
        <v>768</v>
      </c>
      <c r="B127" s="142" t="s">
        <v>68</v>
      </c>
      <c r="C127" s="51" t="s">
        <v>760</v>
      </c>
      <c r="D127" s="53"/>
      <c r="E127" s="53" t="s">
        <v>769</v>
      </c>
      <c r="F127" s="53" t="s">
        <v>770</v>
      </c>
      <c r="G127" s="52">
        <v>2</v>
      </c>
      <c r="H127" s="47" t="s">
        <v>771</v>
      </c>
      <c r="I127" s="165" t="s">
        <v>764</v>
      </c>
      <c r="J127" s="47" t="s">
        <v>94</v>
      </c>
      <c r="K127" s="47" t="s">
        <v>75</v>
      </c>
      <c r="L127" s="47" t="s">
        <v>76</v>
      </c>
      <c r="M127" s="165" t="s">
        <v>765</v>
      </c>
      <c r="N127" s="143" t="s">
        <v>738</v>
      </c>
      <c r="O127" s="47" t="s">
        <v>772</v>
      </c>
      <c r="P127" s="143" t="s">
        <v>739</v>
      </c>
      <c r="Q127" s="47" t="s">
        <v>767</v>
      </c>
      <c r="R127" s="48" t="s">
        <v>82</v>
      </c>
      <c r="S127" s="144"/>
      <c r="T127" s="145" t="s">
        <v>408</v>
      </c>
      <c r="U127" s="167"/>
      <c r="V127" s="167"/>
      <c r="W127" s="167"/>
      <c r="X127" s="167"/>
      <c r="Y127" s="167"/>
      <c r="Z127" s="167"/>
      <c r="AA127" s="167"/>
      <c r="AB127" s="168">
        <v>0.25</v>
      </c>
      <c r="AC127" s="168">
        <v>0.25</v>
      </c>
      <c r="AD127" s="168">
        <v>0.25</v>
      </c>
      <c r="AE127" s="168">
        <v>0.25</v>
      </c>
      <c r="AF127" s="168"/>
      <c r="AG127" s="146"/>
      <c r="AH127" s="146"/>
      <c r="AI127" s="146"/>
      <c r="AJ127" s="147"/>
      <c r="AK127" s="147"/>
      <c r="AL127" s="147"/>
      <c r="AM127" s="147"/>
      <c r="AN127" s="147"/>
      <c r="AO127" s="147"/>
      <c r="AP127" s="147"/>
      <c r="AQ127" s="147"/>
      <c r="AR127" s="147"/>
    </row>
    <row r="128" spans="1:44" ht="47.25">
      <c r="A128" s="141" t="s">
        <v>773</v>
      </c>
      <c r="B128" s="142" t="s">
        <v>131</v>
      </c>
      <c r="C128" s="51" t="s">
        <v>598</v>
      </c>
      <c r="D128" s="51" t="s">
        <v>734</v>
      </c>
      <c r="E128" s="51" t="s">
        <v>774</v>
      </c>
      <c r="F128" s="51" t="s">
        <v>775</v>
      </c>
      <c r="G128" s="123">
        <v>2</v>
      </c>
      <c r="H128" s="143" t="s">
        <v>756</v>
      </c>
      <c r="I128" s="143" t="s">
        <v>757</v>
      </c>
      <c r="J128" s="143" t="s">
        <v>94</v>
      </c>
      <c r="K128" s="143" t="s">
        <v>75</v>
      </c>
      <c r="L128" s="143" t="s">
        <v>76</v>
      </c>
      <c r="M128" s="143" t="s">
        <v>776</v>
      </c>
      <c r="N128" s="143" t="s">
        <v>738</v>
      </c>
      <c r="O128" s="143" t="s">
        <v>738</v>
      </c>
      <c r="P128" s="143" t="s">
        <v>739</v>
      </c>
      <c r="Q128" s="143" t="s">
        <v>777</v>
      </c>
      <c r="R128" s="48" t="s">
        <v>82</v>
      </c>
      <c r="S128" s="144"/>
      <c r="T128" s="145" t="s">
        <v>408</v>
      </c>
      <c r="U128" s="127">
        <v>1</v>
      </c>
      <c r="V128" s="127">
        <v>0</v>
      </c>
      <c r="W128" s="127">
        <v>0</v>
      </c>
      <c r="X128" s="127">
        <v>1</v>
      </c>
      <c r="Y128" s="127">
        <v>0</v>
      </c>
      <c r="Z128" s="127">
        <v>0</v>
      </c>
      <c r="AA128" s="127">
        <v>1</v>
      </c>
      <c r="AB128" s="127">
        <v>0</v>
      </c>
      <c r="AC128" s="127">
        <v>0</v>
      </c>
      <c r="AD128" s="127">
        <v>1</v>
      </c>
      <c r="AE128" s="127">
        <v>0</v>
      </c>
      <c r="AF128" s="127">
        <v>0</v>
      </c>
      <c r="AG128" s="146"/>
      <c r="AH128" s="146"/>
      <c r="AI128" s="146"/>
      <c r="AJ128" s="147"/>
      <c r="AK128" s="147"/>
      <c r="AL128" s="147"/>
      <c r="AM128" s="147"/>
      <c r="AN128" s="147"/>
      <c r="AO128" s="147"/>
      <c r="AP128" s="147"/>
      <c r="AQ128" s="147"/>
      <c r="AR128" s="147"/>
    </row>
    <row r="129" spans="1:44" ht="47.25">
      <c r="A129" s="141" t="s">
        <v>778</v>
      </c>
      <c r="B129" s="142" t="s">
        <v>68</v>
      </c>
      <c r="C129" s="51" t="s">
        <v>182</v>
      </c>
      <c r="D129" s="51" t="s">
        <v>734</v>
      </c>
      <c r="E129" s="51" t="s">
        <v>779</v>
      </c>
      <c r="F129" s="51" t="s">
        <v>780</v>
      </c>
      <c r="G129" s="123">
        <v>2</v>
      </c>
      <c r="H129" s="143" t="s">
        <v>217</v>
      </c>
      <c r="I129" s="143" t="s">
        <v>781</v>
      </c>
      <c r="J129" s="143" t="s">
        <v>94</v>
      </c>
      <c r="K129" s="143" t="s">
        <v>75</v>
      </c>
      <c r="L129" s="143" t="s">
        <v>95</v>
      </c>
      <c r="M129" s="143" t="s">
        <v>782</v>
      </c>
      <c r="N129" s="143" t="s">
        <v>738</v>
      </c>
      <c r="O129" s="143" t="s">
        <v>738</v>
      </c>
      <c r="P129" s="143" t="s">
        <v>739</v>
      </c>
      <c r="Q129" s="143"/>
      <c r="R129" s="48" t="s">
        <v>82</v>
      </c>
      <c r="S129" s="144"/>
      <c r="T129" s="145" t="s">
        <v>408</v>
      </c>
      <c r="U129" s="127">
        <v>1</v>
      </c>
      <c r="V129" s="127">
        <v>1</v>
      </c>
      <c r="W129" s="127">
        <v>1</v>
      </c>
      <c r="X129" s="127">
        <v>1</v>
      </c>
      <c r="Y129" s="127">
        <v>1</v>
      </c>
      <c r="Z129" s="127">
        <v>1</v>
      </c>
      <c r="AA129" s="127">
        <v>1</v>
      </c>
      <c r="AB129" s="127">
        <v>1</v>
      </c>
      <c r="AC129" s="127">
        <v>1</v>
      </c>
      <c r="AD129" s="127">
        <v>1</v>
      </c>
      <c r="AE129" s="127">
        <v>1</v>
      </c>
      <c r="AF129" s="127">
        <v>1</v>
      </c>
      <c r="AG129" s="146"/>
      <c r="AH129" s="146"/>
      <c r="AI129" s="146"/>
      <c r="AJ129" s="147"/>
      <c r="AK129" s="147"/>
      <c r="AL129" s="147"/>
      <c r="AM129" s="147"/>
      <c r="AN129" s="147"/>
      <c r="AO129" s="147"/>
      <c r="AP129" s="147"/>
      <c r="AQ129" s="147"/>
      <c r="AR129" s="147"/>
    </row>
    <row r="130" spans="1:44" ht="31.5">
      <c r="A130" s="141" t="s">
        <v>783</v>
      </c>
      <c r="B130" s="142" t="s">
        <v>68</v>
      </c>
      <c r="C130" s="51" t="s">
        <v>182</v>
      </c>
      <c r="D130" s="51" t="s">
        <v>734</v>
      </c>
      <c r="E130" s="51" t="s">
        <v>784</v>
      </c>
      <c r="F130" s="51" t="s">
        <v>785</v>
      </c>
      <c r="G130" s="123">
        <v>2</v>
      </c>
      <c r="H130" s="143" t="s">
        <v>749</v>
      </c>
      <c r="I130" s="143" t="s">
        <v>781</v>
      </c>
      <c r="J130" s="143" t="s">
        <v>94</v>
      </c>
      <c r="K130" s="143" t="s">
        <v>75</v>
      </c>
      <c r="L130" s="143" t="s">
        <v>76</v>
      </c>
      <c r="M130" s="143" t="s">
        <v>782</v>
      </c>
      <c r="N130" s="143" t="s">
        <v>738</v>
      </c>
      <c r="O130" s="143" t="s">
        <v>738</v>
      </c>
      <c r="P130" s="143" t="s">
        <v>739</v>
      </c>
      <c r="Q130" s="143"/>
      <c r="R130" s="48" t="s">
        <v>82</v>
      </c>
      <c r="S130" s="144"/>
      <c r="T130" s="145" t="s">
        <v>408</v>
      </c>
      <c r="U130" s="127">
        <v>1</v>
      </c>
      <c r="V130" s="127">
        <v>1</v>
      </c>
      <c r="W130" s="127">
        <v>1</v>
      </c>
      <c r="X130" s="127">
        <v>1</v>
      </c>
      <c r="Y130" s="127">
        <v>1</v>
      </c>
      <c r="Z130" s="127">
        <v>1</v>
      </c>
      <c r="AA130" s="127">
        <v>1</v>
      </c>
      <c r="AB130" s="127">
        <v>1</v>
      </c>
      <c r="AC130" s="127">
        <v>1</v>
      </c>
      <c r="AD130" s="127">
        <v>1</v>
      </c>
      <c r="AE130" s="127">
        <v>1</v>
      </c>
      <c r="AF130" s="127">
        <v>1</v>
      </c>
      <c r="AG130" s="146"/>
      <c r="AH130" s="146"/>
      <c r="AI130" s="146"/>
      <c r="AJ130" s="147"/>
      <c r="AK130" s="147"/>
      <c r="AL130" s="147"/>
      <c r="AM130" s="147"/>
      <c r="AN130" s="147"/>
      <c r="AO130" s="147"/>
      <c r="AP130" s="147"/>
      <c r="AQ130" s="147"/>
      <c r="AR130" s="147"/>
    </row>
    <row r="131" spans="1:44" ht="47.25">
      <c r="A131" s="141" t="s">
        <v>786</v>
      </c>
      <c r="B131" s="142" t="s">
        <v>131</v>
      </c>
      <c r="C131" s="51" t="s">
        <v>741</v>
      </c>
      <c r="D131" s="51" t="s">
        <v>734</v>
      </c>
      <c r="E131" s="51" t="s">
        <v>787</v>
      </c>
      <c r="F131" s="51" t="s">
        <v>788</v>
      </c>
      <c r="G131" s="123">
        <v>2</v>
      </c>
      <c r="H131" s="143" t="s">
        <v>789</v>
      </c>
      <c r="I131" s="143" t="s">
        <v>790</v>
      </c>
      <c r="J131" s="143" t="s">
        <v>74</v>
      </c>
      <c r="K131" s="143" t="s">
        <v>75</v>
      </c>
      <c r="L131" s="143" t="s">
        <v>76</v>
      </c>
      <c r="M131" s="143" t="s">
        <v>791</v>
      </c>
      <c r="N131" s="143" t="s">
        <v>738</v>
      </c>
      <c r="O131" s="143" t="s">
        <v>738</v>
      </c>
      <c r="P131" s="143" t="s">
        <v>739</v>
      </c>
      <c r="Q131" s="143"/>
      <c r="R131" s="48" t="s">
        <v>82</v>
      </c>
      <c r="S131" s="144"/>
      <c r="T131" s="145" t="s">
        <v>408</v>
      </c>
      <c r="U131" s="128">
        <v>1</v>
      </c>
      <c r="V131" s="128">
        <v>1</v>
      </c>
      <c r="W131" s="128">
        <v>1</v>
      </c>
      <c r="X131" s="128">
        <v>1</v>
      </c>
      <c r="Y131" s="128">
        <v>1</v>
      </c>
      <c r="Z131" s="128">
        <v>1</v>
      </c>
      <c r="AA131" s="128">
        <v>1</v>
      </c>
      <c r="AB131" s="128">
        <v>1</v>
      </c>
      <c r="AC131" s="128">
        <v>1</v>
      </c>
      <c r="AD131" s="128">
        <v>1</v>
      </c>
      <c r="AE131" s="128">
        <v>1</v>
      </c>
      <c r="AF131" s="128">
        <v>1</v>
      </c>
      <c r="AG131" s="146"/>
      <c r="AH131" s="146"/>
      <c r="AI131" s="146"/>
      <c r="AJ131" s="147"/>
      <c r="AK131" s="147"/>
      <c r="AL131" s="147"/>
      <c r="AM131" s="147"/>
      <c r="AN131" s="147"/>
      <c r="AO131" s="147"/>
      <c r="AP131" s="147"/>
      <c r="AQ131" s="147"/>
      <c r="AR131" s="147"/>
    </row>
    <row r="132" spans="1:44" ht="47.25">
      <c r="A132" s="141" t="s">
        <v>792</v>
      </c>
      <c r="B132" s="142" t="s">
        <v>68</v>
      </c>
      <c r="C132" s="51" t="s">
        <v>760</v>
      </c>
      <c r="D132" s="51" t="s">
        <v>734</v>
      </c>
      <c r="E132" s="51" t="s">
        <v>793</v>
      </c>
      <c r="F132" s="51" t="s">
        <v>794</v>
      </c>
      <c r="G132" s="123">
        <v>1</v>
      </c>
      <c r="H132" s="143" t="s">
        <v>217</v>
      </c>
      <c r="I132" s="143" t="s">
        <v>795</v>
      </c>
      <c r="J132" s="143" t="s">
        <v>74</v>
      </c>
      <c r="K132" s="143" t="s">
        <v>75</v>
      </c>
      <c r="L132" s="143" t="s">
        <v>76</v>
      </c>
      <c r="M132" s="143" t="s">
        <v>519</v>
      </c>
      <c r="N132" s="143" t="s">
        <v>796</v>
      </c>
      <c r="O132" s="143" t="s">
        <v>796</v>
      </c>
      <c r="P132" s="143" t="s">
        <v>797</v>
      </c>
      <c r="Q132" s="143" t="s">
        <v>638</v>
      </c>
      <c r="R132" s="48" t="s">
        <v>82</v>
      </c>
      <c r="S132" s="144"/>
      <c r="T132" s="145" t="s">
        <v>408</v>
      </c>
      <c r="U132" s="128">
        <v>1</v>
      </c>
      <c r="V132" s="128">
        <v>1</v>
      </c>
      <c r="W132" s="128">
        <v>1</v>
      </c>
      <c r="X132" s="128">
        <v>1</v>
      </c>
      <c r="Y132" s="128">
        <v>1</v>
      </c>
      <c r="Z132" s="128">
        <v>1</v>
      </c>
      <c r="AA132" s="128">
        <v>1</v>
      </c>
      <c r="AB132" s="128">
        <v>1</v>
      </c>
      <c r="AC132" s="128">
        <v>1</v>
      </c>
      <c r="AD132" s="128">
        <v>1</v>
      </c>
      <c r="AE132" s="128">
        <v>1</v>
      </c>
      <c r="AF132" s="128">
        <v>1</v>
      </c>
      <c r="AG132" s="146"/>
      <c r="AH132" s="146"/>
      <c r="AI132" s="146"/>
      <c r="AJ132" s="147"/>
      <c r="AK132" s="147"/>
      <c r="AL132" s="147"/>
      <c r="AM132" s="147"/>
      <c r="AN132" s="147"/>
      <c r="AO132" s="147"/>
      <c r="AP132" s="147"/>
      <c r="AQ132" s="147"/>
      <c r="AR132" s="147"/>
    </row>
    <row r="133" spans="1:44" ht="31.5">
      <c r="A133" s="141" t="s">
        <v>798</v>
      </c>
      <c r="B133" s="142" t="s">
        <v>68</v>
      </c>
      <c r="C133" s="51" t="s">
        <v>760</v>
      </c>
      <c r="D133" s="51" t="s">
        <v>734</v>
      </c>
      <c r="E133" s="51" t="s">
        <v>799</v>
      </c>
      <c r="F133" s="51" t="s">
        <v>800</v>
      </c>
      <c r="G133" s="123">
        <v>1</v>
      </c>
      <c r="H133" s="143" t="s">
        <v>217</v>
      </c>
      <c r="I133" s="143" t="s">
        <v>795</v>
      </c>
      <c r="J133" s="143" t="s">
        <v>74</v>
      </c>
      <c r="K133" s="143" t="s">
        <v>75</v>
      </c>
      <c r="L133" s="143" t="s">
        <v>76</v>
      </c>
      <c r="M133" s="143" t="s">
        <v>519</v>
      </c>
      <c r="N133" s="143" t="s">
        <v>796</v>
      </c>
      <c r="O133" s="143" t="s">
        <v>796</v>
      </c>
      <c r="P133" s="143" t="s">
        <v>797</v>
      </c>
      <c r="Q133" s="143"/>
      <c r="R133" s="48" t="s">
        <v>82</v>
      </c>
      <c r="S133" s="144"/>
      <c r="T133" s="145" t="s">
        <v>408</v>
      </c>
      <c r="U133" s="128">
        <v>1</v>
      </c>
      <c r="V133" s="128">
        <v>1</v>
      </c>
      <c r="W133" s="128">
        <v>1</v>
      </c>
      <c r="X133" s="128">
        <v>1</v>
      </c>
      <c r="Y133" s="128">
        <v>1</v>
      </c>
      <c r="Z133" s="128">
        <v>1</v>
      </c>
      <c r="AA133" s="128">
        <v>1</v>
      </c>
      <c r="AB133" s="128">
        <v>1</v>
      </c>
      <c r="AC133" s="128">
        <v>1</v>
      </c>
      <c r="AD133" s="128">
        <v>1</v>
      </c>
      <c r="AE133" s="128">
        <v>1</v>
      </c>
      <c r="AF133" s="128">
        <v>1</v>
      </c>
      <c r="AG133" s="146"/>
      <c r="AH133" s="146"/>
      <c r="AI133" s="146"/>
      <c r="AJ133" s="147"/>
      <c r="AK133" s="147"/>
      <c r="AL133" s="147"/>
      <c r="AM133" s="147"/>
      <c r="AN133" s="147"/>
      <c r="AO133" s="147"/>
      <c r="AP133" s="147"/>
      <c r="AQ133" s="147"/>
      <c r="AR133" s="147"/>
    </row>
    <row r="134" spans="1:44" ht="78.75">
      <c r="A134" s="141" t="s">
        <v>801</v>
      </c>
      <c r="B134" s="142" t="s">
        <v>68</v>
      </c>
      <c r="C134" s="51" t="s">
        <v>182</v>
      </c>
      <c r="D134" s="51" t="s">
        <v>734</v>
      </c>
      <c r="E134" s="51" t="s">
        <v>802</v>
      </c>
      <c r="F134" s="51" t="s">
        <v>803</v>
      </c>
      <c r="G134" s="123">
        <v>1</v>
      </c>
      <c r="H134" s="143" t="s">
        <v>217</v>
      </c>
      <c r="I134" s="143" t="s">
        <v>804</v>
      </c>
      <c r="J134" s="143" t="s">
        <v>74</v>
      </c>
      <c r="K134" s="143" t="s">
        <v>75</v>
      </c>
      <c r="L134" s="143" t="s">
        <v>76</v>
      </c>
      <c r="M134" s="143" t="s">
        <v>519</v>
      </c>
      <c r="N134" s="143" t="s">
        <v>796</v>
      </c>
      <c r="O134" s="143" t="s">
        <v>796</v>
      </c>
      <c r="P134" s="143" t="s">
        <v>797</v>
      </c>
      <c r="Q134" s="143"/>
      <c r="R134" s="48" t="s">
        <v>82</v>
      </c>
      <c r="S134" s="144"/>
      <c r="T134" s="145" t="s">
        <v>408</v>
      </c>
      <c r="U134" s="128">
        <v>0</v>
      </c>
      <c r="V134" s="128">
        <v>0</v>
      </c>
      <c r="W134" s="128">
        <v>0</v>
      </c>
      <c r="X134" s="128">
        <v>1</v>
      </c>
      <c r="Y134" s="128">
        <v>0</v>
      </c>
      <c r="Z134" s="128">
        <v>0</v>
      </c>
      <c r="AA134" s="128">
        <v>0</v>
      </c>
      <c r="AB134" s="128">
        <v>1</v>
      </c>
      <c r="AC134" s="128">
        <v>0</v>
      </c>
      <c r="AD134" s="128">
        <v>0</v>
      </c>
      <c r="AE134" s="128">
        <v>0</v>
      </c>
      <c r="AF134" s="128">
        <v>1</v>
      </c>
      <c r="AG134" s="146"/>
      <c r="AH134" s="146"/>
      <c r="AI134" s="146"/>
      <c r="AJ134" s="147"/>
      <c r="AK134" s="147"/>
      <c r="AL134" s="147"/>
      <c r="AM134" s="147"/>
      <c r="AN134" s="147"/>
      <c r="AO134" s="147"/>
      <c r="AP134" s="147"/>
      <c r="AQ134" s="147"/>
      <c r="AR134" s="147"/>
    </row>
    <row r="135" spans="1:44" ht="110.25">
      <c r="A135" s="141" t="s">
        <v>805</v>
      </c>
      <c r="B135" s="142" t="s">
        <v>68</v>
      </c>
      <c r="C135" s="51" t="s">
        <v>633</v>
      </c>
      <c r="D135" s="51" t="s">
        <v>734</v>
      </c>
      <c r="E135" s="51" t="s">
        <v>806</v>
      </c>
      <c r="F135" s="51" t="s">
        <v>807</v>
      </c>
      <c r="G135" s="123">
        <v>2</v>
      </c>
      <c r="H135" s="143" t="s">
        <v>217</v>
      </c>
      <c r="I135" s="143" t="s">
        <v>808</v>
      </c>
      <c r="J135" s="143" t="s">
        <v>74</v>
      </c>
      <c r="K135" s="143" t="s">
        <v>75</v>
      </c>
      <c r="L135" s="143" t="s">
        <v>76</v>
      </c>
      <c r="M135" s="143" t="s">
        <v>809</v>
      </c>
      <c r="N135" s="143" t="s">
        <v>796</v>
      </c>
      <c r="O135" s="143" t="s">
        <v>796</v>
      </c>
      <c r="P135" s="143" t="s">
        <v>797</v>
      </c>
      <c r="Q135" s="143" t="s">
        <v>810</v>
      </c>
      <c r="R135" s="48" t="s">
        <v>82</v>
      </c>
      <c r="S135" s="144"/>
      <c r="T135" s="145" t="s">
        <v>408</v>
      </c>
      <c r="U135" s="128">
        <v>0</v>
      </c>
      <c r="V135" s="128">
        <v>0</v>
      </c>
      <c r="W135" s="128">
        <v>1</v>
      </c>
      <c r="X135" s="128">
        <v>0</v>
      </c>
      <c r="Y135" s="128">
        <v>0</v>
      </c>
      <c r="Z135" s="128">
        <v>1</v>
      </c>
      <c r="AA135" s="128">
        <v>0</v>
      </c>
      <c r="AB135" s="128">
        <v>0</v>
      </c>
      <c r="AC135" s="128">
        <v>1</v>
      </c>
      <c r="AD135" s="128">
        <v>0</v>
      </c>
      <c r="AE135" s="128">
        <v>1</v>
      </c>
      <c r="AF135" s="128">
        <v>0</v>
      </c>
      <c r="AG135" s="146"/>
      <c r="AH135" s="146"/>
      <c r="AI135" s="146"/>
      <c r="AJ135" s="147"/>
      <c r="AK135" s="147"/>
      <c r="AL135" s="147"/>
      <c r="AM135" s="147"/>
      <c r="AN135" s="147"/>
      <c r="AO135" s="147"/>
      <c r="AP135" s="147"/>
      <c r="AQ135" s="147"/>
      <c r="AR135" s="147"/>
    </row>
    <row r="136" spans="1:44" ht="31.5">
      <c r="A136" s="141" t="s">
        <v>811</v>
      </c>
      <c r="B136" s="142" t="s">
        <v>68</v>
      </c>
      <c r="C136" s="51" t="s">
        <v>84</v>
      </c>
      <c r="D136" s="51" t="s">
        <v>734</v>
      </c>
      <c r="E136" s="51" t="s">
        <v>812</v>
      </c>
      <c r="F136" s="51" t="s">
        <v>813</v>
      </c>
      <c r="G136" s="123">
        <v>3</v>
      </c>
      <c r="H136" s="143" t="s">
        <v>814</v>
      </c>
      <c r="I136" s="143" t="s">
        <v>808</v>
      </c>
      <c r="J136" s="143" t="s">
        <v>74</v>
      </c>
      <c r="K136" s="143" t="s">
        <v>75</v>
      </c>
      <c r="L136" s="143" t="s">
        <v>95</v>
      </c>
      <c r="M136" s="143" t="s">
        <v>815</v>
      </c>
      <c r="N136" s="143" t="s">
        <v>796</v>
      </c>
      <c r="O136" s="143" t="s">
        <v>796</v>
      </c>
      <c r="P136" s="143" t="s">
        <v>797</v>
      </c>
      <c r="Q136" s="143"/>
      <c r="R136" s="48" t="s">
        <v>82</v>
      </c>
      <c r="S136" s="144"/>
      <c r="T136" s="145" t="s">
        <v>408</v>
      </c>
      <c r="U136" s="128">
        <v>1</v>
      </c>
      <c r="V136" s="128">
        <v>1</v>
      </c>
      <c r="W136" s="128">
        <v>1</v>
      </c>
      <c r="X136" s="128">
        <v>1</v>
      </c>
      <c r="Y136" s="128">
        <v>1</v>
      </c>
      <c r="Z136" s="128">
        <v>1</v>
      </c>
      <c r="AA136" s="128">
        <v>1</v>
      </c>
      <c r="AB136" s="128">
        <v>1</v>
      </c>
      <c r="AC136" s="128">
        <v>1</v>
      </c>
      <c r="AD136" s="128">
        <v>1</v>
      </c>
      <c r="AE136" s="128">
        <v>1</v>
      </c>
      <c r="AF136" s="128">
        <v>1</v>
      </c>
      <c r="AG136" s="146"/>
      <c r="AH136" s="146"/>
      <c r="AI136" s="146"/>
      <c r="AJ136" s="147"/>
      <c r="AK136" s="147"/>
      <c r="AL136" s="147"/>
      <c r="AM136" s="147"/>
      <c r="AN136" s="147"/>
      <c r="AO136" s="147"/>
      <c r="AP136" s="147"/>
      <c r="AQ136" s="147"/>
      <c r="AR136" s="147"/>
    </row>
    <row r="137" spans="1:44">
      <c r="A137" s="141" t="s">
        <v>816</v>
      </c>
      <c r="B137" s="142" t="s">
        <v>68</v>
      </c>
      <c r="C137" s="51" t="s">
        <v>84</v>
      </c>
      <c r="D137" s="51" t="s">
        <v>734</v>
      </c>
      <c r="E137" s="51" t="s">
        <v>817</v>
      </c>
      <c r="F137" s="51" t="s">
        <v>818</v>
      </c>
      <c r="G137" s="123">
        <v>3</v>
      </c>
      <c r="H137" s="143" t="s">
        <v>217</v>
      </c>
      <c r="I137" s="143" t="s">
        <v>819</v>
      </c>
      <c r="J137" s="143" t="s">
        <v>74</v>
      </c>
      <c r="K137" s="143" t="s">
        <v>75</v>
      </c>
      <c r="L137" s="143" t="s">
        <v>95</v>
      </c>
      <c r="M137" s="143" t="s">
        <v>820</v>
      </c>
      <c r="N137" s="143" t="s">
        <v>796</v>
      </c>
      <c r="O137" s="143" t="s">
        <v>796</v>
      </c>
      <c r="P137" s="143" t="s">
        <v>797</v>
      </c>
      <c r="Q137" s="143"/>
      <c r="R137" s="48" t="s">
        <v>82</v>
      </c>
      <c r="S137" s="144"/>
      <c r="T137" s="145" t="s">
        <v>408</v>
      </c>
      <c r="U137" s="128">
        <v>1</v>
      </c>
      <c r="V137" s="128">
        <v>1</v>
      </c>
      <c r="W137" s="128">
        <v>1</v>
      </c>
      <c r="X137" s="128">
        <v>1</v>
      </c>
      <c r="Y137" s="128">
        <v>1</v>
      </c>
      <c r="Z137" s="128">
        <v>1</v>
      </c>
      <c r="AA137" s="128">
        <v>1</v>
      </c>
      <c r="AB137" s="128">
        <v>1</v>
      </c>
      <c r="AC137" s="128">
        <v>1</v>
      </c>
      <c r="AD137" s="128">
        <v>1</v>
      </c>
      <c r="AE137" s="128">
        <v>1</v>
      </c>
      <c r="AF137" s="128">
        <v>1</v>
      </c>
      <c r="AG137" s="146"/>
      <c r="AH137" s="146"/>
      <c r="AI137" s="146"/>
      <c r="AJ137" s="147"/>
      <c r="AK137" s="147"/>
      <c r="AL137" s="147"/>
      <c r="AM137" s="147"/>
      <c r="AN137" s="147"/>
      <c r="AO137" s="147"/>
      <c r="AP137" s="147"/>
      <c r="AQ137" s="147"/>
      <c r="AR137" s="147"/>
    </row>
    <row r="138" spans="1:44" ht="31.5">
      <c r="A138" s="141" t="s">
        <v>821</v>
      </c>
      <c r="B138" s="142" t="s">
        <v>68</v>
      </c>
      <c r="C138" s="51" t="s">
        <v>84</v>
      </c>
      <c r="D138" s="51" t="s">
        <v>734</v>
      </c>
      <c r="E138" s="51" t="s">
        <v>822</v>
      </c>
      <c r="F138" s="51" t="s">
        <v>823</v>
      </c>
      <c r="G138" s="123">
        <v>3</v>
      </c>
      <c r="H138" s="143" t="s">
        <v>217</v>
      </c>
      <c r="I138" s="143" t="s">
        <v>824</v>
      </c>
      <c r="J138" s="143" t="s">
        <v>74</v>
      </c>
      <c r="K138" s="143" t="s">
        <v>75</v>
      </c>
      <c r="L138" s="143" t="s">
        <v>95</v>
      </c>
      <c r="M138" s="143" t="s">
        <v>825</v>
      </c>
      <c r="N138" s="143" t="s">
        <v>796</v>
      </c>
      <c r="O138" s="143" t="s">
        <v>796</v>
      </c>
      <c r="P138" s="143" t="s">
        <v>797</v>
      </c>
      <c r="Q138" s="143"/>
      <c r="R138" s="48" t="s">
        <v>82</v>
      </c>
      <c r="S138" s="144"/>
      <c r="T138" s="145" t="s">
        <v>408</v>
      </c>
      <c r="U138" s="128">
        <v>1</v>
      </c>
      <c r="V138" s="128">
        <v>1</v>
      </c>
      <c r="W138" s="128">
        <v>1</v>
      </c>
      <c r="X138" s="128">
        <v>1</v>
      </c>
      <c r="Y138" s="128">
        <v>1</v>
      </c>
      <c r="Z138" s="128">
        <v>1</v>
      </c>
      <c r="AA138" s="128">
        <v>1</v>
      </c>
      <c r="AB138" s="128">
        <v>1</v>
      </c>
      <c r="AC138" s="128">
        <v>1</v>
      </c>
      <c r="AD138" s="128">
        <v>1</v>
      </c>
      <c r="AE138" s="128">
        <v>1</v>
      </c>
      <c r="AF138" s="128">
        <v>1</v>
      </c>
      <c r="AG138" s="146"/>
      <c r="AH138" s="146"/>
      <c r="AI138" s="146"/>
      <c r="AJ138" s="147"/>
      <c r="AK138" s="147"/>
      <c r="AL138" s="147"/>
      <c r="AM138" s="147"/>
      <c r="AN138" s="147"/>
      <c r="AO138" s="147"/>
      <c r="AP138" s="147"/>
      <c r="AQ138" s="147"/>
      <c r="AR138" s="147"/>
    </row>
    <row r="139" spans="1:44" ht="78.75">
      <c r="A139" s="141" t="s">
        <v>826</v>
      </c>
      <c r="B139" s="142" t="s">
        <v>68</v>
      </c>
      <c r="C139" s="51" t="s">
        <v>182</v>
      </c>
      <c r="D139" s="51" t="s">
        <v>734</v>
      </c>
      <c r="E139" s="51" t="s">
        <v>827</v>
      </c>
      <c r="F139" s="51" t="s">
        <v>828</v>
      </c>
      <c r="G139" s="123">
        <v>3</v>
      </c>
      <c r="H139" s="143" t="s">
        <v>217</v>
      </c>
      <c r="I139" s="143" t="s">
        <v>829</v>
      </c>
      <c r="J139" s="143" t="s">
        <v>94</v>
      </c>
      <c r="K139" s="143" t="s">
        <v>75</v>
      </c>
      <c r="L139" s="143" t="s">
        <v>76</v>
      </c>
      <c r="M139" s="143" t="s">
        <v>830</v>
      </c>
      <c r="N139" s="143" t="s">
        <v>796</v>
      </c>
      <c r="O139" s="143" t="s">
        <v>796</v>
      </c>
      <c r="P139" s="143" t="s">
        <v>797</v>
      </c>
      <c r="Q139" s="143" t="s">
        <v>831</v>
      </c>
      <c r="R139" s="48" t="s">
        <v>82</v>
      </c>
      <c r="S139" s="144"/>
      <c r="T139" s="145" t="s">
        <v>408</v>
      </c>
      <c r="U139" s="127">
        <v>0</v>
      </c>
      <c r="V139" s="127">
        <v>0</v>
      </c>
      <c r="W139" s="127">
        <v>0</v>
      </c>
      <c r="X139" s="127">
        <v>0</v>
      </c>
      <c r="Y139" s="127">
        <v>0</v>
      </c>
      <c r="Z139" s="127">
        <v>0</v>
      </c>
      <c r="AA139" s="127">
        <v>0.1</v>
      </c>
      <c r="AB139" s="127">
        <v>0.1</v>
      </c>
      <c r="AC139" s="127">
        <v>0.1</v>
      </c>
      <c r="AD139" s="127">
        <v>0.5</v>
      </c>
      <c r="AE139" s="127">
        <v>0.1</v>
      </c>
      <c r="AF139" s="127">
        <v>0.1</v>
      </c>
      <c r="AG139" s="146"/>
      <c r="AH139" s="146"/>
      <c r="AI139" s="146"/>
      <c r="AJ139" s="147"/>
      <c r="AK139" s="147"/>
      <c r="AL139" s="147"/>
      <c r="AM139" s="147"/>
      <c r="AN139" s="147"/>
      <c r="AO139" s="147"/>
      <c r="AP139" s="147"/>
      <c r="AQ139" s="147"/>
      <c r="AR139" s="147"/>
    </row>
    <row r="140" spans="1:44" ht="78.75">
      <c r="A140" s="141" t="s">
        <v>832</v>
      </c>
      <c r="B140" s="142" t="s">
        <v>131</v>
      </c>
      <c r="C140" s="51" t="s">
        <v>741</v>
      </c>
      <c r="D140" s="51" t="s">
        <v>734</v>
      </c>
      <c r="E140" s="51" t="s">
        <v>833</v>
      </c>
      <c r="F140" s="51" t="s">
        <v>834</v>
      </c>
      <c r="G140" s="123">
        <v>3</v>
      </c>
      <c r="H140" s="143" t="s">
        <v>217</v>
      </c>
      <c r="I140" s="143" t="s">
        <v>835</v>
      </c>
      <c r="J140" s="143" t="s">
        <v>74</v>
      </c>
      <c r="K140" s="143" t="s">
        <v>75</v>
      </c>
      <c r="L140" s="143" t="s">
        <v>95</v>
      </c>
      <c r="M140" s="143" t="s">
        <v>519</v>
      </c>
      <c r="N140" s="143" t="s">
        <v>796</v>
      </c>
      <c r="O140" s="143" t="s">
        <v>796</v>
      </c>
      <c r="P140" s="143" t="s">
        <v>797</v>
      </c>
      <c r="Q140" s="143"/>
      <c r="R140" s="48" t="s">
        <v>82</v>
      </c>
      <c r="S140" s="144"/>
      <c r="T140" s="145" t="s">
        <v>408</v>
      </c>
      <c r="U140" s="128">
        <v>1</v>
      </c>
      <c r="V140" s="128">
        <v>1</v>
      </c>
      <c r="W140" s="128">
        <v>1</v>
      </c>
      <c r="X140" s="128">
        <v>1</v>
      </c>
      <c r="Y140" s="128">
        <v>1</v>
      </c>
      <c r="Z140" s="128">
        <v>1</v>
      </c>
      <c r="AA140" s="128">
        <v>1</v>
      </c>
      <c r="AB140" s="128">
        <v>1</v>
      </c>
      <c r="AC140" s="128">
        <v>1</v>
      </c>
      <c r="AD140" s="128">
        <v>1</v>
      </c>
      <c r="AE140" s="128">
        <v>1</v>
      </c>
      <c r="AF140" s="128">
        <v>1</v>
      </c>
      <c r="AG140" s="146"/>
      <c r="AH140" s="146"/>
      <c r="AI140" s="146"/>
      <c r="AJ140" s="147"/>
      <c r="AK140" s="147"/>
      <c r="AL140" s="147"/>
      <c r="AM140" s="147"/>
      <c r="AN140" s="147"/>
      <c r="AO140" s="147"/>
      <c r="AP140" s="147"/>
      <c r="AQ140" s="147"/>
      <c r="AR140" s="147"/>
    </row>
    <row r="141" spans="1:44" ht="31.5">
      <c r="A141" s="141" t="s">
        <v>836</v>
      </c>
      <c r="B141" s="142" t="s">
        <v>68</v>
      </c>
      <c r="C141" s="51" t="s">
        <v>84</v>
      </c>
      <c r="D141" s="51" t="s">
        <v>734</v>
      </c>
      <c r="E141" s="51" t="s">
        <v>837</v>
      </c>
      <c r="F141" s="51" t="s">
        <v>838</v>
      </c>
      <c r="G141" s="123">
        <v>2</v>
      </c>
      <c r="H141" s="143" t="s">
        <v>217</v>
      </c>
      <c r="I141" s="143" t="s">
        <v>839</v>
      </c>
      <c r="J141" s="143" t="s">
        <v>74</v>
      </c>
      <c r="K141" s="143" t="s">
        <v>75</v>
      </c>
      <c r="L141" s="143" t="s">
        <v>76</v>
      </c>
      <c r="M141" s="143" t="s">
        <v>519</v>
      </c>
      <c r="N141" s="143" t="s">
        <v>796</v>
      </c>
      <c r="O141" s="143" t="s">
        <v>796</v>
      </c>
      <c r="P141" s="143" t="s">
        <v>797</v>
      </c>
      <c r="Q141" s="143"/>
      <c r="R141" s="48" t="s">
        <v>82</v>
      </c>
      <c r="S141" s="144"/>
      <c r="T141" s="145" t="s">
        <v>408</v>
      </c>
      <c r="U141" s="128">
        <v>0</v>
      </c>
      <c r="V141" s="128">
        <v>1</v>
      </c>
      <c r="W141" s="128">
        <v>0</v>
      </c>
      <c r="X141" s="128">
        <v>0</v>
      </c>
      <c r="Y141" s="128">
        <v>1</v>
      </c>
      <c r="Z141" s="128">
        <v>0</v>
      </c>
      <c r="AA141" s="128">
        <v>1</v>
      </c>
      <c r="AB141" s="128">
        <v>0</v>
      </c>
      <c r="AC141" s="128">
        <v>0</v>
      </c>
      <c r="AD141" s="128">
        <v>1</v>
      </c>
      <c r="AE141" s="128">
        <v>0</v>
      </c>
      <c r="AF141" s="128">
        <v>0</v>
      </c>
      <c r="AG141" s="146"/>
      <c r="AH141" s="146"/>
      <c r="AI141" s="146"/>
      <c r="AJ141" s="147"/>
      <c r="AK141" s="147"/>
      <c r="AL141" s="147"/>
      <c r="AM141" s="147"/>
      <c r="AN141" s="147"/>
      <c r="AO141" s="147"/>
      <c r="AP141" s="147"/>
      <c r="AQ141" s="147"/>
      <c r="AR141" s="147"/>
    </row>
    <row r="142" spans="1:44" ht="31.5">
      <c r="A142" s="141" t="s">
        <v>840</v>
      </c>
      <c r="B142" s="142" t="s">
        <v>68</v>
      </c>
      <c r="C142" s="51" t="s">
        <v>84</v>
      </c>
      <c r="D142" s="51"/>
      <c r="E142" s="51" t="s">
        <v>841</v>
      </c>
      <c r="F142" s="51" t="s">
        <v>842</v>
      </c>
      <c r="G142" s="123">
        <v>3</v>
      </c>
      <c r="H142" s="143" t="s">
        <v>217</v>
      </c>
      <c r="I142" s="143" t="s">
        <v>808</v>
      </c>
      <c r="J142" s="143" t="s">
        <v>74</v>
      </c>
      <c r="K142" s="143" t="s">
        <v>75</v>
      </c>
      <c r="L142" s="143" t="s">
        <v>95</v>
      </c>
      <c r="M142" s="143" t="s">
        <v>843</v>
      </c>
      <c r="N142" s="143" t="s">
        <v>796</v>
      </c>
      <c r="O142" s="143" t="s">
        <v>796</v>
      </c>
      <c r="P142" s="143" t="s">
        <v>797</v>
      </c>
      <c r="Q142" s="143"/>
      <c r="R142" s="48" t="s">
        <v>82</v>
      </c>
      <c r="S142" s="144"/>
      <c r="T142" s="145" t="s">
        <v>408</v>
      </c>
      <c r="U142" s="128">
        <v>1</v>
      </c>
      <c r="V142" s="128">
        <v>1</v>
      </c>
      <c r="W142" s="128">
        <v>1</v>
      </c>
      <c r="X142" s="128">
        <v>1</v>
      </c>
      <c r="Y142" s="128">
        <v>1</v>
      </c>
      <c r="Z142" s="128">
        <v>1</v>
      </c>
      <c r="AA142" s="128">
        <v>1</v>
      </c>
      <c r="AB142" s="128">
        <v>1</v>
      </c>
      <c r="AC142" s="128">
        <v>1</v>
      </c>
      <c r="AD142" s="128">
        <v>1</v>
      </c>
      <c r="AE142" s="128">
        <v>1</v>
      </c>
      <c r="AF142" s="128">
        <v>1</v>
      </c>
      <c r="AG142" s="146"/>
      <c r="AH142" s="146"/>
      <c r="AI142" s="146"/>
      <c r="AJ142" s="147"/>
      <c r="AK142" s="147"/>
      <c r="AL142" s="147"/>
      <c r="AM142" s="147"/>
      <c r="AN142" s="147"/>
      <c r="AO142" s="147"/>
      <c r="AP142" s="147"/>
      <c r="AQ142" s="147"/>
      <c r="AR142" s="147"/>
    </row>
    <row r="143" spans="1:44" ht="31.5">
      <c r="A143" s="141" t="s">
        <v>844</v>
      </c>
      <c r="B143" s="142" t="s">
        <v>209</v>
      </c>
      <c r="C143" s="51" t="s">
        <v>845</v>
      </c>
      <c r="D143" s="51"/>
      <c r="E143" s="51" t="s">
        <v>846</v>
      </c>
      <c r="F143" s="51" t="s">
        <v>847</v>
      </c>
      <c r="G143" s="123">
        <v>2</v>
      </c>
      <c r="H143" s="143" t="s">
        <v>217</v>
      </c>
      <c r="I143" s="143" t="s">
        <v>848</v>
      </c>
      <c r="J143" s="143" t="s">
        <v>74</v>
      </c>
      <c r="K143" s="143" t="s">
        <v>75</v>
      </c>
      <c r="L143" s="143" t="s">
        <v>76</v>
      </c>
      <c r="M143" s="143" t="s">
        <v>751</v>
      </c>
      <c r="N143" s="143" t="s">
        <v>849</v>
      </c>
      <c r="O143" s="143" t="s">
        <v>850</v>
      </c>
      <c r="P143" s="143" t="s">
        <v>851</v>
      </c>
      <c r="Q143" s="143" t="s">
        <v>852</v>
      </c>
      <c r="R143" s="48" t="s">
        <v>439</v>
      </c>
      <c r="S143" s="144"/>
      <c r="T143" s="145" t="s">
        <v>408</v>
      </c>
      <c r="U143" s="128">
        <v>0</v>
      </c>
      <c r="V143" s="128">
        <v>0</v>
      </c>
      <c r="W143" s="128">
        <v>1</v>
      </c>
      <c r="X143" s="128">
        <v>0</v>
      </c>
      <c r="Y143" s="128">
        <v>1</v>
      </c>
      <c r="Z143" s="128">
        <v>0</v>
      </c>
      <c r="AA143" s="128">
        <v>1</v>
      </c>
      <c r="AB143" s="128">
        <v>0</v>
      </c>
      <c r="AC143" s="128">
        <v>1</v>
      </c>
      <c r="AD143" s="128">
        <v>0</v>
      </c>
      <c r="AE143" s="128">
        <v>1</v>
      </c>
      <c r="AF143" s="128">
        <v>0</v>
      </c>
      <c r="AG143" s="146"/>
      <c r="AH143" s="146"/>
      <c r="AI143" s="146"/>
      <c r="AJ143" s="147"/>
      <c r="AK143" s="147"/>
      <c r="AL143" s="147"/>
      <c r="AM143" s="147"/>
      <c r="AN143" s="147"/>
      <c r="AO143" s="147"/>
      <c r="AP143" s="147"/>
      <c r="AQ143" s="147"/>
      <c r="AR143" s="147"/>
    </row>
    <row r="144" spans="1:44" ht="47.25">
      <c r="A144" s="141" t="s">
        <v>853</v>
      </c>
      <c r="B144" s="142" t="s">
        <v>209</v>
      </c>
      <c r="C144" s="51" t="s">
        <v>845</v>
      </c>
      <c r="D144" s="51"/>
      <c r="E144" s="51" t="s">
        <v>854</v>
      </c>
      <c r="F144" s="51" t="s">
        <v>847</v>
      </c>
      <c r="G144" s="123">
        <v>2</v>
      </c>
      <c r="H144" s="143" t="s">
        <v>217</v>
      </c>
      <c r="I144" s="143" t="s">
        <v>848</v>
      </c>
      <c r="J144" s="143" t="s">
        <v>74</v>
      </c>
      <c r="K144" s="143" t="s">
        <v>75</v>
      </c>
      <c r="L144" s="143" t="s">
        <v>95</v>
      </c>
      <c r="M144" s="143" t="s">
        <v>855</v>
      </c>
      <c r="N144" s="143" t="s">
        <v>849</v>
      </c>
      <c r="O144" s="143" t="s">
        <v>850</v>
      </c>
      <c r="P144" s="143" t="s">
        <v>851</v>
      </c>
      <c r="Q144" s="143" t="s">
        <v>852</v>
      </c>
      <c r="R144" s="48" t="s">
        <v>439</v>
      </c>
      <c r="S144" s="144"/>
      <c r="T144" s="145" t="s">
        <v>408</v>
      </c>
      <c r="U144" s="128">
        <v>0</v>
      </c>
      <c r="V144" s="128">
        <v>10</v>
      </c>
      <c r="W144" s="128">
        <v>0</v>
      </c>
      <c r="X144" s="128">
        <v>9</v>
      </c>
      <c r="Y144" s="128">
        <v>0</v>
      </c>
      <c r="Z144" s="128">
        <v>10</v>
      </c>
      <c r="AA144" s="128">
        <v>0</v>
      </c>
      <c r="AB144" s="128">
        <v>9</v>
      </c>
      <c r="AC144" s="128">
        <v>0</v>
      </c>
      <c r="AD144" s="128">
        <v>10</v>
      </c>
      <c r="AE144" s="128">
        <v>0</v>
      </c>
      <c r="AF144" s="128">
        <v>0</v>
      </c>
      <c r="AG144" s="146"/>
      <c r="AH144" s="146"/>
      <c r="AI144" s="146"/>
      <c r="AJ144" s="147"/>
      <c r="AK144" s="147"/>
      <c r="AL144" s="147"/>
      <c r="AM144" s="147"/>
      <c r="AN144" s="147"/>
      <c r="AO144" s="147"/>
      <c r="AP144" s="147"/>
      <c r="AQ144" s="147"/>
      <c r="AR144" s="147"/>
    </row>
    <row r="145" spans="1:44" ht="31.5">
      <c r="A145" s="141" t="s">
        <v>856</v>
      </c>
      <c r="B145" s="142" t="s">
        <v>68</v>
      </c>
      <c r="C145" s="51" t="s">
        <v>84</v>
      </c>
      <c r="D145" s="51"/>
      <c r="E145" s="51" t="s">
        <v>857</v>
      </c>
      <c r="F145" s="51" t="s">
        <v>858</v>
      </c>
      <c r="G145" s="123">
        <v>3</v>
      </c>
      <c r="H145" s="143" t="s">
        <v>217</v>
      </c>
      <c r="I145" s="143" t="s">
        <v>859</v>
      </c>
      <c r="J145" s="143" t="s">
        <v>74</v>
      </c>
      <c r="K145" s="143" t="s">
        <v>75</v>
      </c>
      <c r="L145" s="143" t="s">
        <v>95</v>
      </c>
      <c r="M145" s="143" t="s">
        <v>519</v>
      </c>
      <c r="N145" s="143" t="s">
        <v>849</v>
      </c>
      <c r="O145" s="143" t="s">
        <v>860</v>
      </c>
      <c r="P145" s="143" t="s">
        <v>851</v>
      </c>
      <c r="Q145" s="143"/>
      <c r="R145" s="48" t="s">
        <v>439</v>
      </c>
      <c r="S145" s="144"/>
      <c r="T145" s="145" t="s">
        <v>408</v>
      </c>
      <c r="U145" s="128">
        <v>1</v>
      </c>
      <c r="V145" s="128">
        <v>1</v>
      </c>
      <c r="W145" s="128">
        <v>1</v>
      </c>
      <c r="X145" s="128">
        <v>1</v>
      </c>
      <c r="Y145" s="128">
        <v>1</v>
      </c>
      <c r="Z145" s="128">
        <v>1</v>
      </c>
      <c r="AA145" s="128">
        <v>1</v>
      </c>
      <c r="AB145" s="128">
        <v>1</v>
      </c>
      <c r="AC145" s="128">
        <v>1</v>
      </c>
      <c r="AD145" s="128">
        <v>1</v>
      </c>
      <c r="AE145" s="128">
        <v>1</v>
      </c>
      <c r="AF145" s="128">
        <v>1</v>
      </c>
      <c r="AG145" s="146"/>
      <c r="AH145" s="146"/>
      <c r="AI145" s="146"/>
      <c r="AJ145" s="147"/>
      <c r="AK145" s="147"/>
      <c r="AL145" s="147"/>
      <c r="AM145" s="147"/>
      <c r="AN145" s="147"/>
      <c r="AO145" s="147"/>
      <c r="AP145" s="147"/>
      <c r="AQ145" s="147"/>
      <c r="AR145" s="147"/>
    </row>
    <row r="146" spans="1:44" ht="31.5">
      <c r="A146" s="141" t="s">
        <v>861</v>
      </c>
      <c r="B146" s="142" t="s">
        <v>68</v>
      </c>
      <c r="C146" s="51" t="s">
        <v>633</v>
      </c>
      <c r="D146" s="51"/>
      <c r="E146" s="51" t="s">
        <v>862</v>
      </c>
      <c r="F146" s="51" t="s">
        <v>863</v>
      </c>
      <c r="G146" s="123">
        <v>3</v>
      </c>
      <c r="H146" s="143" t="s">
        <v>217</v>
      </c>
      <c r="I146" s="143" t="s">
        <v>864</v>
      </c>
      <c r="J146" s="143" t="s">
        <v>74</v>
      </c>
      <c r="K146" s="143" t="s">
        <v>75</v>
      </c>
      <c r="L146" s="143" t="s">
        <v>95</v>
      </c>
      <c r="M146" s="143" t="s">
        <v>855</v>
      </c>
      <c r="N146" s="143" t="s">
        <v>849</v>
      </c>
      <c r="O146" s="143" t="s">
        <v>860</v>
      </c>
      <c r="P146" s="143" t="s">
        <v>851</v>
      </c>
      <c r="Q146" s="143"/>
      <c r="R146" s="48" t="s">
        <v>439</v>
      </c>
      <c r="S146" s="144"/>
      <c r="T146" s="145" t="s">
        <v>408</v>
      </c>
      <c r="U146" s="128">
        <v>1</v>
      </c>
      <c r="V146" s="128">
        <v>1</v>
      </c>
      <c r="W146" s="128">
        <v>1</v>
      </c>
      <c r="X146" s="128">
        <v>1</v>
      </c>
      <c r="Y146" s="128">
        <v>1</v>
      </c>
      <c r="Z146" s="128">
        <v>1</v>
      </c>
      <c r="AA146" s="128">
        <v>1</v>
      </c>
      <c r="AB146" s="128">
        <v>1</v>
      </c>
      <c r="AC146" s="128">
        <v>1</v>
      </c>
      <c r="AD146" s="128">
        <v>1</v>
      </c>
      <c r="AE146" s="128">
        <v>1</v>
      </c>
      <c r="AF146" s="128">
        <v>1</v>
      </c>
      <c r="AG146" s="146"/>
      <c r="AH146" s="146"/>
      <c r="AI146" s="146"/>
      <c r="AJ146" s="147"/>
      <c r="AK146" s="147"/>
      <c r="AL146" s="147"/>
      <c r="AM146" s="147"/>
      <c r="AN146" s="147"/>
      <c r="AO146" s="147"/>
      <c r="AP146" s="147"/>
      <c r="AQ146" s="147"/>
      <c r="AR146" s="147"/>
    </row>
    <row r="147" spans="1:44" ht="31.5">
      <c r="A147" s="141" t="s">
        <v>865</v>
      </c>
      <c r="B147" s="142" t="s">
        <v>68</v>
      </c>
      <c r="C147" s="51" t="s">
        <v>760</v>
      </c>
      <c r="D147" s="51"/>
      <c r="E147" s="51" t="s">
        <v>866</v>
      </c>
      <c r="F147" s="51" t="s">
        <v>867</v>
      </c>
      <c r="G147" s="123">
        <v>2</v>
      </c>
      <c r="H147" s="143" t="s">
        <v>217</v>
      </c>
      <c r="I147" s="143" t="s">
        <v>868</v>
      </c>
      <c r="J147" s="143" t="s">
        <v>74</v>
      </c>
      <c r="K147" s="143" t="s">
        <v>75</v>
      </c>
      <c r="L147" s="143" t="s">
        <v>76</v>
      </c>
      <c r="M147" s="143" t="s">
        <v>855</v>
      </c>
      <c r="N147" s="143" t="s">
        <v>849</v>
      </c>
      <c r="O147" s="143" t="s">
        <v>850</v>
      </c>
      <c r="P147" s="143" t="s">
        <v>851</v>
      </c>
      <c r="Q147" s="143" t="s">
        <v>852</v>
      </c>
      <c r="R147" s="48" t="s">
        <v>439</v>
      </c>
      <c r="S147" s="144"/>
      <c r="T147" s="145" t="s">
        <v>408</v>
      </c>
      <c r="U147" s="128">
        <v>0</v>
      </c>
      <c r="V147" s="128">
        <v>0</v>
      </c>
      <c r="W147" s="128">
        <v>4</v>
      </c>
      <c r="X147" s="128">
        <v>0</v>
      </c>
      <c r="Y147" s="128">
        <v>4</v>
      </c>
      <c r="Z147" s="128">
        <v>0</v>
      </c>
      <c r="AA147" s="128">
        <v>4</v>
      </c>
      <c r="AB147" s="128">
        <v>0</v>
      </c>
      <c r="AC147" s="128">
        <v>4</v>
      </c>
      <c r="AD147" s="128">
        <v>0</v>
      </c>
      <c r="AE147" s="128">
        <v>4</v>
      </c>
      <c r="AF147" s="128">
        <v>0</v>
      </c>
      <c r="AG147" s="146"/>
      <c r="AH147" s="146"/>
      <c r="AI147" s="146"/>
      <c r="AJ147" s="147"/>
      <c r="AK147" s="147"/>
      <c r="AL147" s="147"/>
      <c r="AM147" s="147"/>
      <c r="AN147" s="147"/>
      <c r="AO147" s="147"/>
      <c r="AP147" s="147"/>
      <c r="AQ147" s="147"/>
      <c r="AR147" s="147"/>
    </row>
    <row r="148" spans="1:44" ht="31.5">
      <c r="A148" s="141" t="s">
        <v>869</v>
      </c>
      <c r="B148" s="142" t="s">
        <v>68</v>
      </c>
      <c r="C148" s="51" t="s">
        <v>760</v>
      </c>
      <c r="D148" s="51"/>
      <c r="E148" s="51" t="s">
        <v>870</v>
      </c>
      <c r="F148" s="51" t="s">
        <v>871</v>
      </c>
      <c r="G148" s="123">
        <v>2</v>
      </c>
      <c r="H148" s="143" t="s">
        <v>217</v>
      </c>
      <c r="I148" s="143" t="s">
        <v>872</v>
      </c>
      <c r="J148" s="143" t="s">
        <v>74</v>
      </c>
      <c r="K148" s="143" t="s">
        <v>75</v>
      </c>
      <c r="L148" s="143" t="s">
        <v>76</v>
      </c>
      <c r="M148" s="143" t="s">
        <v>519</v>
      </c>
      <c r="N148" s="143" t="s">
        <v>849</v>
      </c>
      <c r="O148" s="143" t="s">
        <v>860</v>
      </c>
      <c r="P148" s="143" t="s">
        <v>851</v>
      </c>
      <c r="Q148" s="143" t="s">
        <v>873</v>
      </c>
      <c r="R148" s="48" t="s">
        <v>82</v>
      </c>
      <c r="S148" s="144"/>
      <c r="T148" s="145" t="s">
        <v>408</v>
      </c>
      <c r="U148" s="128">
        <v>1</v>
      </c>
      <c r="V148" s="128">
        <v>1</v>
      </c>
      <c r="W148" s="128">
        <v>1</v>
      </c>
      <c r="X148" s="128">
        <v>1</v>
      </c>
      <c r="Y148" s="128">
        <v>1</v>
      </c>
      <c r="Z148" s="128">
        <v>1</v>
      </c>
      <c r="AA148" s="128">
        <v>1</v>
      </c>
      <c r="AB148" s="128">
        <v>1</v>
      </c>
      <c r="AC148" s="128">
        <v>1</v>
      </c>
      <c r="AD148" s="128">
        <v>1</v>
      </c>
      <c r="AE148" s="128">
        <v>1</v>
      </c>
      <c r="AF148" s="128">
        <v>1</v>
      </c>
      <c r="AG148" s="146"/>
      <c r="AH148" s="146"/>
      <c r="AI148" s="146"/>
      <c r="AJ148" s="147"/>
      <c r="AK148" s="147"/>
      <c r="AL148" s="147"/>
      <c r="AM148" s="147"/>
      <c r="AN148" s="147"/>
      <c r="AO148" s="147"/>
      <c r="AP148" s="147"/>
      <c r="AQ148" s="147"/>
      <c r="AR148" s="147"/>
    </row>
    <row r="149" spans="1:44" ht="31.5">
      <c r="A149" s="141" t="s">
        <v>874</v>
      </c>
      <c r="B149" s="142" t="s">
        <v>68</v>
      </c>
      <c r="C149" s="51" t="s">
        <v>760</v>
      </c>
      <c r="D149" s="51"/>
      <c r="E149" s="51" t="s">
        <v>875</v>
      </c>
      <c r="F149" s="51" t="s">
        <v>876</v>
      </c>
      <c r="G149" s="123">
        <v>2</v>
      </c>
      <c r="H149" s="143" t="s">
        <v>217</v>
      </c>
      <c r="I149" s="143" t="s">
        <v>835</v>
      </c>
      <c r="J149" s="143" t="s">
        <v>74</v>
      </c>
      <c r="K149" s="143" t="s">
        <v>75</v>
      </c>
      <c r="L149" s="143" t="s">
        <v>76</v>
      </c>
      <c r="M149" s="143" t="s">
        <v>519</v>
      </c>
      <c r="N149" s="143" t="s">
        <v>849</v>
      </c>
      <c r="O149" s="143" t="s">
        <v>860</v>
      </c>
      <c r="P149" s="143" t="s">
        <v>851</v>
      </c>
      <c r="Q149" s="143" t="s">
        <v>873</v>
      </c>
      <c r="R149" s="48" t="s">
        <v>82</v>
      </c>
      <c r="S149" s="144"/>
      <c r="T149" s="145" t="s">
        <v>408</v>
      </c>
      <c r="U149" s="128">
        <v>1</v>
      </c>
      <c r="V149" s="128">
        <v>1</v>
      </c>
      <c r="W149" s="128">
        <v>1</v>
      </c>
      <c r="X149" s="128">
        <v>1</v>
      </c>
      <c r="Y149" s="128">
        <v>1</v>
      </c>
      <c r="Z149" s="128">
        <v>1</v>
      </c>
      <c r="AA149" s="128">
        <v>1</v>
      </c>
      <c r="AB149" s="128">
        <v>1</v>
      </c>
      <c r="AC149" s="128">
        <v>1</v>
      </c>
      <c r="AD149" s="128">
        <v>1</v>
      </c>
      <c r="AE149" s="128">
        <v>1</v>
      </c>
      <c r="AF149" s="128">
        <v>1</v>
      </c>
      <c r="AG149" s="146"/>
      <c r="AH149" s="146"/>
      <c r="AI149" s="146"/>
      <c r="AJ149" s="147"/>
      <c r="AK149" s="147"/>
      <c r="AL149" s="147"/>
      <c r="AM149" s="147"/>
      <c r="AN149" s="147"/>
      <c r="AO149" s="147"/>
      <c r="AP149" s="147"/>
      <c r="AQ149" s="147"/>
      <c r="AR149" s="147"/>
    </row>
    <row r="150" spans="1:44" ht="47.25">
      <c r="A150" s="141" t="s">
        <v>877</v>
      </c>
      <c r="B150" s="142" t="s">
        <v>143</v>
      </c>
      <c r="C150" s="51" t="s">
        <v>555</v>
      </c>
      <c r="D150" s="51"/>
      <c r="E150" s="51" t="s">
        <v>878</v>
      </c>
      <c r="F150" s="51" t="s">
        <v>879</v>
      </c>
      <c r="G150" s="123">
        <v>3</v>
      </c>
      <c r="H150" s="143" t="s">
        <v>217</v>
      </c>
      <c r="I150" s="143" t="s">
        <v>880</v>
      </c>
      <c r="J150" s="143" t="s">
        <v>94</v>
      </c>
      <c r="K150" s="143" t="s">
        <v>75</v>
      </c>
      <c r="L150" s="143" t="s">
        <v>95</v>
      </c>
      <c r="M150" s="143" t="s">
        <v>881</v>
      </c>
      <c r="N150" s="143" t="s">
        <v>882</v>
      </c>
      <c r="O150" s="143" t="s">
        <v>882</v>
      </c>
      <c r="P150" s="143" t="s">
        <v>883</v>
      </c>
      <c r="Q150" s="143"/>
      <c r="R150" s="48" t="s">
        <v>439</v>
      </c>
      <c r="S150" s="144"/>
      <c r="T150" s="145" t="s">
        <v>408</v>
      </c>
      <c r="U150" s="127">
        <v>0.98</v>
      </c>
      <c r="V150" s="127">
        <v>0.98</v>
      </c>
      <c r="W150" s="127">
        <v>0.98</v>
      </c>
      <c r="X150" s="127">
        <v>0.98</v>
      </c>
      <c r="Y150" s="127">
        <v>0.98</v>
      </c>
      <c r="Z150" s="127">
        <v>0.98</v>
      </c>
      <c r="AA150" s="127">
        <v>0.98</v>
      </c>
      <c r="AB150" s="127">
        <v>0.98</v>
      </c>
      <c r="AC150" s="127">
        <v>0.98</v>
      </c>
      <c r="AD150" s="127">
        <v>0.98</v>
      </c>
      <c r="AE150" s="127">
        <v>0.98</v>
      </c>
      <c r="AF150" s="127">
        <v>0.98</v>
      </c>
      <c r="AG150" s="146"/>
      <c r="AH150" s="146"/>
      <c r="AI150" s="146"/>
      <c r="AJ150" s="147"/>
      <c r="AK150" s="147"/>
      <c r="AL150" s="147"/>
      <c r="AM150" s="147"/>
      <c r="AN150" s="147"/>
      <c r="AO150" s="147"/>
      <c r="AP150" s="147"/>
      <c r="AQ150" s="147"/>
      <c r="AR150" s="147"/>
    </row>
    <row r="151" spans="1:44" ht="31.5">
      <c r="A151" s="141" t="s">
        <v>884</v>
      </c>
      <c r="B151" s="142" t="s">
        <v>143</v>
      </c>
      <c r="C151" s="51" t="s">
        <v>555</v>
      </c>
      <c r="D151" s="51"/>
      <c r="E151" s="51" t="s">
        <v>885</v>
      </c>
      <c r="F151" s="51" t="s">
        <v>886</v>
      </c>
      <c r="G151" s="123">
        <v>3</v>
      </c>
      <c r="H151" s="143" t="s">
        <v>217</v>
      </c>
      <c r="I151" s="143" t="s">
        <v>887</v>
      </c>
      <c r="J151" s="143" t="s">
        <v>94</v>
      </c>
      <c r="K151" s="143" t="s">
        <v>228</v>
      </c>
      <c r="L151" s="143" t="s">
        <v>95</v>
      </c>
      <c r="M151" s="143" t="s">
        <v>888</v>
      </c>
      <c r="N151" s="143" t="s">
        <v>882</v>
      </c>
      <c r="O151" s="143" t="s">
        <v>882</v>
      </c>
      <c r="P151" s="143" t="s">
        <v>883</v>
      </c>
      <c r="Q151" s="143"/>
      <c r="R151" s="48" t="s">
        <v>439</v>
      </c>
      <c r="S151" s="144"/>
      <c r="T151" s="145" t="s">
        <v>408</v>
      </c>
      <c r="U151" s="127">
        <v>0.04</v>
      </c>
      <c r="V151" s="127">
        <v>0.04</v>
      </c>
      <c r="W151" s="127">
        <v>0.04</v>
      </c>
      <c r="X151" s="127">
        <v>0.04</v>
      </c>
      <c r="Y151" s="127">
        <v>0.04</v>
      </c>
      <c r="Z151" s="127">
        <v>0.04</v>
      </c>
      <c r="AA151" s="127">
        <v>0.04</v>
      </c>
      <c r="AB151" s="127">
        <v>0.04</v>
      </c>
      <c r="AC151" s="127">
        <v>0.04</v>
      </c>
      <c r="AD151" s="127">
        <v>0.04</v>
      </c>
      <c r="AE151" s="127">
        <v>0.04</v>
      </c>
      <c r="AF151" s="127">
        <v>0.04</v>
      </c>
      <c r="AG151" s="146"/>
      <c r="AH151" s="146"/>
      <c r="AI151" s="146"/>
      <c r="AJ151" s="147"/>
      <c r="AK151" s="147"/>
      <c r="AL151" s="147"/>
      <c r="AM151" s="147"/>
      <c r="AN151" s="147"/>
      <c r="AO151" s="147"/>
      <c r="AP151" s="147"/>
      <c r="AQ151" s="147"/>
      <c r="AR151" s="147"/>
    </row>
    <row r="152" spans="1:44" ht="47.25">
      <c r="A152" s="141" t="s">
        <v>889</v>
      </c>
      <c r="B152" s="142" t="s">
        <v>143</v>
      </c>
      <c r="C152" s="51" t="s">
        <v>555</v>
      </c>
      <c r="D152" s="51"/>
      <c r="E152" s="51" t="s">
        <v>890</v>
      </c>
      <c r="F152" s="51" t="s">
        <v>891</v>
      </c>
      <c r="G152" s="123">
        <v>3</v>
      </c>
      <c r="H152" s="143" t="s">
        <v>217</v>
      </c>
      <c r="I152" s="143" t="s">
        <v>892</v>
      </c>
      <c r="J152" s="143" t="s">
        <v>94</v>
      </c>
      <c r="K152" s="143" t="s">
        <v>75</v>
      </c>
      <c r="L152" s="143" t="s">
        <v>95</v>
      </c>
      <c r="M152" s="143" t="s">
        <v>893</v>
      </c>
      <c r="N152" s="143" t="s">
        <v>882</v>
      </c>
      <c r="O152" s="143" t="s">
        <v>882</v>
      </c>
      <c r="P152" s="143" t="s">
        <v>883</v>
      </c>
      <c r="Q152" s="143"/>
      <c r="R152" s="48" t="s">
        <v>439</v>
      </c>
      <c r="S152" s="144"/>
      <c r="T152" s="145" t="s">
        <v>408</v>
      </c>
      <c r="U152" s="127">
        <v>0.99</v>
      </c>
      <c r="V152" s="127">
        <v>0.99</v>
      </c>
      <c r="W152" s="127">
        <v>0.99</v>
      </c>
      <c r="X152" s="127">
        <v>0.99</v>
      </c>
      <c r="Y152" s="127">
        <v>0.99</v>
      </c>
      <c r="Z152" s="127">
        <v>0.99</v>
      </c>
      <c r="AA152" s="127">
        <v>0.99</v>
      </c>
      <c r="AB152" s="127">
        <v>0.99</v>
      </c>
      <c r="AC152" s="127">
        <v>0.99</v>
      </c>
      <c r="AD152" s="127">
        <v>0.99</v>
      </c>
      <c r="AE152" s="127">
        <v>0.99</v>
      </c>
      <c r="AF152" s="127">
        <v>0.99</v>
      </c>
      <c r="AG152" s="146"/>
      <c r="AH152" s="146"/>
      <c r="AI152" s="146"/>
      <c r="AJ152" s="147"/>
      <c r="AK152" s="147"/>
      <c r="AL152" s="147"/>
      <c r="AM152" s="147"/>
      <c r="AN152" s="147"/>
      <c r="AO152" s="147"/>
      <c r="AP152" s="147"/>
      <c r="AQ152" s="147"/>
      <c r="AR152" s="147"/>
    </row>
    <row r="153" spans="1:44" ht="47.25">
      <c r="A153" s="141" t="s">
        <v>894</v>
      </c>
      <c r="B153" s="142" t="s">
        <v>143</v>
      </c>
      <c r="C153" s="51" t="s">
        <v>555</v>
      </c>
      <c r="D153" s="51"/>
      <c r="E153" s="51" t="s">
        <v>895</v>
      </c>
      <c r="F153" s="51" t="s">
        <v>891</v>
      </c>
      <c r="G153" s="123">
        <v>3</v>
      </c>
      <c r="H153" s="143" t="s">
        <v>217</v>
      </c>
      <c r="I153" s="143" t="s">
        <v>892</v>
      </c>
      <c r="J153" s="143" t="s">
        <v>94</v>
      </c>
      <c r="K153" s="143" t="s">
        <v>75</v>
      </c>
      <c r="L153" s="143" t="s">
        <v>95</v>
      </c>
      <c r="M153" s="143" t="s">
        <v>896</v>
      </c>
      <c r="N153" s="143" t="s">
        <v>882</v>
      </c>
      <c r="O153" s="143" t="s">
        <v>882</v>
      </c>
      <c r="P153" s="143" t="s">
        <v>883</v>
      </c>
      <c r="Q153" s="143"/>
      <c r="R153" s="48" t="s">
        <v>439</v>
      </c>
      <c r="S153" s="144"/>
      <c r="T153" s="145" t="s">
        <v>408</v>
      </c>
      <c r="U153" s="127">
        <v>1</v>
      </c>
      <c r="V153" s="127">
        <v>1</v>
      </c>
      <c r="W153" s="127">
        <v>1</v>
      </c>
      <c r="X153" s="127">
        <v>1</v>
      </c>
      <c r="Y153" s="127">
        <v>1</v>
      </c>
      <c r="Z153" s="127">
        <v>1</v>
      </c>
      <c r="AA153" s="127">
        <v>1</v>
      </c>
      <c r="AB153" s="127">
        <v>1</v>
      </c>
      <c r="AC153" s="127">
        <v>1</v>
      </c>
      <c r="AD153" s="127">
        <v>1</v>
      </c>
      <c r="AE153" s="127">
        <v>1</v>
      </c>
      <c r="AF153" s="127">
        <v>1</v>
      </c>
      <c r="AG153" s="146"/>
      <c r="AH153" s="146"/>
      <c r="AI153" s="146"/>
      <c r="AJ153" s="147"/>
      <c r="AK153" s="147"/>
      <c r="AL153" s="147"/>
      <c r="AM153" s="147"/>
      <c r="AN153" s="147"/>
      <c r="AO153" s="147"/>
      <c r="AP153" s="147"/>
      <c r="AQ153" s="147"/>
      <c r="AR153" s="147"/>
    </row>
    <row r="154" spans="1:44" ht="31.5">
      <c r="A154" s="141" t="s">
        <v>897</v>
      </c>
      <c r="B154" s="142" t="s">
        <v>143</v>
      </c>
      <c r="C154" s="51" t="s">
        <v>555</v>
      </c>
      <c r="D154" s="51"/>
      <c r="E154" s="51" t="s">
        <v>898</v>
      </c>
      <c r="F154" s="51" t="s">
        <v>899</v>
      </c>
      <c r="G154" s="123">
        <v>3</v>
      </c>
      <c r="H154" s="143" t="s">
        <v>217</v>
      </c>
      <c r="I154" s="143" t="s">
        <v>900</v>
      </c>
      <c r="J154" s="143" t="s">
        <v>94</v>
      </c>
      <c r="K154" s="143" t="s">
        <v>228</v>
      </c>
      <c r="L154" s="143" t="s">
        <v>95</v>
      </c>
      <c r="M154" s="143" t="s">
        <v>901</v>
      </c>
      <c r="N154" s="143" t="s">
        <v>882</v>
      </c>
      <c r="O154" s="143" t="s">
        <v>882</v>
      </c>
      <c r="P154" s="143" t="s">
        <v>883</v>
      </c>
      <c r="Q154" s="143" t="s">
        <v>902</v>
      </c>
      <c r="R154" s="48" t="s">
        <v>439</v>
      </c>
      <c r="S154" s="144"/>
      <c r="T154" s="145" t="s">
        <v>408</v>
      </c>
      <c r="U154" s="127">
        <v>0.05</v>
      </c>
      <c r="V154" s="127">
        <v>0.05</v>
      </c>
      <c r="W154" s="127">
        <v>0.05</v>
      </c>
      <c r="X154" s="127">
        <v>0.05</v>
      </c>
      <c r="Y154" s="127">
        <v>0.05</v>
      </c>
      <c r="Z154" s="127">
        <v>0.05</v>
      </c>
      <c r="AA154" s="127">
        <v>0.05</v>
      </c>
      <c r="AB154" s="127">
        <v>0.05</v>
      </c>
      <c r="AC154" s="127">
        <v>0.05</v>
      </c>
      <c r="AD154" s="127">
        <v>0.05</v>
      </c>
      <c r="AE154" s="127">
        <v>0.05</v>
      </c>
      <c r="AF154" s="127">
        <v>0.05</v>
      </c>
      <c r="AG154" s="146"/>
      <c r="AH154" s="146"/>
      <c r="AI154" s="146"/>
      <c r="AJ154" s="147"/>
      <c r="AK154" s="147"/>
      <c r="AL154" s="147"/>
      <c r="AM154" s="147"/>
      <c r="AN154" s="147"/>
      <c r="AO154" s="147"/>
      <c r="AP154" s="147"/>
      <c r="AQ154" s="147"/>
      <c r="AR154" s="147"/>
    </row>
    <row r="155" spans="1:44" ht="31.5">
      <c r="A155" s="141" t="s">
        <v>903</v>
      </c>
      <c r="B155" s="142" t="s">
        <v>68</v>
      </c>
      <c r="C155" s="51" t="s">
        <v>84</v>
      </c>
      <c r="D155" s="51"/>
      <c r="E155" s="51" t="s">
        <v>904</v>
      </c>
      <c r="F155" s="51" t="s">
        <v>905</v>
      </c>
      <c r="G155" s="123">
        <v>3</v>
      </c>
      <c r="H155" s="143" t="s">
        <v>217</v>
      </c>
      <c r="I155" s="143" t="s">
        <v>906</v>
      </c>
      <c r="J155" s="143" t="s">
        <v>94</v>
      </c>
      <c r="K155" s="143" t="s">
        <v>75</v>
      </c>
      <c r="L155" s="143" t="s">
        <v>95</v>
      </c>
      <c r="M155" s="143" t="s">
        <v>881</v>
      </c>
      <c r="N155" s="143" t="s">
        <v>882</v>
      </c>
      <c r="O155" s="143" t="s">
        <v>882</v>
      </c>
      <c r="P155" s="143" t="s">
        <v>883</v>
      </c>
      <c r="Q155" s="143"/>
      <c r="R155" s="48" t="s">
        <v>439</v>
      </c>
      <c r="S155" s="144"/>
      <c r="T155" s="145" t="s">
        <v>408</v>
      </c>
      <c r="U155" s="127">
        <v>0.6</v>
      </c>
      <c r="V155" s="127">
        <v>0.6</v>
      </c>
      <c r="W155" s="127">
        <v>0.6</v>
      </c>
      <c r="X155" s="127">
        <v>0.6</v>
      </c>
      <c r="Y155" s="127">
        <v>0.6</v>
      </c>
      <c r="Z155" s="127">
        <v>0.6</v>
      </c>
      <c r="AA155" s="127">
        <v>0.6</v>
      </c>
      <c r="AB155" s="127">
        <v>0.6</v>
      </c>
      <c r="AC155" s="127">
        <v>0.6</v>
      </c>
      <c r="AD155" s="127">
        <v>0.6</v>
      </c>
      <c r="AE155" s="127">
        <v>0.6</v>
      </c>
      <c r="AF155" s="127">
        <v>0.6</v>
      </c>
      <c r="AG155" s="146"/>
      <c r="AH155" s="146"/>
      <c r="AI155" s="146"/>
      <c r="AJ155" s="147"/>
      <c r="AK155" s="147"/>
      <c r="AL155" s="147"/>
      <c r="AM155" s="147"/>
      <c r="AN155" s="147"/>
      <c r="AO155" s="147"/>
      <c r="AP155" s="147"/>
      <c r="AQ155" s="147"/>
      <c r="AR155" s="147"/>
    </row>
    <row r="156" spans="1:44" ht="31.5">
      <c r="A156" s="141" t="s">
        <v>907</v>
      </c>
      <c r="B156" s="142" t="s">
        <v>68</v>
      </c>
      <c r="C156" s="51" t="s">
        <v>84</v>
      </c>
      <c r="D156" s="51"/>
      <c r="E156" s="51" t="s">
        <v>908</v>
      </c>
      <c r="F156" s="51" t="s">
        <v>905</v>
      </c>
      <c r="G156" s="123">
        <v>3</v>
      </c>
      <c r="H156" s="143" t="s">
        <v>217</v>
      </c>
      <c r="I156" s="143" t="s">
        <v>909</v>
      </c>
      <c r="J156" s="143" t="s">
        <v>94</v>
      </c>
      <c r="K156" s="143" t="s">
        <v>75</v>
      </c>
      <c r="L156" s="143" t="s">
        <v>95</v>
      </c>
      <c r="M156" s="143" t="s">
        <v>881</v>
      </c>
      <c r="N156" s="143" t="s">
        <v>882</v>
      </c>
      <c r="O156" s="143" t="s">
        <v>882</v>
      </c>
      <c r="P156" s="143" t="s">
        <v>883</v>
      </c>
      <c r="Q156" s="143"/>
      <c r="R156" s="48" t="s">
        <v>439</v>
      </c>
      <c r="S156" s="144"/>
      <c r="T156" s="145" t="s">
        <v>408</v>
      </c>
      <c r="U156" s="127">
        <v>0.6</v>
      </c>
      <c r="V156" s="127">
        <v>0.6</v>
      </c>
      <c r="W156" s="127">
        <v>0.6</v>
      </c>
      <c r="X156" s="127">
        <v>0.6</v>
      </c>
      <c r="Y156" s="127">
        <v>0.6</v>
      </c>
      <c r="Z156" s="127">
        <v>0.6</v>
      </c>
      <c r="AA156" s="127">
        <v>0.6</v>
      </c>
      <c r="AB156" s="127">
        <v>0.6</v>
      </c>
      <c r="AC156" s="127">
        <v>0.6</v>
      </c>
      <c r="AD156" s="127">
        <v>0.6</v>
      </c>
      <c r="AE156" s="127">
        <v>0.6</v>
      </c>
      <c r="AF156" s="127">
        <v>0.6</v>
      </c>
      <c r="AG156" s="146"/>
      <c r="AH156" s="146"/>
      <c r="AI156" s="146"/>
      <c r="AJ156" s="147"/>
      <c r="AK156" s="147"/>
      <c r="AL156" s="147"/>
      <c r="AM156" s="147"/>
      <c r="AN156" s="147"/>
      <c r="AO156" s="147"/>
      <c r="AP156" s="147"/>
      <c r="AQ156" s="147"/>
      <c r="AR156" s="147"/>
    </row>
    <row r="157" spans="1:44" ht="31.5">
      <c r="A157" s="141" t="s">
        <v>910</v>
      </c>
      <c r="B157" s="142" t="s">
        <v>68</v>
      </c>
      <c r="C157" s="51" t="s">
        <v>84</v>
      </c>
      <c r="D157" s="51"/>
      <c r="E157" s="51" t="s">
        <v>911</v>
      </c>
      <c r="F157" s="51" t="s">
        <v>912</v>
      </c>
      <c r="G157" s="123">
        <v>3</v>
      </c>
      <c r="H157" s="143" t="s">
        <v>217</v>
      </c>
      <c r="I157" s="143" t="s">
        <v>909</v>
      </c>
      <c r="J157" s="143" t="s">
        <v>94</v>
      </c>
      <c r="K157" s="143" t="s">
        <v>75</v>
      </c>
      <c r="L157" s="143" t="s">
        <v>95</v>
      </c>
      <c r="M157" s="143" t="s">
        <v>896</v>
      </c>
      <c r="N157" s="143" t="s">
        <v>882</v>
      </c>
      <c r="O157" s="143" t="s">
        <v>882</v>
      </c>
      <c r="P157" s="143" t="s">
        <v>883</v>
      </c>
      <c r="Q157" s="143"/>
      <c r="R157" s="48" t="s">
        <v>439</v>
      </c>
      <c r="S157" s="144"/>
      <c r="T157" s="145" t="s">
        <v>408</v>
      </c>
      <c r="U157" s="127">
        <v>1</v>
      </c>
      <c r="V157" s="127">
        <v>1</v>
      </c>
      <c r="W157" s="127">
        <v>1</v>
      </c>
      <c r="X157" s="127">
        <v>1</v>
      </c>
      <c r="Y157" s="127">
        <v>1</v>
      </c>
      <c r="Z157" s="127">
        <v>1</v>
      </c>
      <c r="AA157" s="127">
        <v>1</v>
      </c>
      <c r="AB157" s="127">
        <v>1</v>
      </c>
      <c r="AC157" s="127">
        <v>1</v>
      </c>
      <c r="AD157" s="127">
        <v>1</v>
      </c>
      <c r="AE157" s="127">
        <v>1</v>
      </c>
      <c r="AF157" s="127">
        <v>1</v>
      </c>
      <c r="AG157" s="146"/>
      <c r="AH157" s="146"/>
      <c r="AI157" s="146"/>
      <c r="AJ157" s="147"/>
      <c r="AK157" s="147"/>
      <c r="AL157" s="147"/>
      <c r="AM157" s="147"/>
      <c r="AN157" s="147"/>
      <c r="AO157" s="147"/>
      <c r="AP157" s="147"/>
      <c r="AQ157" s="147"/>
      <c r="AR157" s="147"/>
    </row>
    <row r="158" spans="1:44" ht="31.5">
      <c r="A158" s="141" t="s">
        <v>913</v>
      </c>
      <c r="B158" s="142" t="s">
        <v>131</v>
      </c>
      <c r="C158" s="51" t="s">
        <v>598</v>
      </c>
      <c r="D158" s="51"/>
      <c r="E158" s="51" t="s">
        <v>914</v>
      </c>
      <c r="F158" s="51" t="s">
        <v>915</v>
      </c>
      <c r="G158" s="123">
        <v>3</v>
      </c>
      <c r="H158" s="143" t="s">
        <v>217</v>
      </c>
      <c r="I158" s="143" t="s">
        <v>916</v>
      </c>
      <c r="J158" s="143" t="s">
        <v>94</v>
      </c>
      <c r="K158" s="143" t="s">
        <v>75</v>
      </c>
      <c r="L158" s="143" t="s">
        <v>95</v>
      </c>
      <c r="M158" s="143" t="s">
        <v>896</v>
      </c>
      <c r="N158" s="143" t="s">
        <v>882</v>
      </c>
      <c r="O158" s="143" t="s">
        <v>882</v>
      </c>
      <c r="P158" s="143" t="s">
        <v>883</v>
      </c>
      <c r="Q158" s="143"/>
      <c r="R158" s="48" t="s">
        <v>439</v>
      </c>
      <c r="S158" s="144"/>
      <c r="T158" s="145" t="s">
        <v>408</v>
      </c>
      <c r="U158" s="127">
        <v>1</v>
      </c>
      <c r="V158" s="127">
        <v>1</v>
      </c>
      <c r="W158" s="127">
        <v>1</v>
      </c>
      <c r="X158" s="127">
        <v>1</v>
      </c>
      <c r="Y158" s="127">
        <v>1</v>
      </c>
      <c r="Z158" s="127">
        <v>1</v>
      </c>
      <c r="AA158" s="127">
        <v>1</v>
      </c>
      <c r="AB158" s="127">
        <v>1</v>
      </c>
      <c r="AC158" s="127">
        <v>1</v>
      </c>
      <c r="AD158" s="127">
        <v>1</v>
      </c>
      <c r="AE158" s="127">
        <v>1</v>
      </c>
      <c r="AF158" s="127">
        <v>1</v>
      </c>
      <c r="AG158" s="146"/>
      <c r="AH158" s="146"/>
      <c r="AI158" s="146"/>
      <c r="AJ158" s="147"/>
      <c r="AK158" s="147"/>
      <c r="AL158" s="147"/>
      <c r="AM158" s="147"/>
      <c r="AN158" s="147"/>
      <c r="AO158" s="147"/>
      <c r="AP158" s="147"/>
      <c r="AQ158" s="147"/>
      <c r="AR158" s="147"/>
    </row>
    <row r="159" spans="1:44" ht="31.5">
      <c r="A159" s="141" t="s">
        <v>917</v>
      </c>
      <c r="B159" s="142" t="s">
        <v>131</v>
      </c>
      <c r="C159" s="51" t="s">
        <v>918</v>
      </c>
      <c r="D159" s="51"/>
      <c r="E159" s="51" t="s">
        <v>919</v>
      </c>
      <c r="F159" s="51" t="s">
        <v>920</v>
      </c>
      <c r="G159" s="123">
        <v>3</v>
      </c>
      <c r="H159" s="143" t="s">
        <v>217</v>
      </c>
      <c r="I159" s="143" t="s">
        <v>921</v>
      </c>
      <c r="J159" s="143" t="s">
        <v>94</v>
      </c>
      <c r="K159" s="143" t="s">
        <v>75</v>
      </c>
      <c r="L159" s="143" t="s">
        <v>95</v>
      </c>
      <c r="M159" s="143" t="s">
        <v>896</v>
      </c>
      <c r="N159" s="143" t="s">
        <v>882</v>
      </c>
      <c r="O159" s="143" t="s">
        <v>882</v>
      </c>
      <c r="P159" s="143" t="s">
        <v>883</v>
      </c>
      <c r="Q159" s="143"/>
      <c r="R159" s="48" t="s">
        <v>439</v>
      </c>
      <c r="S159" s="144"/>
      <c r="T159" s="145" t="s">
        <v>408</v>
      </c>
      <c r="U159" s="127">
        <v>1</v>
      </c>
      <c r="V159" s="127">
        <v>1</v>
      </c>
      <c r="W159" s="127">
        <v>1</v>
      </c>
      <c r="X159" s="127">
        <v>1</v>
      </c>
      <c r="Y159" s="127">
        <v>1</v>
      </c>
      <c r="Z159" s="127">
        <v>1</v>
      </c>
      <c r="AA159" s="127">
        <v>1</v>
      </c>
      <c r="AB159" s="127">
        <v>1</v>
      </c>
      <c r="AC159" s="127">
        <v>1</v>
      </c>
      <c r="AD159" s="127">
        <v>1</v>
      </c>
      <c r="AE159" s="127">
        <v>1</v>
      </c>
      <c r="AF159" s="127">
        <v>1</v>
      </c>
      <c r="AG159" s="146"/>
      <c r="AH159" s="146"/>
      <c r="AI159" s="146"/>
      <c r="AJ159" s="147"/>
      <c r="AK159" s="147"/>
      <c r="AL159" s="147"/>
      <c r="AM159" s="147"/>
      <c r="AN159" s="147"/>
      <c r="AO159" s="147"/>
      <c r="AP159" s="147"/>
      <c r="AQ159" s="147"/>
      <c r="AR159" s="147"/>
    </row>
    <row r="160" spans="1:44" ht="47.25">
      <c r="A160" s="141" t="s">
        <v>922</v>
      </c>
      <c r="B160" s="142" t="s">
        <v>143</v>
      </c>
      <c r="C160" s="51" t="s">
        <v>555</v>
      </c>
      <c r="D160" s="51"/>
      <c r="E160" s="51" t="s">
        <v>923</v>
      </c>
      <c r="F160" s="51" t="s">
        <v>924</v>
      </c>
      <c r="G160" s="123">
        <v>2</v>
      </c>
      <c r="H160" s="143" t="s">
        <v>217</v>
      </c>
      <c r="I160" s="143" t="s">
        <v>925</v>
      </c>
      <c r="J160" s="143" t="s">
        <v>74</v>
      </c>
      <c r="K160" s="143" t="s">
        <v>75</v>
      </c>
      <c r="L160" s="143" t="s">
        <v>76</v>
      </c>
      <c r="M160" s="143" t="s">
        <v>926</v>
      </c>
      <c r="N160" s="143" t="s">
        <v>927</v>
      </c>
      <c r="O160" s="143" t="s">
        <v>927</v>
      </c>
      <c r="P160" s="143" t="s">
        <v>928</v>
      </c>
      <c r="Q160" s="143" t="s">
        <v>929</v>
      </c>
      <c r="R160" s="48" t="s">
        <v>200</v>
      </c>
      <c r="S160" s="144">
        <v>150000</v>
      </c>
      <c r="T160" s="145" t="s">
        <v>408</v>
      </c>
      <c r="U160" s="128">
        <v>1100</v>
      </c>
      <c r="V160" s="128">
        <v>1100</v>
      </c>
      <c r="W160" s="128">
        <v>1100</v>
      </c>
      <c r="X160" s="128">
        <v>1100</v>
      </c>
      <c r="Y160" s="128">
        <v>1100</v>
      </c>
      <c r="Z160" s="128">
        <v>1100</v>
      </c>
      <c r="AA160" s="128">
        <v>1100</v>
      </c>
      <c r="AB160" s="128">
        <v>1100</v>
      </c>
      <c r="AC160" s="128">
        <v>1100</v>
      </c>
      <c r="AD160" s="128">
        <v>1100</v>
      </c>
      <c r="AE160" s="128">
        <v>1100</v>
      </c>
      <c r="AF160" s="128">
        <v>1100</v>
      </c>
      <c r="AG160" s="146"/>
      <c r="AH160" s="146"/>
      <c r="AI160" s="146"/>
      <c r="AJ160" s="147"/>
      <c r="AK160" s="147"/>
      <c r="AL160" s="147"/>
      <c r="AM160" s="147"/>
      <c r="AN160" s="147"/>
      <c r="AO160" s="147"/>
      <c r="AP160" s="147"/>
      <c r="AQ160" s="147"/>
      <c r="AR160" s="147"/>
    </row>
    <row r="161" spans="1:44" ht="31.5">
      <c r="A161" s="141" t="s">
        <v>930</v>
      </c>
      <c r="B161" s="142" t="s">
        <v>143</v>
      </c>
      <c r="C161" s="51" t="s">
        <v>555</v>
      </c>
      <c r="D161" s="51"/>
      <c r="E161" s="51" t="s">
        <v>931</v>
      </c>
      <c r="F161" s="51" t="s">
        <v>932</v>
      </c>
      <c r="G161" s="123">
        <v>2</v>
      </c>
      <c r="H161" s="143" t="s">
        <v>217</v>
      </c>
      <c r="I161" s="143" t="s">
        <v>933</v>
      </c>
      <c r="J161" s="143" t="s">
        <v>74</v>
      </c>
      <c r="K161" s="143" t="s">
        <v>75</v>
      </c>
      <c r="L161" s="143" t="s">
        <v>76</v>
      </c>
      <c r="M161" s="143" t="s">
        <v>171</v>
      </c>
      <c r="N161" s="143" t="s">
        <v>927</v>
      </c>
      <c r="O161" s="143" t="s">
        <v>927</v>
      </c>
      <c r="P161" s="143" t="s">
        <v>928</v>
      </c>
      <c r="Q161" s="143"/>
      <c r="R161" s="48" t="s">
        <v>439</v>
      </c>
      <c r="S161" s="144"/>
      <c r="T161" s="145" t="s">
        <v>408</v>
      </c>
      <c r="U161" s="128">
        <v>6500</v>
      </c>
      <c r="V161" s="128">
        <v>6500</v>
      </c>
      <c r="W161" s="128">
        <v>6500</v>
      </c>
      <c r="X161" s="128">
        <v>6500</v>
      </c>
      <c r="Y161" s="128">
        <v>6500</v>
      </c>
      <c r="Z161" s="128">
        <v>6500</v>
      </c>
      <c r="AA161" s="128">
        <v>6500</v>
      </c>
      <c r="AB161" s="128">
        <v>6500</v>
      </c>
      <c r="AC161" s="128">
        <v>6500</v>
      </c>
      <c r="AD161" s="128">
        <v>6500</v>
      </c>
      <c r="AE161" s="128">
        <v>6500</v>
      </c>
      <c r="AF161" s="128">
        <v>6500</v>
      </c>
      <c r="AG161" s="146"/>
      <c r="AH161" s="146"/>
      <c r="AI161" s="146"/>
      <c r="AJ161" s="147"/>
      <c r="AK161" s="147"/>
      <c r="AL161" s="147"/>
      <c r="AM161" s="147"/>
      <c r="AN161" s="147"/>
      <c r="AO161" s="147"/>
      <c r="AP161" s="147"/>
      <c r="AQ161" s="147"/>
      <c r="AR161" s="147"/>
    </row>
    <row r="162" spans="1:44" ht="31.5">
      <c r="A162" s="141" t="s">
        <v>934</v>
      </c>
      <c r="B162" s="142" t="s">
        <v>68</v>
      </c>
      <c r="C162" s="51" t="s">
        <v>760</v>
      </c>
      <c r="D162" s="51"/>
      <c r="E162" s="51" t="s">
        <v>935</v>
      </c>
      <c r="F162" s="51" t="s">
        <v>936</v>
      </c>
      <c r="G162" s="123">
        <v>2</v>
      </c>
      <c r="H162" s="143" t="s">
        <v>217</v>
      </c>
      <c r="I162" s="143" t="s">
        <v>937</v>
      </c>
      <c r="J162" s="143" t="s">
        <v>74</v>
      </c>
      <c r="K162" s="143" t="s">
        <v>228</v>
      </c>
      <c r="L162" s="143" t="s">
        <v>95</v>
      </c>
      <c r="M162" s="143" t="s">
        <v>938</v>
      </c>
      <c r="N162" s="143" t="s">
        <v>927</v>
      </c>
      <c r="O162" s="143" t="s">
        <v>927</v>
      </c>
      <c r="P162" s="143" t="s">
        <v>928</v>
      </c>
      <c r="Q162" s="143"/>
      <c r="R162" s="48" t="s">
        <v>439</v>
      </c>
      <c r="S162" s="144"/>
      <c r="T162" s="145" t="s">
        <v>408</v>
      </c>
      <c r="U162" s="128">
        <v>0.15972222222222224</v>
      </c>
      <c r="V162" s="128">
        <v>0.15972222222222224</v>
      </c>
      <c r="W162" s="128">
        <v>0.15972222222222224</v>
      </c>
      <c r="X162" s="128">
        <v>0.15972222222222224</v>
      </c>
      <c r="Y162" s="128">
        <v>0.15972222222222224</v>
      </c>
      <c r="Z162" s="128">
        <v>0.15972222222222224</v>
      </c>
      <c r="AA162" s="128">
        <v>0.15972222222222224</v>
      </c>
      <c r="AB162" s="128">
        <v>0.15972222222222224</v>
      </c>
      <c r="AC162" s="128">
        <v>0.15972222222222224</v>
      </c>
      <c r="AD162" s="128">
        <v>0.15972222222222224</v>
      </c>
      <c r="AE162" s="128">
        <v>0.15972222222222224</v>
      </c>
      <c r="AF162" s="128">
        <v>0.15972222222222224</v>
      </c>
      <c r="AG162" s="146"/>
      <c r="AH162" s="146"/>
      <c r="AI162" s="146"/>
      <c r="AJ162" s="147"/>
      <c r="AK162" s="147"/>
      <c r="AL162" s="147"/>
      <c r="AM162" s="147"/>
      <c r="AN162" s="147"/>
      <c r="AO162" s="147"/>
      <c r="AP162" s="147"/>
      <c r="AQ162" s="147"/>
      <c r="AR162" s="147"/>
    </row>
    <row r="163" spans="1:44" ht="31.5">
      <c r="A163" s="141" t="s">
        <v>939</v>
      </c>
      <c r="B163" s="142" t="s">
        <v>68</v>
      </c>
      <c r="C163" s="51" t="s">
        <v>760</v>
      </c>
      <c r="D163" s="51"/>
      <c r="E163" s="51" t="s">
        <v>940</v>
      </c>
      <c r="F163" s="51" t="s">
        <v>941</v>
      </c>
      <c r="G163" s="123">
        <v>2</v>
      </c>
      <c r="H163" s="143" t="s">
        <v>217</v>
      </c>
      <c r="I163" s="143" t="s">
        <v>942</v>
      </c>
      <c r="J163" s="143" t="s">
        <v>94</v>
      </c>
      <c r="K163" s="143" t="s">
        <v>75</v>
      </c>
      <c r="L163" s="143" t="s">
        <v>95</v>
      </c>
      <c r="M163" s="143" t="s">
        <v>943</v>
      </c>
      <c r="N163" s="143" t="s">
        <v>927</v>
      </c>
      <c r="O163" s="143" t="s">
        <v>927</v>
      </c>
      <c r="P163" s="143" t="s">
        <v>928</v>
      </c>
      <c r="Q163" s="143"/>
      <c r="R163" s="48" t="s">
        <v>439</v>
      </c>
      <c r="S163" s="144"/>
      <c r="T163" s="145" t="s">
        <v>408</v>
      </c>
      <c r="U163" s="127">
        <v>0.97</v>
      </c>
      <c r="V163" s="127">
        <v>0.97</v>
      </c>
      <c r="W163" s="127">
        <v>0.97</v>
      </c>
      <c r="X163" s="127">
        <v>0.97</v>
      </c>
      <c r="Y163" s="127">
        <v>0.97</v>
      </c>
      <c r="Z163" s="127">
        <v>0.97</v>
      </c>
      <c r="AA163" s="127">
        <v>0.97</v>
      </c>
      <c r="AB163" s="127">
        <v>0.97</v>
      </c>
      <c r="AC163" s="127">
        <v>0.97</v>
      </c>
      <c r="AD163" s="127">
        <v>0.97</v>
      </c>
      <c r="AE163" s="127">
        <v>0.97</v>
      </c>
      <c r="AF163" s="127">
        <v>0.97</v>
      </c>
      <c r="AG163" s="146"/>
      <c r="AH163" s="146"/>
      <c r="AI163" s="146"/>
      <c r="AJ163" s="147"/>
      <c r="AK163" s="147"/>
      <c r="AL163" s="147"/>
      <c r="AM163" s="147"/>
      <c r="AN163" s="147"/>
      <c r="AO163" s="147"/>
      <c r="AP163" s="147"/>
      <c r="AQ163" s="147"/>
      <c r="AR163" s="147"/>
    </row>
    <row r="164" spans="1:44" ht="31.5">
      <c r="A164" s="141" t="s">
        <v>944</v>
      </c>
      <c r="B164" s="142" t="s">
        <v>68</v>
      </c>
      <c r="C164" s="51" t="s">
        <v>760</v>
      </c>
      <c r="D164" s="51"/>
      <c r="E164" s="51" t="s">
        <v>945</v>
      </c>
      <c r="F164" s="51" t="s">
        <v>946</v>
      </c>
      <c r="G164" s="123">
        <v>2</v>
      </c>
      <c r="H164" s="143" t="s">
        <v>217</v>
      </c>
      <c r="I164" s="143" t="s">
        <v>937</v>
      </c>
      <c r="J164" s="143" t="s">
        <v>74</v>
      </c>
      <c r="K164" s="143" t="s">
        <v>228</v>
      </c>
      <c r="L164" s="143" t="s">
        <v>95</v>
      </c>
      <c r="M164" s="143" t="s">
        <v>947</v>
      </c>
      <c r="N164" s="143" t="s">
        <v>927</v>
      </c>
      <c r="O164" s="143" t="s">
        <v>927</v>
      </c>
      <c r="P164" s="143" t="s">
        <v>928</v>
      </c>
      <c r="Q164" s="143"/>
      <c r="R164" s="48" t="s">
        <v>439</v>
      </c>
      <c r="S164" s="144"/>
      <c r="T164" s="145" t="s">
        <v>408</v>
      </c>
      <c r="U164" s="128">
        <v>0.25</v>
      </c>
      <c r="V164" s="128">
        <v>0.25</v>
      </c>
      <c r="W164" s="128">
        <v>0.25</v>
      </c>
      <c r="X164" s="128">
        <v>0.25</v>
      </c>
      <c r="Y164" s="128">
        <v>0.25</v>
      </c>
      <c r="Z164" s="128">
        <v>0.25</v>
      </c>
      <c r="AA164" s="128">
        <v>0.25</v>
      </c>
      <c r="AB164" s="128">
        <v>0.25</v>
      </c>
      <c r="AC164" s="128">
        <v>0.25</v>
      </c>
      <c r="AD164" s="128">
        <v>0.25</v>
      </c>
      <c r="AE164" s="128">
        <v>0.25</v>
      </c>
      <c r="AF164" s="128">
        <v>0.25</v>
      </c>
      <c r="AG164" s="146"/>
      <c r="AH164" s="146"/>
      <c r="AI164" s="146"/>
      <c r="AJ164" s="147"/>
      <c r="AK164" s="147"/>
      <c r="AL164" s="147"/>
      <c r="AM164" s="147"/>
      <c r="AN164" s="147"/>
      <c r="AO164" s="147"/>
      <c r="AP164" s="147"/>
      <c r="AQ164" s="147"/>
      <c r="AR164" s="147"/>
    </row>
    <row r="165" spans="1:44" ht="44.25" customHeight="1">
      <c r="A165" s="141" t="s">
        <v>948</v>
      </c>
      <c r="B165" s="169" t="s">
        <v>68</v>
      </c>
      <c r="C165" s="53" t="s">
        <v>760</v>
      </c>
      <c r="D165" s="51"/>
      <c r="E165" s="53" t="s">
        <v>949</v>
      </c>
      <c r="F165" s="53" t="s">
        <v>950</v>
      </c>
      <c r="G165" s="123">
        <v>2</v>
      </c>
      <c r="H165" s="47" t="s">
        <v>771</v>
      </c>
      <c r="I165" s="165" t="s">
        <v>764</v>
      </c>
      <c r="J165" s="47" t="s">
        <v>94</v>
      </c>
      <c r="K165" s="47" t="s">
        <v>75</v>
      </c>
      <c r="L165" s="47" t="s">
        <v>76</v>
      </c>
      <c r="M165" s="165" t="s">
        <v>765</v>
      </c>
      <c r="N165" s="47" t="s">
        <v>951</v>
      </c>
      <c r="O165" s="47" t="s">
        <v>951</v>
      </c>
      <c r="P165" s="143" t="s">
        <v>928</v>
      </c>
      <c r="Q165" s="47" t="s">
        <v>951</v>
      </c>
      <c r="R165" s="48" t="s">
        <v>82</v>
      </c>
      <c r="S165" s="47" t="s">
        <v>952</v>
      </c>
      <c r="T165" s="47"/>
      <c r="U165" s="167"/>
      <c r="V165" s="167"/>
      <c r="W165" s="167"/>
      <c r="X165" s="167"/>
      <c r="Y165" s="167"/>
      <c r="Z165" s="167"/>
      <c r="AA165" s="167"/>
      <c r="AB165" s="167"/>
      <c r="AC165" s="168"/>
      <c r="AD165" s="168"/>
      <c r="AE165" s="168">
        <v>1</v>
      </c>
      <c r="AF165" s="128"/>
      <c r="AG165" s="146"/>
      <c r="AH165" s="146"/>
      <c r="AI165" s="146"/>
      <c r="AJ165" s="147"/>
      <c r="AK165" s="147"/>
      <c r="AL165" s="147"/>
      <c r="AM165" s="147"/>
      <c r="AN165" s="147"/>
      <c r="AO165" s="147"/>
      <c r="AP165" s="147"/>
      <c r="AQ165" s="147"/>
      <c r="AR165" s="147"/>
    </row>
    <row r="166" spans="1:44" ht="31.5">
      <c r="A166" s="141" t="s">
        <v>953</v>
      </c>
      <c r="B166" s="142" t="s">
        <v>954</v>
      </c>
      <c r="C166" s="51" t="s">
        <v>955</v>
      </c>
      <c r="D166" s="51"/>
      <c r="E166" s="51" t="s">
        <v>956</v>
      </c>
      <c r="F166" s="51" t="s">
        <v>957</v>
      </c>
      <c r="G166" s="123">
        <v>2</v>
      </c>
      <c r="H166" s="143" t="s">
        <v>958</v>
      </c>
      <c r="I166" s="143" t="s">
        <v>959</v>
      </c>
      <c r="J166" s="143" t="s">
        <v>94</v>
      </c>
      <c r="K166" s="143" t="s">
        <v>75</v>
      </c>
      <c r="L166" s="143" t="s">
        <v>76</v>
      </c>
      <c r="M166" s="143" t="s">
        <v>960</v>
      </c>
      <c r="N166" s="143" t="s">
        <v>927</v>
      </c>
      <c r="O166" s="143" t="s">
        <v>927</v>
      </c>
      <c r="P166" s="143" t="s">
        <v>928</v>
      </c>
      <c r="Q166" s="143" t="s">
        <v>961</v>
      </c>
      <c r="R166" s="48" t="s">
        <v>82</v>
      </c>
      <c r="S166" s="144"/>
      <c r="T166" s="145" t="s">
        <v>408</v>
      </c>
      <c r="U166" s="127"/>
      <c r="V166" s="127"/>
      <c r="W166" s="127"/>
      <c r="X166" s="127"/>
      <c r="Y166" s="127"/>
      <c r="Z166" s="127"/>
      <c r="AA166" s="127">
        <v>0.25</v>
      </c>
      <c r="AB166" s="127">
        <v>0.25</v>
      </c>
      <c r="AC166" s="127">
        <v>0.25</v>
      </c>
      <c r="AD166" s="127">
        <v>0.25</v>
      </c>
      <c r="AE166" s="127"/>
      <c r="AF166" s="127"/>
      <c r="AG166" s="146"/>
      <c r="AH166" s="146"/>
      <c r="AI166" s="146"/>
      <c r="AJ166" s="147"/>
      <c r="AK166" s="147"/>
      <c r="AL166" s="147"/>
      <c r="AM166" s="147"/>
      <c r="AN166" s="147"/>
      <c r="AO166" s="147"/>
      <c r="AP166" s="147"/>
      <c r="AQ166" s="147"/>
      <c r="AR166" s="147"/>
    </row>
    <row r="167" spans="1:44" ht="63">
      <c r="A167" s="141" t="s">
        <v>962</v>
      </c>
      <c r="B167" s="142" t="s">
        <v>131</v>
      </c>
      <c r="C167" s="51" t="s">
        <v>963</v>
      </c>
      <c r="D167" s="51"/>
      <c r="E167" s="51" t="s">
        <v>964</v>
      </c>
      <c r="F167" s="51" t="s">
        <v>965</v>
      </c>
      <c r="G167" s="123">
        <v>2</v>
      </c>
      <c r="H167" s="143" t="s">
        <v>121</v>
      </c>
      <c r="I167" s="143" t="s">
        <v>966</v>
      </c>
      <c r="J167" s="143" t="s">
        <v>74</v>
      </c>
      <c r="K167" s="143" t="s">
        <v>75</v>
      </c>
      <c r="L167" s="143" t="s">
        <v>76</v>
      </c>
      <c r="M167" s="143" t="s">
        <v>967</v>
      </c>
      <c r="N167" s="143" t="s">
        <v>968</v>
      </c>
      <c r="O167" s="143" t="s">
        <v>619</v>
      </c>
      <c r="P167" s="143" t="s">
        <v>969</v>
      </c>
      <c r="Q167" s="143"/>
      <c r="R167" s="48" t="s">
        <v>82</v>
      </c>
      <c r="S167" s="144"/>
      <c r="T167" s="145" t="s">
        <v>408</v>
      </c>
      <c r="U167" s="128">
        <v>0</v>
      </c>
      <c r="V167" s="128">
        <v>975</v>
      </c>
      <c r="W167" s="128">
        <v>975</v>
      </c>
      <c r="X167" s="128">
        <v>975</v>
      </c>
      <c r="Y167" s="128">
        <v>975</v>
      </c>
      <c r="Z167" s="128">
        <v>975</v>
      </c>
      <c r="AA167" s="128">
        <v>975</v>
      </c>
      <c r="AB167" s="128">
        <v>975</v>
      </c>
      <c r="AC167" s="128">
        <v>975</v>
      </c>
      <c r="AD167" s="128">
        <v>975</v>
      </c>
      <c r="AE167" s="128">
        <v>975</v>
      </c>
      <c r="AF167" s="128">
        <v>0</v>
      </c>
      <c r="AG167" s="146"/>
      <c r="AH167" s="146"/>
      <c r="AI167" s="146"/>
      <c r="AJ167" s="147"/>
      <c r="AK167" s="147"/>
      <c r="AL167" s="147"/>
      <c r="AM167" s="147"/>
      <c r="AN167" s="147"/>
      <c r="AO167" s="147"/>
      <c r="AP167" s="147"/>
      <c r="AQ167" s="147"/>
      <c r="AR167" s="147"/>
    </row>
    <row r="168" spans="1:44" ht="31.5">
      <c r="A168" s="141" t="s">
        <v>970</v>
      </c>
      <c r="B168" s="142" t="s">
        <v>131</v>
      </c>
      <c r="C168" s="51" t="s">
        <v>963</v>
      </c>
      <c r="D168" s="51"/>
      <c r="E168" s="51" t="s">
        <v>971</v>
      </c>
      <c r="F168" s="51" t="s">
        <v>972</v>
      </c>
      <c r="G168" s="123">
        <v>3</v>
      </c>
      <c r="H168" s="143" t="s">
        <v>121</v>
      </c>
      <c r="I168" s="143" t="s">
        <v>973</v>
      </c>
      <c r="J168" s="143" t="s">
        <v>74</v>
      </c>
      <c r="K168" s="143" t="s">
        <v>75</v>
      </c>
      <c r="L168" s="143" t="s">
        <v>76</v>
      </c>
      <c r="M168" s="143" t="s">
        <v>974</v>
      </c>
      <c r="N168" s="143" t="s">
        <v>968</v>
      </c>
      <c r="O168" s="143" t="s">
        <v>619</v>
      </c>
      <c r="P168" s="143" t="s">
        <v>969</v>
      </c>
      <c r="Q168" s="143" t="s">
        <v>391</v>
      </c>
      <c r="R168" s="48" t="s">
        <v>82</v>
      </c>
      <c r="S168" s="144"/>
      <c r="T168" s="145" t="s">
        <v>408</v>
      </c>
      <c r="U168" s="150">
        <v>0</v>
      </c>
      <c r="V168" s="150">
        <v>3</v>
      </c>
      <c r="W168" s="150">
        <v>4</v>
      </c>
      <c r="X168" s="150">
        <v>4</v>
      </c>
      <c r="Y168" s="150">
        <v>4</v>
      </c>
      <c r="Z168" s="150">
        <v>4</v>
      </c>
      <c r="AA168" s="150">
        <v>4</v>
      </c>
      <c r="AB168" s="150">
        <v>4</v>
      </c>
      <c r="AC168" s="150">
        <v>4</v>
      </c>
      <c r="AD168" s="150">
        <v>4</v>
      </c>
      <c r="AE168" s="150">
        <v>4</v>
      </c>
      <c r="AF168" s="150">
        <v>0</v>
      </c>
      <c r="AG168" s="149"/>
      <c r="AH168" s="149"/>
      <c r="AI168" s="149"/>
      <c r="AJ168" s="149"/>
      <c r="AK168" s="149"/>
      <c r="AL168" s="149"/>
      <c r="AM168" s="149"/>
      <c r="AN168" s="149"/>
      <c r="AO168" s="149"/>
      <c r="AP168" s="149"/>
      <c r="AQ168" s="149"/>
      <c r="AR168" s="149"/>
    </row>
    <row r="169" spans="1:44" ht="47.25">
      <c r="A169" s="141" t="s">
        <v>975</v>
      </c>
      <c r="B169" s="142" t="s">
        <v>68</v>
      </c>
      <c r="C169" s="51" t="s">
        <v>182</v>
      </c>
      <c r="D169" s="51"/>
      <c r="E169" s="51" t="s">
        <v>976</v>
      </c>
      <c r="F169" s="51" t="s">
        <v>977</v>
      </c>
      <c r="G169" s="123">
        <v>3</v>
      </c>
      <c r="H169" s="143" t="s">
        <v>217</v>
      </c>
      <c r="I169" s="143" t="s">
        <v>978</v>
      </c>
      <c r="J169" s="143" t="s">
        <v>74</v>
      </c>
      <c r="K169" s="143" t="s">
        <v>75</v>
      </c>
      <c r="L169" s="143" t="s">
        <v>76</v>
      </c>
      <c r="M169" s="143" t="s">
        <v>979</v>
      </c>
      <c r="N169" s="143" t="s">
        <v>968</v>
      </c>
      <c r="O169" s="143" t="s">
        <v>980</v>
      </c>
      <c r="P169" s="143" t="s">
        <v>969</v>
      </c>
      <c r="Q169" s="143" t="s">
        <v>391</v>
      </c>
      <c r="R169" s="48" t="s">
        <v>82</v>
      </c>
      <c r="S169" s="144"/>
      <c r="T169" s="145" t="s">
        <v>408</v>
      </c>
      <c r="U169" s="150">
        <v>0</v>
      </c>
      <c r="V169" s="150">
        <v>1</v>
      </c>
      <c r="W169" s="150">
        <v>0</v>
      </c>
      <c r="X169" s="150">
        <v>1</v>
      </c>
      <c r="Y169" s="150">
        <v>0</v>
      </c>
      <c r="Z169" s="150">
        <v>1</v>
      </c>
      <c r="AA169" s="150">
        <v>0</v>
      </c>
      <c r="AB169" s="150">
        <v>1</v>
      </c>
      <c r="AC169" s="150">
        <v>0</v>
      </c>
      <c r="AD169" s="150">
        <v>1</v>
      </c>
      <c r="AE169" s="150">
        <v>0</v>
      </c>
      <c r="AF169" s="150">
        <v>0</v>
      </c>
      <c r="AG169" s="149"/>
      <c r="AH169" s="149"/>
      <c r="AI169" s="154"/>
      <c r="AJ169" s="149"/>
      <c r="AK169" s="149"/>
      <c r="AL169" s="149"/>
      <c r="AM169" s="149"/>
      <c r="AN169" s="149"/>
      <c r="AO169" s="149"/>
      <c r="AP169" s="149"/>
      <c r="AQ169" s="149"/>
      <c r="AR169" s="149"/>
    </row>
    <row r="170" spans="1:44" ht="63">
      <c r="A170" s="141" t="s">
        <v>981</v>
      </c>
      <c r="B170" s="142" t="s">
        <v>131</v>
      </c>
      <c r="C170" s="51" t="s">
        <v>963</v>
      </c>
      <c r="D170" s="51"/>
      <c r="E170" s="51" t="s">
        <v>982</v>
      </c>
      <c r="F170" s="51" t="s">
        <v>983</v>
      </c>
      <c r="G170" s="123">
        <v>3</v>
      </c>
      <c r="H170" s="143" t="s">
        <v>217</v>
      </c>
      <c r="I170" s="143" t="s">
        <v>973</v>
      </c>
      <c r="J170" s="143" t="s">
        <v>74</v>
      </c>
      <c r="K170" s="143" t="s">
        <v>75</v>
      </c>
      <c r="L170" s="143" t="s">
        <v>76</v>
      </c>
      <c r="M170" s="143" t="s">
        <v>967</v>
      </c>
      <c r="N170" s="143" t="s">
        <v>968</v>
      </c>
      <c r="O170" s="143" t="s">
        <v>677</v>
      </c>
      <c r="P170" s="143" t="s">
        <v>969</v>
      </c>
      <c r="Q170" s="143" t="s">
        <v>391</v>
      </c>
      <c r="R170" s="48" t="s">
        <v>82</v>
      </c>
      <c r="S170" s="144"/>
      <c r="T170" s="145" t="s">
        <v>408</v>
      </c>
      <c r="U170" s="150">
        <v>0</v>
      </c>
      <c r="V170" s="150">
        <v>1</v>
      </c>
      <c r="W170" s="150">
        <v>0</v>
      </c>
      <c r="X170" s="150">
        <v>1</v>
      </c>
      <c r="Y170" s="150">
        <v>0</v>
      </c>
      <c r="Z170" s="150">
        <v>1</v>
      </c>
      <c r="AA170" s="150">
        <v>0</v>
      </c>
      <c r="AB170" s="150">
        <v>1</v>
      </c>
      <c r="AC170" s="150">
        <v>0</v>
      </c>
      <c r="AD170" s="150">
        <v>1</v>
      </c>
      <c r="AE170" s="150">
        <v>0</v>
      </c>
      <c r="AF170" s="150">
        <v>0</v>
      </c>
      <c r="AG170" s="149"/>
      <c r="AH170" s="149"/>
      <c r="AI170" s="149"/>
      <c r="AJ170" s="149"/>
      <c r="AK170" s="149"/>
      <c r="AL170" s="149"/>
      <c r="AM170" s="149"/>
      <c r="AN170" s="149"/>
      <c r="AO170" s="149"/>
      <c r="AP170" s="149"/>
      <c r="AQ170" s="149"/>
      <c r="AR170" s="149"/>
    </row>
    <row r="171" spans="1:44" ht="31.5">
      <c r="A171" s="141" t="s">
        <v>984</v>
      </c>
      <c r="B171" s="142" t="s">
        <v>131</v>
      </c>
      <c r="C171" s="51" t="s">
        <v>963</v>
      </c>
      <c r="D171" s="51"/>
      <c r="E171" s="51" t="s">
        <v>985</v>
      </c>
      <c r="F171" s="51" t="s">
        <v>986</v>
      </c>
      <c r="G171" s="123">
        <v>2</v>
      </c>
      <c r="H171" s="143" t="s">
        <v>217</v>
      </c>
      <c r="I171" s="143" t="s">
        <v>987</v>
      </c>
      <c r="J171" s="143" t="s">
        <v>74</v>
      </c>
      <c r="K171" s="143" t="s">
        <v>75</v>
      </c>
      <c r="L171" s="143" t="s">
        <v>76</v>
      </c>
      <c r="M171" s="143" t="s">
        <v>988</v>
      </c>
      <c r="N171" s="143" t="s">
        <v>968</v>
      </c>
      <c r="O171" s="143" t="s">
        <v>677</v>
      </c>
      <c r="P171" s="143" t="s">
        <v>969</v>
      </c>
      <c r="Q171" s="143" t="s">
        <v>989</v>
      </c>
      <c r="R171" s="48" t="s">
        <v>82</v>
      </c>
      <c r="S171" s="144"/>
      <c r="T171" s="145" t="s">
        <v>408</v>
      </c>
      <c r="U171" s="150">
        <v>0</v>
      </c>
      <c r="V171" s="150">
        <v>2</v>
      </c>
      <c r="W171" s="150">
        <v>2</v>
      </c>
      <c r="X171" s="150">
        <v>0</v>
      </c>
      <c r="Y171" s="150">
        <v>0</v>
      </c>
      <c r="Z171" s="150">
        <v>3</v>
      </c>
      <c r="AA171" s="150">
        <v>2</v>
      </c>
      <c r="AB171" s="150">
        <v>0</v>
      </c>
      <c r="AC171" s="150">
        <v>1</v>
      </c>
      <c r="AD171" s="150">
        <v>1</v>
      </c>
      <c r="AE171" s="150">
        <v>0</v>
      </c>
      <c r="AF171" s="150">
        <v>0</v>
      </c>
      <c r="AG171" s="149"/>
      <c r="AH171" s="149"/>
      <c r="AI171" s="149"/>
      <c r="AJ171" s="149"/>
      <c r="AK171" s="149"/>
      <c r="AL171" s="149"/>
      <c r="AM171" s="149"/>
      <c r="AN171" s="149"/>
      <c r="AO171" s="149"/>
      <c r="AP171" s="149"/>
      <c r="AQ171" s="149"/>
      <c r="AR171" s="149"/>
    </row>
    <row r="172" spans="1:44" ht="31.5">
      <c r="A172" s="141" t="s">
        <v>990</v>
      </c>
      <c r="B172" s="142" t="s">
        <v>131</v>
      </c>
      <c r="C172" s="51" t="s">
        <v>963</v>
      </c>
      <c r="D172" s="51"/>
      <c r="E172" s="51" t="s">
        <v>991</v>
      </c>
      <c r="F172" s="51" t="s">
        <v>992</v>
      </c>
      <c r="G172" s="123">
        <v>2</v>
      </c>
      <c r="H172" s="143" t="s">
        <v>217</v>
      </c>
      <c r="I172" s="143" t="s">
        <v>993</v>
      </c>
      <c r="J172" s="143" t="s">
        <v>74</v>
      </c>
      <c r="K172" s="143" t="s">
        <v>75</v>
      </c>
      <c r="L172" s="143" t="s">
        <v>76</v>
      </c>
      <c r="M172" s="143" t="s">
        <v>974</v>
      </c>
      <c r="N172" s="143" t="s">
        <v>968</v>
      </c>
      <c r="O172" s="143" t="s">
        <v>677</v>
      </c>
      <c r="P172" s="143" t="s">
        <v>969</v>
      </c>
      <c r="Q172" s="143"/>
      <c r="R172" s="48" t="s">
        <v>82</v>
      </c>
      <c r="S172" s="144"/>
      <c r="T172" s="145" t="s">
        <v>408</v>
      </c>
      <c r="U172" s="150">
        <v>0</v>
      </c>
      <c r="V172" s="150">
        <v>1</v>
      </c>
      <c r="W172" s="150">
        <v>0</v>
      </c>
      <c r="X172" s="150">
        <v>0</v>
      </c>
      <c r="Y172" s="150">
        <v>1</v>
      </c>
      <c r="Z172" s="150">
        <v>0</v>
      </c>
      <c r="AA172" s="150">
        <v>0</v>
      </c>
      <c r="AB172" s="150">
        <v>1</v>
      </c>
      <c r="AC172" s="150">
        <v>0</v>
      </c>
      <c r="AD172" s="150">
        <v>0</v>
      </c>
      <c r="AE172" s="150">
        <v>1</v>
      </c>
      <c r="AF172" s="150">
        <v>0</v>
      </c>
      <c r="AG172" s="149"/>
      <c r="AH172" s="149"/>
      <c r="AI172" s="149"/>
      <c r="AJ172" s="149"/>
      <c r="AK172" s="149"/>
      <c r="AL172" s="149"/>
      <c r="AM172" s="149"/>
      <c r="AN172" s="149"/>
      <c r="AO172" s="149"/>
      <c r="AP172" s="149"/>
      <c r="AQ172" s="149"/>
      <c r="AR172" s="149"/>
    </row>
    <row r="173" spans="1:44" ht="47.25">
      <c r="A173" s="141" t="s">
        <v>994</v>
      </c>
      <c r="B173" s="142" t="s">
        <v>131</v>
      </c>
      <c r="C173" s="51" t="s">
        <v>963</v>
      </c>
      <c r="D173" s="51"/>
      <c r="E173" s="51" t="s">
        <v>995</v>
      </c>
      <c r="F173" s="51" t="s">
        <v>996</v>
      </c>
      <c r="G173" s="123">
        <v>3</v>
      </c>
      <c r="H173" s="143" t="s">
        <v>217</v>
      </c>
      <c r="I173" s="143" t="s">
        <v>997</v>
      </c>
      <c r="J173" s="143" t="s">
        <v>74</v>
      </c>
      <c r="K173" s="143" t="s">
        <v>75</v>
      </c>
      <c r="L173" s="143" t="s">
        <v>76</v>
      </c>
      <c r="M173" s="143" t="s">
        <v>998</v>
      </c>
      <c r="N173" s="143" t="s">
        <v>968</v>
      </c>
      <c r="O173" s="143" t="s">
        <v>677</v>
      </c>
      <c r="P173" s="143" t="s">
        <v>969</v>
      </c>
      <c r="Q173" s="143" t="s">
        <v>391</v>
      </c>
      <c r="R173" s="48" t="s">
        <v>82</v>
      </c>
      <c r="S173" s="144"/>
      <c r="T173" s="145" t="s">
        <v>408</v>
      </c>
      <c r="U173" s="150">
        <v>0</v>
      </c>
      <c r="V173" s="150">
        <v>0</v>
      </c>
      <c r="W173" s="150">
        <v>0</v>
      </c>
      <c r="X173" s="150">
        <v>7</v>
      </c>
      <c r="Y173" s="150">
        <v>0</v>
      </c>
      <c r="Z173" s="150">
        <v>0</v>
      </c>
      <c r="AA173" s="150">
        <v>0</v>
      </c>
      <c r="AB173" s="150">
        <v>0</v>
      </c>
      <c r="AC173" s="150">
        <v>0</v>
      </c>
      <c r="AD173" s="150">
        <v>0</v>
      </c>
      <c r="AE173" s="150">
        <v>0</v>
      </c>
      <c r="AF173" s="150">
        <v>0</v>
      </c>
      <c r="AG173" s="149"/>
      <c r="AH173" s="149"/>
      <c r="AI173" s="149"/>
      <c r="AJ173" s="149"/>
      <c r="AK173" s="149"/>
      <c r="AL173" s="149"/>
      <c r="AM173" s="149"/>
      <c r="AN173" s="149"/>
      <c r="AO173" s="149"/>
      <c r="AP173" s="149"/>
      <c r="AQ173" s="149"/>
      <c r="AR173" s="149"/>
    </row>
    <row r="174" spans="1:44" ht="47.25">
      <c r="A174" s="141" t="s">
        <v>999</v>
      </c>
      <c r="B174" s="142" t="s">
        <v>68</v>
      </c>
      <c r="C174" s="51" t="s">
        <v>760</v>
      </c>
      <c r="D174" s="51"/>
      <c r="E174" s="51" t="s">
        <v>1000</v>
      </c>
      <c r="F174" s="51" t="s">
        <v>1001</v>
      </c>
      <c r="G174" s="123">
        <v>2</v>
      </c>
      <c r="H174" s="143" t="s">
        <v>217</v>
      </c>
      <c r="I174" s="143" t="s">
        <v>1002</v>
      </c>
      <c r="J174" s="143" t="s">
        <v>94</v>
      </c>
      <c r="K174" s="143" t="s">
        <v>75</v>
      </c>
      <c r="L174" s="143" t="s">
        <v>76</v>
      </c>
      <c r="M174" s="143" t="s">
        <v>967</v>
      </c>
      <c r="N174" s="143" t="s">
        <v>968</v>
      </c>
      <c r="O174" s="143" t="s">
        <v>677</v>
      </c>
      <c r="P174" s="143" t="s">
        <v>969</v>
      </c>
      <c r="Q174" s="143"/>
      <c r="R174" s="48" t="s">
        <v>82</v>
      </c>
      <c r="S174" s="144"/>
      <c r="T174" s="145" t="s">
        <v>408</v>
      </c>
      <c r="U174" s="148">
        <v>1</v>
      </c>
      <c r="V174" s="148">
        <v>1</v>
      </c>
      <c r="W174" s="148">
        <v>1</v>
      </c>
      <c r="X174" s="148">
        <v>1</v>
      </c>
      <c r="Y174" s="148">
        <v>1</v>
      </c>
      <c r="Z174" s="148">
        <v>1</v>
      </c>
      <c r="AA174" s="148">
        <v>1</v>
      </c>
      <c r="AB174" s="148">
        <v>1</v>
      </c>
      <c r="AC174" s="148">
        <v>1</v>
      </c>
      <c r="AD174" s="148">
        <v>1</v>
      </c>
      <c r="AE174" s="148">
        <v>1</v>
      </c>
      <c r="AF174" s="148">
        <v>1</v>
      </c>
      <c r="AG174" s="149"/>
      <c r="AH174" s="149"/>
      <c r="AI174" s="149"/>
      <c r="AJ174" s="149"/>
      <c r="AK174" s="149"/>
      <c r="AL174" s="149"/>
      <c r="AM174" s="149"/>
      <c r="AN174" s="149"/>
      <c r="AO174" s="149"/>
      <c r="AP174" s="149"/>
      <c r="AQ174" s="149"/>
      <c r="AR174" s="149"/>
    </row>
    <row r="175" spans="1:44" ht="31.5">
      <c r="A175" s="141" t="s">
        <v>1003</v>
      </c>
      <c r="B175" s="142" t="s">
        <v>131</v>
      </c>
      <c r="C175" s="51" t="s">
        <v>963</v>
      </c>
      <c r="D175" s="51" t="s">
        <v>734</v>
      </c>
      <c r="E175" s="51" t="s">
        <v>1004</v>
      </c>
      <c r="F175" s="51" t="s">
        <v>1005</v>
      </c>
      <c r="G175" s="123">
        <v>2</v>
      </c>
      <c r="H175" s="143" t="s">
        <v>217</v>
      </c>
      <c r="I175" s="143" t="s">
        <v>1006</v>
      </c>
      <c r="J175" s="143" t="s">
        <v>74</v>
      </c>
      <c r="K175" s="143" t="s">
        <v>75</v>
      </c>
      <c r="L175" s="143" t="s">
        <v>76</v>
      </c>
      <c r="M175" s="143" t="s">
        <v>1007</v>
      </c>
      <c r="N175" s="143" t="s">
        <v>968</v>
      </c>
      <c r="O175" s="143" t="s">
        <v>677</v>
      </c>
      <c r="P175" s="143" t="s">
        <v>969</v>
      </c>
      <c r="Q175" s="143" t="s">
        <v>391</v>
      </c>
      <c r="R175" s="48" t="s">
        <v>82</v>
      </c>
      <c r="S175" s="144"/>
      <c r="T175" s="145" t="s">
        <v>408</v>
      </c>
      <c r="U175" s="150">
        <v>6</v>
      </c>
      <c r="V175" s="150">
        <v>10</v>
      </c>
      <c r="W175" s="150">
        <v>10</v>
      </c>
      <c r="X175" s="150">
        <v>10</v>
      </c>
      <c r="Y175" s="150">
        <v>10</v>
      </c>
      <c r="Z175" s="150">
        <v>10</v>
      </c>
      <c r="AA175" s="150">
        <v>10</v>
      </c>
      <c r="AB175" s="150">
        <v>10</v>
      </c>
      <c r="AC175" s="150">
        <v>10</v>
      </c>
      <c r="AD175" s="150">
        <v>10</v>
      </c>
      <c r="AE175" s="150">
        <v>10</v>
      </c>
      <c r="AF175" s="150">
        <v>0</v>
      </c>
      <c r="AG175" s="149"/>
      <c r="AH175" s="149"/>
      <c r="AI175" s="149"/>
      <c r="AJ175" s="149"/>
      <c r="AK175" s="149"/>
      <c r="AL175" s="149"/>
      <c r="AM175" s="149"/>
      <c r="AN175" s="149"/>
      <c r="AO175" s="149"/>
      <c r="AP175" s="149"/>
      <c r="AQ175" s="149"/>
      <c r="AR175" s="149"/>
    </row>
    <row r="176" spans="1:44">
      <c r="C176" s="143"/>
      <c r="D176" s="143"/>
      <c r="E176" s="143"/>
    </row>
  </sheetData>
  <dataValidations count="5">
    <dataValidation type="list" allowBlank="1" showInputMessage="1" showErrorMessage="1" sqref="J126:J127 J165" xr:uid="{4708ADDF-5755-4A28-965E-02D4A69588B3}">
      <formula1>"Cantidad,Porcentaje,Minuto,Día,Hora,MMRD$"</formula1>
    </dataValidation>
    <dataValidation type="list" allowBlank="1" showInputMessage="1" showErrorMessage="1" sqref="L126:L127 L165" xr:uid="{FD78B309-FA2F-47B0-990B-4995488F13BD}">
      <formula1>"Puntual,Acumulada"</formula1>
    </dataValidation>
    <dataValidation type="list" allowBlank="1" showInputMessage="1" showErrorMessage="1" sqref="K126:K127 K165" xr:uid="{35CE7263-C252-4CE4-A9D5-F74EFFA57132}">
      <formula1>"Más es más,Menos es más"</formula1>
    </dataValidation>
    <dataValidation type="list" allowBlank="1" showInputMessage="1" showErrorMessage="1" sqref="G127 G165" xr:uid="{BC0D4399-D46E-428B-AC7C-17919C0F2486}">
      <formula1>"1,2,3"</formula1>
    </dataValidation>
    <dataValidation type="custom" allowBlank="1" showInputMessage="1" showErrorMessage="1" errorTitle="Sólo se permiten números" sqref="AK7:AK97 AL7:AL106 U7:AF125 AF126:AF127 AL108:AL127 AK99:AK127 AM7:AR127 AG7:AJ127 U166:AE175 U128:AE164 AF128:AR175" xr:uid="{EED74E28-4688-438B-86BC-B51B4D037C94}">
      <formula1>ISNUMBER(U7)</formula1>
    </dataValidation>
  </dataValidations>
  <hyperlinks>
    <hyperlink ref="A2" location="INDICE!A1" display="◄INICIO" xr:uid="{D3E2659C-76A3-4151-9A59-0D274A7D9274}"/>
  </hyperlink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50EB-7B7E-4490-8A73-5C29DEB87391}">
  <sheetPr codeName="Hoja14"/>
  <dimension ref="A1:AR42"/>
  <sheetViews>
    <sheetView showGridLines="0" zoomScale="82" zoomScaleNormal="82" workbookViewId="0"/>
  </sheetViews>
  <sheetFormatPr baseColWidth="10" defaultColWidth="9" defaultRowHeight="15.75"/>
  <cols>
    <col min="1" max="1" width="18.5" style="124" customWidth="1"/>
    <col min="2" max="2" width="26.25" style="124" bestFit="1" customWidth="1"/>
    <col min="3" max="3" width="79.75" style="124" bestFit="1" customWidth="1"/>
    <col min="4" max="4" width="10.5" style="124" bestFit="1" customWidth="1"/>
    <col min="5" max="5" width="64.375" style="124" customWidth="1"/>
    <col min="6" max="6" width="153.625" style="47" customWidth="1"/>
    <col min="7" max="7" width="11.5" style="123" bestFit="1" customWidth="1"/>
    <col min="8" max="8" width="36.75" style="124" bestFit="1" customWidth="1"/>
    <col min="9" max="9" width="46.5" style="124" bestFit="1" customWidth="1"/>
    <col min="10" max="10" width="18.75" style="124" bestFit="1" customWidth="1"/>
    <col min="11" max="11" width="12.625" style="124" bestFit="1" customWidth="1"/>
    <col min="12" max="12" width="18.125" style="124" bestFit="1" customWidth="1"/>
    <col min="13" max="13" width="58.5" style="124" bestFit="1" customWidth="1"/>
    <col min="14" max="14" width="65.625" style="124" bestFit="1" customWidth="1"/>
    <col min="15" max="15" width="43.375" style="124" bestFit="1" customWidth="1"/>
    <col min="16" max="16" width="26.25" style="124" customWidth="1"/>
    <col min="17" max="17" width="36.75" style="124" customWidth="1"/>
    <col min="18" max="18" width="19.75" style="124" customWidth="1"/>
    <col min="19" max="19" width="14.625" style="124" bestFit="1" customWidth="1"/>
    <col min="20" max="20" width="9" style="124"/>
    <col min="21" max="32" width="13.5" style="124" bestFit="1" customWidth="1"/>
    <col min="33" max="44" width="20" style="124" customWidth="1"/>
    <col min="45" max="45" width="11.375" style="124" customWidth="1"/>
    <col min="46" max="16384" width="9" style="124"/>
  </cols>
  <sheetData>
    <row r="1" spans="1:44" ht="26.25">
      <c r="E1" s="256" t="str">
        <f>[4]Control!$A$1&amp;" "&amp;[4]Control!$B$5</f>
        <v>PLAN OPERATIVO ANUAL  2024</v>
      </c>
    </row>
    <row r="2" spans="1:44" ht="26.25" thickBot="1">
      <c r="E2" s="257" t="str">
        <f>[4]Control!$B$3</f>
        <v>DIRECCIÓN DE REDUCCIÓN DE PÉRDIDA</v>
      </c>
    </row>
    <row r="3" spans="1:44" ht="23.25" thickTop="1">
      <c r="A3" s="112" t="s">
        <v>20</v>
      </c>
    </row>
    <row r="5" spans="1:44" ht="16.5" thickBot="1"/>
    <row r="6" spans="1:44" ht="16.5" thickBot="1">
      <c r="U6" s="170" t="s">
        <v>21</v>
      </c>
      <c r="V6" s="170"/>
      <c r="W6" s="170"/>
      <c r="X6" s="170"/>
      <c r="Y6" s="170"/>
      <c r="Z6" s="170"/>
      <c r="AA6" s="170"/>
      <c r="AB6" s="170"/>
      <c r="AC6" s="170"/>
      <c r="AD6" s="170"/>
      <c r="AE6" s="170"/>
      <c r="AF6" s="170"/>
      <c r="AG6" s="170" t="s">
        <v>22</v>
      </c>
      <c r="AH6" s="170"/>
      <c r="AI6" s="170"/>
      <c r="AJ6" s="170"/>
      <c r="AK6" s="170"/>
      <c r="AL6" s="170"/>
      <c r="AM6" s="170"/>
      <c r="AN6" s="170"/>
      <c r="AO6" s="170"/>
      <c r="AP6" s="170"/>
      <c r="AQ6" s="170"/>
      <c r="AR6" s="170"/>
    </row>
    <row r="7" spans="1:44" ht="47.25" customHeight="1" thickBot="1">
      <c r="A7" s="171" t="s">
        <v>23</v>
      </c>
      <c r="B7" s="171" t="s">
        <v>24</v>
      </c>
      <c r="C7" s="171" t="s">
        <v>25</v>
      </c>
      <c r="D7" s="171" t="s">
        <v>26</v>
      </c>
      <c r="E7" s="171" t="s">
        <v>27</v>
      </c>
      <c r="F7" s="172" t="s">
        <v>28</v>
      </c>
      <c r="G7" s="173" t="s">
        <v>29</v>
      </c>
      <c r="H7" s="172" t="s">
        <v>30</v>
      </c>
      <c r="I7" s="172" t="s">
        <v>31</v>
      </c>
      <c r="J7" s="172" t="s">
        <v>32</v>
      </c>
      <c r="K7" s="172" t="s">
        <v>33</v>
      </c>
      <c r="L7" s="172" t="s">
        <v>34</v>
      </c>
      <c r="M7" s="172" t="s">
        <v>35</v>
      </c>
      <c r="N7" s="172" t="s">
        <v>36</v>
      </c>
      <c r="O7" s="172" t="s">
        <v>37</v>
      </c>
      <c r="P7" s="172" t="s">
        <v>38</v>
      </c>
      <c r="Q7" s="173" t="s">
        <v>39</v>
      </c>
      <c r="R7" s="172" t="s">
        <v>40</v>
      </c>
      <c r="S7" s="172" t="s">
        <v>41</v>
      </c>
      <c r="T7" s="172" t="s">
        <v>42</v>
      </c>
      <c r="U7" s="174" t="s">
        <v>43</v>
      </c>
      <c r="V7" s="174" t="s">
        <v>44</v>
      </c>
      <c r="W7" s="174" t="s">
        <v>45</v>
      </c>
      <c r="X7" s="174" t="s">
        <v>46</v>
      </c>
      <c r="Y7" s="174" t="s">
        <v>47</v>
      </c>
      <c r="Z7" s="174" t="s">
        <v>48</v>
      </c>
      <c r="AA7" s="174" t="s">
        <v>49</v>
      </c>
      <c r="AB7" s="174" t="s">
        <v>50</v>
      </c>
      <c r="AC7" s="174" t="s">
        <v>51</v>
      </c>
      <c r="AD7" s="174" t="s">
        <v>52</v>
      </c>
      <c r="AE7" s="174" t="s">
        <v>53</v>
      </c>
      <c r="AF7" s="174" t="s">
        <v>54</v>
      </c>
      <c r="AG7" s="174" t="s">
        <v>55</v>
      </c>
      <c r="AH7" s="174" t="s">
        <v>56</v>
      </c>
      <c r="AI7" s="174" t="s">
        <v>57</v>
      </c>
      <c r="AJ7" s="174" t="s">
        <v>58</v>
      </c>
      <c r="AK7" s="174" t="s">
        <v>59</v>
      </c>
      <c r="AL7" s="174" t="s">
        <v>60</v>
      </c>
      <c r="AM7" s="174" t="s">
        <v>61</v>
      </c>
      <c r="AN7" s="174" t="s">
        <v>62</v>
      </c>
      <c r="AO7" s="174" t="s">
        <v>63</v>
      </c>
      <c r="AP7" s="174" t="s">
        <v>64</v>
      </c>
      <c r="AQ7" s="174" t="s">
        <v>65</v>
      </c>
      <c r="AR7" s="174" t="s">
        <v>66</v>
      </c>
    </row>
    <row r="8" spans="1:44">
      <c r="A8" s="122" t="s">
        <v>1870</v>
      </c>
      <c r="B8" s="53" t="s">
        <v>158</v>
      </c>
      <c r="C8" s="53" t="s">
        <v>166</v>
      </c>
      <c r="D8" s="122"/>
      <c r="E8" s="53" t="s">
        <v>1871</v>
      </c>
      <c r="F8" s="122" t="s">
        <v>1872</v>
      </c>
      <c r="G8" s="123">
        <v>3</v>
      </c>
      <c r="H8" s="47" t="s">
        <v>169</v>
      </c>
      <c r="I8" s="47" t="s">
        <v>1873</v>
      </c>
      <c r="J8" s="47" t="s">
        <v>94</v>
      </c>
      <c r="K8" s="47" t="s">
        <v>75</v>
      </c>
      <c r="L8" s="47" t="s">
        <v>95</v>
      </c>
      <c r="M8" s="47" t="s">
        <v>1874</v>
      </c>
      <c r="N8" s="47" t="s">
        <v>1875</v>
      </c>
      <c r="O8" s="47" t="s">
        <v>1876</v>
      </c>
      <c r="P8" s="47" t="s">
        <v>1877</v>
      </c>
      <c r="Q8" s="47" t="s">
        <v>1878</v>
      </c>
      <c r="R8" s="125" t="s">
        <v>439</v>
      </c>
      <c r="S8" s="175"/>
      <c r="T8" s="176"/>
      <c r="U8" s="177">
        <v>1</v>
      </c>
      <c r="V8" s="177">
        <v>1</v>
      </c>
      <c r="W8" s="177">
        <v>1</v>
      </c>
      <c r="X8" s="177">
        <v>1</v>
      </c>
      <c r="Y8" s="177">
        <v>1</v>
      </c>
      <c r="Z8" s="177">
        <v>1</v>
      </c>
      <c r="AA8" s="177">
        <v>1</v>
      </c>
      <c r="AB8" s="177">
        <v>1</v>
      </c>
      <c r="AC8" s="177">
        <v>1</v>
      </c>
      <c r="AD8" s="177">
        <v>1</v>
      </c>
      <c r="AE8" s="177">
        <v>1</v>
      </c>
      <c r="AF8" s="177">
        <v>1</v>
      </c>
      <c r="AG8" s="178"/>
      <c r="AH8" s="178"/>
      <c r="AI8" s="178"/>
      <c r="AJ8" s="178"/>
      <c r="AK8" s="178"/>
      <c r="AL8" s="178"/>
      <c r="AM8" s="178"/>
      <c r="AN8" s="178"/>
      <c r="AO8" s="178"/>
      <c r="AP8" s="178"/>
      <c r="AQ8" s="178"/>
      <c r="AR8" s="178"/>
    </row>
    <row r="9" spans="1:44">
      <c r="A9" s="122" t="s">
        <v>1879</v>
      </c>
      <c r="B9" s="53" t="s">
        <v>158</v>
      </c>
      <c r="C9" s="53" t="s">
        <v>159</v>
      </c>
      <c r="D9" s="122"/>
      <c r="E9" s="53" t="s">
        <v>1880</v>
      </c>
      <c r="F9" s="122" t="s">
        <v>1881</v>
      </c>
      <c r="G9" s="123">
        <v>2</v>
      </c>
      <c r="H9" s="47" t="s">
        <v>169</v>
      </c>
      <c r="I9" s="47" t="s">
        <v>1882</v>
      </c>
      <c r="J9" s="47" t="s">
        <v>94</v>
      </c>
      <c r="K9" s="47" t="s">
        <v>75</v>
      </c>
      <c r="L9" s="47" t="s">
        <v>95</v>
      </c>
      <c r="M9" s="47" t="s">
        <v>1883</v>
      </c>
      <c r="N9" s="47" t="s">
        <v>1875</v>
      </c>
      <c r="O9" s="47" t="s">
        <v>1884</v>
      </c>
      <c r="P9" s="47" t="s">
        <v>1885</v>
      </c>
      <c r="Q9" s="47" t="s">
        <v>1878</v>
      </c>
      <c r="R9" s="125" t="s">
        <v>439</v>
      </c>
      <c r="S9" s="175"/>
      <c r="T9" s="176"/>
      <c r="U9" s="177">
        <v>1</v>
      </c>
      <c r="V9" s="177">
        <v>1</v>
      </c>
      <c r="W9" s="177">
        <v>1</v>
      </c>
      <c r="X9" s="177">
        <v>1</v>
      </c>
      <c r="Y9" s="177">
        <v>1</v>
      </c>
      <c r="Z9" s="177">
        <v>1</v>
      </c>
      <c r="AA9" s="177">
        <v>1</v>
      </c>
      <c r="AB9" s="177">
        <v>1</v>
      </c>
      <c r="AC9" s="177">
        <v>1</v>
      </c>
      <c r="AD9" s="177">
        <v>1</v>
      </c>
      <c r="AE9" s="177">
        <v>1</v>
      </c>
      <c r="AF9" s="177">
        <v>1</v>
      </c>
      <c r="AG9" s="178"/>
      <c r="AH9" s="178"/>
      <c r="AI9" s="178"/>
      <c r="AJ9" s="178"/>
      <c r="AK9" s="178"/>
      <c r="AL9" s="178"/>
      <c r="AM9" s="178"/>
      <c r="AN9" s="178"/>
      <c r="AO9" s="178"/>
      <c r="AP9" s="178"/>
      <c r="AQ9" s="178"/>
      <c r="AR9" s="178"/>
    </row>
    <row r="10" spans="1:44">
      <c r="A10" s="122" t="s">
        <v>1886</v>
      </c>
      <c r="B10" s="53" t="s">
        <v>158</v>
      </c>
      <c r="C10" s="53" t="s">
        <v>159</v>
      </c>
      <c r="D10" s="122"/>
      <c r="E10" s="53" t="s">
        <v>1887</v>
      </c>
      <c r="F10" s="122" t="s">
        <v>1888</v>
      </c>
      <c r="G10" s="123">
        <v>2</v>
      </c>
      <c r="H10" s="47" t="s">
        <v>169</v>
      </c>
      <c r="I10" s="47" t="s">
        <v>1889</v>
      </c>
      <c r="J10" s="47" t="s">
        <v>74</v>
      </c>
      <c r="K10" s="47" t="s">
        <v>75</v>
      </c>
      <c r="L10" s="47" t="s">
        <v>76</v>
      </c>
      <c r="M10" s="47" t="s">
        <v>1883</v>
      </c>
      <c r="N10" s="47" t="s">
        <v>1875</v>
      </c>
      <c r="O10" s="47" t="s">
        <v>1884</v>
      </c>
      <c r="P10" s="47" t="s">
        <v>1885</v>
      </c>
      <c r="Q10" s="47" t="s">
        <v>1878</v>
      </c>
      <c r="R10" s="125" t="s">
        <v>439</v>
      </c>
      <c r="S10" s="175"/>
      <c r="T10" s="176"/>
      <c r="U10" s="128"/>
      <c r="V10" s="128"/>
      <c r="W10" s="179">
        <v>6</v>
      </c>
      <c r="X10" s="128"/>
      <c r="Y10" s="128"/>
      <c r="Z10" s="179">
        <v>6</v>
      </c>
      <c r="AA10" s="128"/>
      <c r="AB10" s="128"/>
      <c r="AC10" s="179">
        <v>6</v>
      </c>
      <c r="AD10" s="128"/>
      <c r="AE10" s="128"/>
      <c r="AF10" s="179">
        <v>6</v>
      </c>
      <c r="AG10" s="180"/>
      <c r="AH10" s="180"/>
      <c r="AI10" s="180"/>
      <c r="AJ10" s="180"/>
      <c r="AK10" s="180"/>
      <c r="AL10" s="180"/>
      <c r="AM10" s="180"/>
      <c r="AN10" s="180"/>
      <c r="AO10" s="180"/>
      <c r="AP10" s="180"/>
      <c r="AQ10" s="180"/>
      <c r="AR10" s="180"/>
    </row>
    <row r="11" spans="1:44" ht="31.5">
      <c r="A11" s="122" t="s">
        <v>1890</v>
      </c>
      <c r="B11" s="53" t="s">
        <v>158</v>
      </c>
      <c r="C11" s="53" t="s">
        <v>159</v>
      </c>
      <c r="D11" s="122"/>
      <c r="E11" s="53" t="s">
        <v>1891</v>
      </c>
      <c r="F11" s="122" t="s">
        <v>1892</v>
      </c>
      <c r="G11" s="123">
        <v>2</v>
      </c>
      <c r="H11" s="47" t="s">
        <v>169</v>
      </c>
      <c r="I11" s="47" t="s">
        <v>1893</v>
      </c>
      <c r="J11" s="47" t="s">
        <v>74</v>
      </c>
      <c r="K11" s="47" t="s">
        <v>75</v>
      </c>
      <c r="L11" s="47" t="s">
        <v>76</v>
      </c>
      <c r="M11" s="47" t="s">
        <v>1883</v>
      </c>
      <c r="N11" s="47" t="s">
        <v>1875</v>
      </c>
      <c r="O11" s="47" t="s">
        <v>1884</v>
      </c>
      <c r="P11" s="47" t="s">
        <v>1885</v>
      </c>
      <c r="Q11" s="47" t="s">
        <v>1878</v>
      </c>
      <c r="R11" s="125" t="s">
        <v>439</v>
      </c>
      <c r="S11" s="175"/>
      <c r="T11" s="176"/>
      <c r="U11" s="128"/>
      <c r="V11" s="128"/>
      <c r="W11" s="179">
        <v>9</v>
      </c>
      <c r="X11" s="128"/>
      <c r="Y11" s="128"/>
      <c r="Z11" s="179">
        <v>9</v>
      </c>
      <c r="AA11" s="128"/>
      <c r="AB11" s="128"/>
      <c r="AC11" s="179">
        <v>9</v>
      </c>
      <c r="AD11" s="128"/>
      <c r="AE11" s="128"/>
      <c r="AF11" s="179">
        <v>9</v>
      </c>
      <c r="AG11" s="180"/>
      <c r="AH11" s="180"/>
      <c r="AI11" s="180"/>
      <c r="AJ11" s="180"/>
      <c r="AK11" s="180"/>
      <c r="AL11" s="180"/>
      <c r="AM11" s="180"/>
      <c r="AN11" s="180"/>
      <c r="AO11" s="180"/>
      <c r="AP11" s="180"/>
      <c r="AQ11" s="180"/>
      <c r="AR11" s="180"/>
    </row>
    <row r="12" spans="1:44">
      <c r="A12" s="122" t="s">
        <v>1894</v>
      </c>
      <c r="B12" s="53" t="s">
        <v>158</v>
      </c>
      <c r="C12" s="53" t="s">
        <v>159</v>
      </c>
      <c r="D12" s="122"/>
      <c r="E12" s="53" t="s">
        <v>1895</v>
      </c>
      <c r="F12" s="122" t="s">
        <v>1896</v>
      </c>
      <c r="G12" s="123">
        <v>3</v>
      </c>
      <c r="H12" s="47" t="s">
        <v>169</v>
      </c>
      <c r="I12" s="47" t="s">
        <v>1897</v>
      </c>
      <c r="J12" s="47" t="s">
        <v>94</v>
      </c>
      <c r="K12" s="47" t="s">
        <v>75</v>
      </c>
      <c r="L12" s="47" t="s">
        <v>76</v>
      </c>
      <c r="M12" s="47" t="s">
        <v>1898</v>
      </c>
      <c r="N12" s="47" t="s">
        <v>1899</v>
      </c>
      <c r="O12" s="47"/>
      <c r="P12" s="47" t="s">
        <v>1900</v>
      </c>
      <c r="Q12" s="47" t="s">
        <v>273</v>
      </c>
      <c r="R12" s="125" t="s">
        <v>200</v>
      </c>
      <c r="S12" s="175"/>
      <c r="T12" s="176"/>
      <c r="U12" s="177">
        <v>0</v>
      </c>
      <c r="V12" s="177">
        <v>0</v>
      </c>
      <c r="W12" s="177">
        <v>1.7002571757761542E-3</v>
      </c>
      <c r="X12" s="177">
        <v>3.4005143515523084E-3</v>
      </c>
      <c r="Y12" s="177">
        <v>5.1007715273284626E-3</v>
      </c>
      <c r="Z12" s="177">
        <v>6.8010287031046168E-3</v>
      </c>
      <c r="AA12" s="177">
        <v>8.501285878880771E-3</v>
      </c>
      <c r="AB12" s="177">
        <v>1.0201543054656925E-2</v>
      </c>
      <c r="AC12" s="177">
        <v>1.1901800230433079E-2</v>
      </c>
      <c r="AD12" s="177">
        <v>1.3602057406209234E-2</v>
      </c>
      <c r="AE12" s="177">
        <v>1.5302314581985388E-2</v>
      </c>
      <c r="AF12" s="177">
        <v>1.7002571757761542E-2</v>
      </c>
      <c r="AG12" s="178"/>
      <c r="AH12" s="178"/>
      <c r="AI12" s="178"/>
      <c r="AJ12" s="178"/>
      <c r="AK12" s="178"/>
      <c r="AL12" s="178"/>
      <c r="AM12" s="178"/>
      <c r="AN12" s="178"/>
      <c r="AO12" s="178"/>
      <c r="AP12" s="178"/>
      <c r="AQ12" s="178"/>
      <c r="AR12" s="178"/>
    </row>
    <row r="13" spans="1:44">
      <c r="A13" s="122" t="s">
        <v>1901</v>
      </c>
      <c r="B13" s="53" t="s">
        <v>158</v>
      </c>
      <c r="C13" s="53" t="s">
        <v>159</v>
      </c>
      <c r="D13" s="122"/>
      <c r="E13" s="53" t="s">
        <v>1902</v>
      </c>
      <c r="F13" s="122" t="s">
        <v>1896</v>
      </c>
      <c r="G13" s="123">
        <v>3</v>
      </c>
      <c r="H13" s="47" t="s">
        <v>169</v>
      </c>
      <c r="I13" s="47" t="s">
        <v>1897</v>
      </c>
      <c r="J13" s="47" t="s">
        <v>94</v>
      </c>
      <c r="K13" s="47" t="s">
        <v>75</v>
      </c>
      <c r="L13" s="47" t="s">
        <v>76</v>
      </c>
      <c r="M13" s="47" t="s">
        <v>1898</v>
      </c>
      <c r="N13" s="47" t="s">
        <v>1903</v>
      </c>
      <c r="O13" s="47"/>
      <c r="P13" s="47" t="s">
        <v>1904</v>
      </c>
      <c r="Q13" s="47" t="s">
        <v>273</v>
      </c>
      <c r="R13" s="125" t="s">
        <v>200</v>
      </c>
      <c r="S13" s="175"/>
      <c r="T13" s="176"/>
      <c r="U13" s="177">
        <v>0</v>
      </c>
      <c r="V13" s="177">
        <v>0</v>
      </c>
      <c r="W13" s="177">
        <v>6.8164111270947454E-4</v>
      </c>
      <c r="X13" s="177">
        <v>1.3632822254189491E-3</v>
      </c>
      <c r="Y13" s="177">
        <v>2.0449233381284234E-3</v>
      </c>
      <c r="Z13" s="177">
        <v>2.7265644508378982E-3</v>
      </c>
      <c r="AA13" s="177">
        <v>3.4082055635473729E-3</v>
      </c>
      <c r="AB13" s="177">
        <v>4.0898466762568477E-3</v>
      </c>
      <c r="AC13" s="177">
        <v>4.7714877889663224E-3</v>
      </c>
      <c r="AD13" s="177">
        <v>5.4531289016757972E-3</v>
      </c>
      <c r="AE13" s="177">
        <v>6.1347700143852719E-3</v>
      </c>
      <c r="AF13" s="177">
        <v>6.8164111270947467E-3</v>
      </c>
      <c r="AG13" s="178"/>
      <c r="AH13" s="178"/>
      <c r="AI13" s="178"/>
      <c r="AJ13" s="178"/>
      <c r="AK13" s="178"/>
      <c r="AL13" s="178"/>
      <c r="AM13" s="178"/>
      <c r="AN13" s="178"/>
      <c r="AO13" s="178"/>
      <c r="AP13" s="178"/>
      <c r="AQ13" s="178"/>
      <c r="AR13" s="178"/>
    </row>
    <row r="14" spans="1:44">
      <c r="A14" s="122" t="s">
        <v>1905</v>
      </c>
      <c r="B14" s="53" t="s">
        <v>158</v>
      </c>
      <c r="C14" s="53" t="s">
        <v>159</v>
      </c>
      <c r="D14" s="122"/>
      <c r="E14" s="53" t="s">
        <v>1906</v>
      </c>
      <c r="F14" s="122" t="s">
        <v>1896</v>
      </c>
      <c r="G14" s="123">
        <v>3</v>
      </c>
      <c r="H14" s="47" t="s">
        <v>169</v>
      </c>
      <c r="I14" s="47" t="s">
        <v>1897</v>
      </c>
      <c r="J14" s="47" t="s">
        <v>94</v>
      </c>
      <c r="K14" s="47" t="s">
        <v>75</v>
      </c>
      <c r="L14" s="47" t="s">
        <v>76</v>
      </c>
      <c r="M14" s="47" t="s">
        <v>1898</v>
      </c>
      <c r="N14" s="47" t="s">
        <v>1907</v>
      </c>
      <c r="O14" s="47" t="s">
        <v>1908</v>
      </c>
      <c r="P14" s="47" t="s">
        <v>1909</v>
      </c>
      <c r="Q14" s="47" t="s">
        <v>273</v>
      </c>
      <c r="R14" s="125" t="s">
        <v>200</v>
      </c>
      <c r="S14" s="175"/>
      <c r="T14" s="176"/>
      <c r="U14" s="177">
        <v>0</v>
      </c>
      <c r="V14" s="177">
        <v>0</v>
      </c>
      <c r="W14" s="177">
        <v>4.2025654524694978E-3</v>
      </c>
      <c r="X14" s="177">
        <v>8.4051309049389955E-3</v>
      </c>
      <c r="Y14" s="177">
        <v>1.2607696357408493E-2</v>
      </c>
      <c r="Z14" s="177">
        <v>1.6810261809877991E-2</v>
      </c>
      <c r="AA14" s="177">
        <v>2.1012827262347489E-2</v>
      </c>
      <c r="AB14" s="177">
        <v>2.5215392714816987E-2</v>
      </c>
      <c r="AC14" s="177">
        <v>2.9417958167286484E-2</v>
      </c>
      <c r="AD14" s="177">
        <v>3.3620523619755982E-2</v>
      </c>
      <c r="AE14" s="177">
        <v>3.782308907222548E-2</v>
      </c>
      <c r="AF14" s="177">
        <v>4.2025654524694978E-2</v>
      </c>
      <c r="AG14" s="178"/>
      <c r="AH14" s="178"/>
      <c r="AI14" s="178"/>
      <c r="AJ14" s="178"/>
      <c r="AK14" s="178"/>
      <c r="AL14" s="178"/>
      <c r="AM14" s="178"/>
      <c r="AN14" s="178"/>
      <c r="AO14" s="178"/>
      <c r="AP14" s="178"/>
      <c r="AQ14" s="178"/>
      <c r="AR14" s="178"/>
    </row>
    <row r="15" spans="1:44">
      <c r="A15" s="122" t="s">
        <v>1910</v>
      </c>
      <c r="B15" s="53" t="s">
        <v>158</v>
      </c>
      <c r="C15" s="53" t="s">
        <v>159</v>
      </c>
      <c r="D15" s="122"/>
      <c r="E15" s="53" t="s">
        <v>1911</v>
      </c>
      <c r="F15" s="122" t="s">
        <v>1896</v>
      </c>
      <c r="G15" s="123">
        <v>3</v>
      </c>
      <c r="H15" s="47" t="s">
        <v>169</v>
      </c>
      <c r="I15" s="47" t="s">
        <v>1897</v>
      </c>
      <c r="J15" s="47" t="s">
        <v>94</v>
      </c>
      <c r="K15" s="47" t="s">
        <v>75</v>
      </c>
      <c r="L15" s="47" t="s">
        <v>76</v>
      </c>
      <c r="M15" s="47" t="s">
        <v>1898</v>
      </c>
      <c r="N15" s="47" t="s">
        <v>1912</v>
      </c>
      <c r="O15" s="47"/>
      <c r="P15" s="47" t="s">
        <v>1913</v>
      </c>
      <c r="Q15" s="47" t="s">
        <v>273</v>
      </c>
      <c r="R15" s="125" t="s">
        <v>200</v>
      </c>
      <c r="S15" s="175"/>
      <c r="T15" s="176"/>
      <c r="U15" s="177">
        <v>0</v>
      </c>
      <c r="V15" s="177">
        <v>0</v>
      </c>
      <c r="W15" s="177">
        <v>2.9496192973593517E-3</v>
      </c>
      <c r="X15" s="177">
        <v>5.8992385947187033E-3</v>
      </c>
      <c r="Y15" s="177">
        <v>8.8488578920780554E-3</v>
      </c>
      <c r="Z15" s="177">
        <v>1.1798477189437407E-2</v>
      </c>
      <c r="AA15" s="177">
        <v>1.4748096486796758E-2</v>
      </c>
      <c r="AB15" s="177">
        <v>1.7697715784156111E-2</v>
      </c>
      <c r="AC15" s="177">
        <v>2.0647335081515464E-2</v>
      </c>
      <c r="AD15" s="177">
        <v>2.3596954378874817E-2</v>
      </c>
      <c r="AE15" s="177">
        <v>2.654657367623417E-2</v>
      </c>
      <c r="AF15" s="177">
        <v>2.9496192973593523E-2</v>
      </c>
      <c r="AG15" s="178"/>
      <c r="AH15" s="178"/>
      <c r="AI15" s="178"/>
      <c r="AJ15" s="178"/>
      <c r="AK15" s="178"/>
      <c r="AL15" s="178"/>
      <c r="AM15" s="178"/>
      <c r="AN15" s="178"/>
      <c r="AO15" s="178"/>
      <c r="AP15" s="178"/>
      <c r="AQ15" s="178"/>
      <c r="AR15" s="178"/>
    </row>
    <row r="16" spans="1:44">
      <c r="A16" s="122" t="s">
        <v>1914</v>
      </c>
      <c r="B16" s="53" t="s">
        <v>158</v>
      </c>
      <c r="C16" s="53" t="s">
        <v>159</v>
      </c>
      <c r="D16" s="122"/>
      <c r="E16" s="53" t="s">
        <v>1915</v>
      </c>
      <c r="F16" s="122" t="s">
        <v>1896</v>
      </c>
      <c r="G16" s="123">
        <v>3</v>
      </c>
      <c r="H16" s="47" t="s">
        <v>169</v>
      </c>
      <c r="I16" s="47" t="s">
        <v>1897</v>
      </c>
      <c r="J16" s="47" t="s">
        <v>94</v>
      </c>
      <c r="K16" s="47" t="s">
        <v>75</v>
      </c>
      <c r="L16" s="47" t="s">
        <v>76</v>
      </c>
      <c r="M16" s="47" t="s">
        <v>1898</v>
      </c>
      <c r="N16" s="47" t="s">
        <v>1916</v>
      </c>
      <c r="O16" s="47"/>
      <c r="P16" s="47" t="s">
        <v>1917</v>
      </c>
      <c r="Q16" s="47" t="s">
        <v>273</v>
      </c>
      <c r="R16" s="125" t="s">
        <v>200</v>
      </c>
      <c r="S16" s="175"/>
      <c r="T16" s="176"/>
      <c r="U16" s="177">
        <v>0</v>
      </c>
      <c r="V16" s="177">
        <v>0</v>
      </c>
      <c r="W16" s="177">
        <v>2.0974718168077057E-3</v>
      </c>
      <c r="X16" s="177">
        <v>4.1949436336154115E-3</v>
      </c>
      <c r="Y16" s="177">
        <v>6.2924154504231172E-3</v>
      </c>
      <c r="Z16" s="177">
        <v>8.3898872672308229E-3</v>
      </c>
      <c r="AA16" s="177">
        <v>1.0487359084038528E-2</v>
      </c>
      <c r="AB16" s="177">
        <v>1.2584830900846233E-2</v>
      </c>
      <c r="AC16" s="177">
        <v>1.4682302717653938E-2</v>
      </c>
      <c r="AD16" s="177">
        <v>1.6779774534461642E-2</v>
      </c>
      <c r="AE16" s="177">
        <v>1.8877246351269347E-2</v>
      </c>
      <c r="AF16" s="177">
        <v>2.0974718168077052E-2</v>
      </c>
      <c r="AG16" s="178"/>
      <c r="AH16" s="178"/>
      <c r="AI16" s="178"/>
      <c r="AJ16" s="178"/>
      <c r="AK16" s="178"/>
      <c r="AL16" s="178"/>
      <c r="AM16" s="178"/>
      <c r="AN16" s="178"/>
      <c r="AO16" s="178"/>
      <c r="AP16" s="178"/>
      <c r="AQ16" s="178"/>
      <c r="AR16" s="178"/>
    </row>
    <row r="17" spans="1:44">
      <c r="A17" s="122" t="s">
        <v>1918</v>
      </c>
      <c r="B17" s="53" t="s">
        <v>158</v>
      </c>
      <c r="C17" s="53" t="s">
        <v>159</v>
      </c>
      <c r="D17" s="122"/>
      <c r="E17" s="53" t="s">
        <v>1919</v>
      </c>
      <c r="F17" s="122" t="s">
        <v>1920</v>
      </c>
      <c r="G17" s="123">
        <v>3</v>
      </c>
      <c r="H17" s="47" t="s">
        <v>169</v>
      </c>
      <c r="I17" s="47" t="s">
        <v>1921</v>
      </c>
      <c r="J17" s="47" t="s">
        <v>94</v>
      </c>
      <c r="K17" s="47" t="s">
        <v>75</v>
      </c>
      <c r="L17" s="47" t="s">
        <v>95</v>
      </c>
      <c r="M17" s="47" t="s">
        <v>1898</v>
      </c>
      <c r="N17" s="47" t="s">
        <v>1899</v>
      </c>
      <c r="O17" s="47"/>
      <c r="P17" s="47" t="s">
        <v>1900</v>
      </c>
      <c r="Q17" s="47" t="s">
        <v>273</v>
      </c>
      <c r="R17" s="125" t="s">
        <v>200</v>
      </c>
      <c r="S17" s="175"/>
      <c r="T17" s="176"/>
      <c r="U17" s="177">
        <v>0.85</v>
      </c>
      <c r="V17" s="177">
        <v>0.85</v>
      </c>
      <c r="W17" s="177">
        <v>0.85</v>
      </c>
      <c r="X17" s="177">
        <v>0.86</v>
      </c>
      <c r="Y17" s="177">
        <v>0.87</v>
      </c>
      <c r="Z17" s="177">
        <v>0.88</v>
      </c>
      <c r="AA17" s="177">
        <v>0.9</v>
      </c>
      <c r="AB17" s="177">
        <v>0.92</v>
      </c>
      <c r="AC17" s="177">
        <v>0.94</v>
      </c>
      <c r="AD17" s="177">
        <v>0.96</v>
      </c>
      <c r="AE17" s="177">
        <v>0.96</v>
      </c>
      <c r="AF17" s="177">
        <v>0.96</v>
      </c>
      <c r="AG17" s="178"/>
      <c r="AH17" s="178"/>
      <c r="AI17" s="178"/>
      <c r="AJ17" s="178"/>
      <c r="AK17" s="178"/>
      <c r="AL17" s="178"/>
      <c r="AM17" s="178"/>
      <c r="AN17" s="178"/>
      <c r="AO17" s="178"/>
      <c r="AP17" s="178"/>
      <c r="AQ17" s="178"/>
      <c r="AR17" s="178"/>
    </row>
    <row r="18" spans="1:44">
      <c r="A18" s="122" t="s">
        <v>1922</v>
      </c>
      <c r="B18" s="53" t="s">
        <v>158</v>
      </c>
      <c r="C18" s="53" t="s">
        <v>159</v>
      </c>
      <c r="D18" s="122"/>
      <c r="E18" s="53" t="s">
        <v>1923</v>
      </c>
      <c r="F18" s="122" t="s">
        <v>1920</v>
      </c>
      <c r="G18" s="123">
        <v>3</v>
      </c>
      <c r="H18" s="47" t="s">
        <v>169</v>
      </c>
      <c r="I18" s="47" t="s">
        <v>1921</v>
      </c>
      <c r="J18" s="47" t="s">
        <v>94</v>
      </c>
      <c r="K18" s="47" t="s">
        <v>75</v>
      </c>
      <c r="L18" s="47" t="s">
        <v>95</v>
      </c>
      <c r="M18" s="47" t="s">
        <v>1898</v>
      </c>
      <c r="N18" s="47" t="s">
        <v>1903</v>
      </c>
      <c r="O18" s="47"/>
      <c r="P18" s="47" t="s">
        <v>1904</v>
      </c>
      <c r="Q18" s="47" t="s">
        <v>273</v>
      </c>
      <c r="R18" s="125" t="s">
        <v>200</v>
      </c>
      <c r="S18" s="175"/>
      <c r="T18" s="176"/>
      <c r="U18" s="177">
        <v>0.85</v>
      </c>
      <c r="V18" s="177">
        <v>0.85</v>
      </c>
      <c r="W18" s="177">
        <v>0.85</v>
      </c>
      <c r="X18" s="177">
        <v>0.86</v>
      </c>
      <c r="Y18" s="177">
        <v>0.87</v>
      </c>
      <c r="Z18" s="177">
        <v>0.88</v>
      </c>
      <c r="AA18" s="177">
        <v>0.9</v>
      </c>
      <c r="AB18" s="177">
        <v>0.92</v>
      </c>
      <c r="AC18" s="177">
        <v>0.94</v>
      </c>
      <c r="AD18" s="177">
        <v>0.96</v>
      </c>
      <c r="AE18" s="177">
        <v>0.96</v>
      </c>
      <c r="AF18" s="177">
        <v>0.96</v>
      </c>
      <c r="AG18" s="178"/>
      <c r="AH18" s="178"/>
      <c r="AI18" s="178"/>
      <c r="AJ18" s="178"/>
      <c r="AK18" s="178"/>
      <c r="AL18" s="178"/>
      <c r="AM18" s="178"/>
      <c r="AN18" s="178"/>
      <c r="AO18" s="178"/>
      <c r="AP18" s="178"/>
      <c r="AQ18" s="178"/>
      <c r="AR18" s="178"/>
    </row>
    <row r="19" spans="1:44">
      <c r="A19" s="122" t="s">
        <v>1924</v>
      </c>
      <c r="B19" s="53" t="s">
        <v>158</v>
      </c>
      <c r="C19" s="53" t="s">
        <v>159</v>
      </c>
      <c r="D19" s="122"/>
      <c r="E19" s="53" t="s">
        <v>1925</v>
      </c>
      <c r="F19" s="122" t="s">
        <v>1920</v>
      </c>
      <c r="G19" s="123">
        <v>3</v>
      </c>
      <c r="H19" s="47" t="s">
        <v>169</v>
      </c>
      <c r="I19" s="47" t="s">
        <v>1921</v>
      </c>
      <c r="J19" s="47" t="s">
        <v>94</v>
      </c>
      <c r="K19" s="47" t="s">
        <v>75</v>
      </c>
      <c r="L19" s="47" t="s">
        <v>95</v>
      </c>
      <c r="M19" s="47" t="s">
        <v>1898</v>
      </c>
      <c r="N19" s="47" t="s">
        <v>1907</v>
      </c>
      <c r="O19" s="47" t="s">
        <v>1908</v>
      </c>
      <c r="P19" s="47" t="s">
        <v>1909</v>
      </c>
      <c r="Q19" s="47" t="s">
        <v>273</v>
      </c>
      <c r="R19" s="125" t="s">
        <v>200</v>
      </c>
      <c r="S19" s="175"/>
      <c r="T19" s="176"/>
      <c r="U19" s="181">
        <v>0.85</v>
      </c>
      <c r="V19" s="181">
        <v>0.85</v>
      </c>
      <c r="W19" s="181">
        <v>0.85</v>
      </c>
      <c r="X19" s="181">
        <v>0.86</v>
      </c>
      <c r="Y19" s="181">
        <v>0.87</v>
      </c>
      <c r="Z19" s="181">
        <v>0.88</v>
      </c>
      <c r="AA19" s="181">
        <v>0.9</v>
      </c>
      <c r="AB19" s="181">
        <v>0.92</v>
      </c>
      <c r="AC19" s="181">
        <v>0.94</v>
      </c>
      <c r="AD19" s="181">
        <v>0.96</v>
      </c>
      <c r="AE19" s="181">
        <v>0.96</v>
      </c>
      <c r="AF19" s="181">
        <v>0.96</v>
      </c>
      <c r="AG19" s="180"/>
      <c r="AH19" s="180"/>
      <c r="AI19" s="180"/>
      <c r="AJ19" s="180"/>
      <c r="AK19" s="180"/>
      <c r="AL19" s="180"/>
      <c r="AM19" s="180"/>
      <c r="AN19" s="180"/>
      <c r="AO19" s="180"/>
      <c r="AP19" s="180"/>
      <c r="AQ19" s="180"/>
      <c r="AR19" s="180"/>
    </row>
    <row r="20" spans="1:44">
      <c r="A20" s="122" t="s">
        <v>1926</v>
      </c>
      <c r="B20" s="53" t="s">
        <v>158</v>
      </c>
      <c r="C20" s="53" t="s">
        <v>159</v>
      </c>
      <c r="D20" s="122"/>
      <c r="E20" s="53" t="s">
        <v>1927</v>
      </c>
      <c r="F20" s="122" t="s">
        <v>1920</v>
      </c>
      <c r="G20" s="123">
        <v>3</v>
      </c>
      <c r="H20" s="47" t="s">
        <v>169</v>
      </c>
      <c r="I20" s="47" t="s">
        <v>1921</v>
      </c>
      <c r="J20" s="47" t="s">
        <v>94</v>
      </c>
      <c r="K20" s="47" t="s">
        <v>75</v>
      </c>
      <c r="L20" s="47" t="s">
        <v>95</v>
      </c>
      <c r="M20" s="47" t="s">
        <v>1898</v>
      </c>
      <c r="N20" s="47" t="s">
        <v>1912</v>
      </c>
      <c r="O20" s="47"/>
      <c r="P20" s="47" t="s">
        <v>1913</v>
      </c>
      <c r="Q20" s="47" t="s">
        <v>273</v>
      </c>
      <c r="R20" s="125" t="s">
        <v>200</v>
      </c>
      <c r="S20" s="175"/>
      <c r="T20" s="176"/>
      <c r="U20" s="181">
        <v>0.85</v>
      </c>
      <c r="V20" s="181">
        <v>0.85</v>
      </c>
      <c r="W20" s="181">
        <v>0.85</v>
      </c>
      <c r="X20" s="181">
        <v>0.86</v>
      </c>
      <c r="Y20" s="181">
        <v>0.87</v>
      </c>
      <c r="Z20" s="181">
        <v>0.88</v>
      </c>
      <c r="AA20" s="181">
        <v>0.9</v>
      </c>
      <c r="AB20" s="181">
        <v>0.92</v>
      </c>
      <c r="AC20" s="181">
        <v>0.94</v>
      </c>
      <c r="AD20" s="181">
        <v>0.96</v>
      </c>
      <c r="AE20" s="181">
        <v>0.96</v>
      </c>
      <c r="AF20" s="181">
        <v>0.96</v>
      </c>
      <c r="AG20" s="180"/>
      <c r="AH20" s="180"/>
      <c r="AI20" s="180"/>
      <c r="AJ20" s="180"/>
      <c r="AK20" s="180"/>
      <c r="AL20" s="180"/>
      <c r="AM20" s="180"/>
      <c r="AN20" s="180"/>
      <c r="AO20" s="180"/>
      <c r="AP20" s="180"/>
      <c r="AQ20" s="180"/>
      <c r="AR20" s="180"/>
    </row>
    <row r="21" spans="1:44">
      <c r="A21" s="122" t="s">
        <v>1928</v>
      </c>
      <c r="B21" s="53" t="s">
        <v>158</v>
      </c>
      <c r="C21" s="53" t="s">
        <v>159</v>
      </c>
      <c r="D21" s="122"/>
      <c r="E21" s="53" t="s">
        <v>1929</v>
      </c>
      <c r="F21" s="122" t="s">
        <v>1920</v>
      </c>
      <c r="G21" s="123">
        <v>3</v>
      </c>
      <c r="H21" s="47" t="s">
        <v>169</v>
      </c>
      <c r="I21" s="47" t="s">
        <v>1921</v>
      </c>
      <c r="J21" s="47" t="s">
        <v>94</v>
      </c>
      <c r="K21" s="47" t="s">
        <v>75</v>
      </c>
      <c r="L21" s="47" t="s">
        <v>95</v>
      </c>
      <c r="M21" s="47" t="s">
        <v>1898</v>
      </c>
      <c r="N21" s="47" t="s">
        <v>1916</v>
      </c>
      <c r="O21" s="47"/>
      <c r="P21" s="47" t="s">
        <v>1917</v>
      </c>
      <c r="Q21" s="47" t="s">
        <v>273</v>
      </c>
      <c r="R21" s="125" t="s">
        <v>200</v>
      </c>
      <c r="S21" s="175"/>
      <c r="T21" s="176"/>
      <c r="U21" s="177">
        <v>0.85</v>
      </c>
      <c r="V21" s="177">
        <v>0.85</v>
      </c>
      <c r="W21" s="177">
        <v>0.85</v>
      </c>
      <c r="X21" s="177">
        <v>0.86</v>
      </c>
      <c r="Y21" s="177">
        <v>0.87</v>
      </c>
      <c r="Z21" s="177">
        <v>0.88</v>
      </c>
      <c r="AA21" s="177">
        <v>0.9</v>
      </c>
      <c r="AB21" s="177">
        <v>0.92</v>
      </c>
      <c r="AC21" s="177">
        <v>0.94</v>
      </c>
      <c r="AD21" s="177">
        <v>0.96</v>
      </c>
      <c r="AE21" s="177">
        <v>0.96</v>
      </c>
      <c r="AF21" s="177">
        <v>0.96</v>
      </c>
      <c r="AG21" s="178"/>
      <c r="AH21" s="178"/>
      <c r="AI21" s="178"/>
      <c r="AJ21" s="178"/>
      <c r="AK21" s="178"/>
      <c r="AL21" s="178"/>
      <c r="AM21" s="178"/>
      <c r="AN21" s="178"/>
      <c r="AO21" s="178"/>
      <c r="AP21" s="178"/>
      <c r="AQ21" s="178"/>
      <c r="AR21" s="178"/>
    </row>
    <row r="22" spans="1:44" ht="35.25" customHeight="1">
      <c r="A22" s="122" t="s">
        <v>1930</v>
      </c>
      <c r="B22" s="53" t="s">
        <v>158</v>
      </c>
      <c r="C22" s="53" t="s">
        <v>1931</v>
      </c>
      <c r="D22" s="122"/>
      <c r="E22" s="53" t="s">
        <v>1932</v>
      </c>
      <c r="F22" s="122" t="s">
        <v>1933</v>
      </c>
      <c r="G22" s="123">
        <v>3</v>
      </c>
      <c r="H22" s="47" t="s">
        <v>169</v>
      </c>
      <c r="I22" s="47" t="s">
        <v>1934</v>
      </c>
      <c r="J22" s="47" t="s">
        <v>94</v>
      </c>
      <c r="K22" s="47" t="s">
        <v>75</v>
      </c>
      <c r="L22" s="47" t="s">
        <v>95</v>
      </c>
      <c r="M22" s="47" t="s">
        <v>1898</v>
      </c>
      <c r="N22" s="47" t="s">
        <v>1899</v>
      </c>
      <c r="O22" s="47"/>
      <c r="P22" s="47" t="s">
        <v>1900</v>
      </c>
      <c r="Q22" s="47" t="s">
        <v>273</v>
      </c>
      <c r="R22" s="125" t="s">
        <v>200</v>
      </c>
      <c r="S22" s="175"/>
      <c r="T22" s="176"/>
      <c r="U22" s="177">
        <v>0.86</v>
      </c>
      <c r="V22" s="177">
        <v>0.86</v>
      </c>
      <c r="W22" s="177">
        <v>0.86</v>
      </c>
      <c r="X22" s="177">
        <v>0.87</v>
      </c>
      <c r="Y22" s="177">
        <v>0.88</v>
      </c>
      <c r="Z22" s="177">
        <v>0.88</v>
      </c>
      <c r="AA22" s="177">
        <v>0.89</v>
      </c>
      <c r="AB22" s="177">
        <v>0.89</v>
      </c>
      <c r="AC22" s="177">
        <v>0.89</v>
      </c>
      <c r="AD22" s="177">
        <v>0.9</v>
      </c>
      <c r="AE22" s="177">
        <v>0.9</v>
      </c>
      <c r="AF22" s="177">
        <v>0.9</v>
      </c>
      <c r="AG22" s="178"/>
      <c r="AH22" s="178"/>
      <c r="AI22" s="178"/>
      <c r="AJ22" s="178"/>
      <c r="AK22" s="178"/>
      <c r="AL22" s="178"/>
      <c r="AM22" s="178"/>
      <c r="AN22" s="178"/>
      <c r="AO22" s="178"/>
      <c r="AP22" s="178"/>
      <c r="AQ22" s="178"/>
      <c r="AR22" s="178"/>
    </row>
    <row r="23" spans="1:44" ht="52.5" customHeight="1">
      <c r="A23" s="122" t="s">
        <v>1935</v>
      </c>
      <c r="B23" s="53" t="s">
        <v>158</v>
      </c>
      <c r="C23" s="53" t="s">
        <v>1931</v>
      </c>
      <c r="D23" s="122"/>
      <c r="E23" s="53" t="s">
        <v>1936</v>
      </c>
      <c r="F23" s="122" t="s">
        <v>1933</v>
      </c>
      <c r="G23" s="123">
        <v>3</v>
      </c>
      <c r="H23" s="47" t="s">
        <v>169</v>
      </c>
      <c r="I23" s="47" t="s">
        <v>1934</v>
      </c>
      <c r="J23" s="47" t="s">
        <v>94</v>
      </c>
      <c r="K23" s="47" t="s">
        <v>75</v>
      </c>
      <c r="L23" s="47" t="s">
        <v>95</v>
      </c>
      <c r="M23" s="47" t="s">
        <v>1898</v>
      </c>
      <c r="N23" s="47" t="s">
        <v>1903</v>
      </c>
      <c r="O23" s="47"/>
      <c r="P23" s="47" t="s">
        <v>1904</v>
      </c>
      <c r="Q23" s="47" t="s">
        <v>273</v>
      </c>
      <c r="R23" s="125" t="s">
        <v>200</v>
      </c>
      <c r="S23" s="175"/>
      <c r="T23" s="176"/>
      <c r="U23" s="181">
        <v>0.87</v>
      </c>
      <c r="V23" s="181">
        <v>0.87</v>
      </c>
      <c r="W23" s="181">
        <v>0.87</v>
      </c>
      <c r="X23" s="181">
        <v>0.88</v>
      </c>
      <c r="Y23" s="181">
        <v>0.89</v>
      </c>
      <c r="Z23" s="181">
        <v>0.89</v>
      </c>
      <c r="AA23" s="181">
        <v>0.9</v>
      </c>
      <c r="AB23" s="181">
        <v>0.9</v>
      </c>
      <c r="AC23" s="181">
        <v>0.9</v>
      </c>
      <c r="AD23" s="181">
        <v>0.91</v>
      </c>
      <c r="AE23" s="181">
        <v>0.91</v>
      </c>
      <c r="AF23" s="181">
        <v>0.91</v>
      </c>
      <c r="AG23" s="180"/>
      <c r="AH23" s="180"/>
      <c r="AI23" s="180"/>
      <c r="AJ23" s="180"/>
      <c r="AK23" s="180"/>
      <c r="AL23" s="180"/>
      <c r="AM23" s="180"/>
      <c r="AN23" s="180"/>
      <c r="AO23" s="180"/>
      <c r="AP23" s="180"/>
      <c r="AQ23" s="180"/>
      <c r="AR23" s="180"/>
    </row>
    <row r="24" spans="1:44">
      <c r="A24" s="122" t="s">
        <v>1937</v>
      </c>
      <c r="B24" s="53" t="s">
        <v>158</v>
      </c>
      <c r="C24" s="53" t="s">
        <v>1931</v>
      </c>
      <c r="D24" s="122"/>
      <c r="E24" s="53" t="s">
        <v>1938</v>
      </c>
      <c r="F24" s="122" t="s">
        <v>1933</v>
      </c>
      <c r="G24" s="123">
        <v>3</v>
      </c>
      <c r="H24" s="47" t="s">
        <v>169</v>
      </c>
      <c r="I24" s="47" t="s">
        <v>1934</v>
      </c>
      <c r="J24" s="47" t="s">
        <v>94</v>
      </c>
      <c r="K24" s="47" t="s">
        <v>75</v>
      </c>
      <c r="L24" s="47" t="s">
        <v>95</v>
      </c>
      <c r="M24" s="47" t="s">
        <v>1898</v>
      </c>
      <c r="N24" s="47" t="s">
        <v>1907</v>
      </c>
      <c r="O24" s="47" t="s">
        <v>1908</v>
      </c>
      <c r="P24" s="47" t="s">
        <v>1909</v>
      </c>
      <c r="Q24" s="47" t="s">
        <v>273</v>
      </c>
      <c r="R24" s="125" t="s">
        <v>200</v>
      </c>
      <c r="S24" s="175"/>
      <c r="T24" s="176"/>
      <c r="U24" s="181">
        <v>0.81</v>
      </c>
      <c r="V24" s="181">
        <v>0.81</v>
      </c>
      <c r="W24" s="181">
        <v>0.81</v>
      </c>
      <c r="X24" s="181">
        <v>0.83</v>
      </c>
      <c r="Y24" s="181">
        <v>0.84</v>
      </c>
      <c r="Z24" s="181">
        <v>0.85</v>
      </c>
      <c r="AA24" s="181">
        <v>0.86</v>
      </c>
      <c r="AB24" s="181">
        <v>0.86</v>
      </c>
      <c r="AC24" s="181">
        <v>0.86</v>
      </c>
      <c r="AD24" s="181">
        <v>0.87</v>
      </c>
      <c r="AE24" s="181">
        <v>0.87</v>
      </c>
      <c r="AF24" s="181">
        <v>0.87</v>
      </c>
      <c r="AG24" s="180"/>
      <c r="AH24" s="180"/>
      <c r="AI24" s="180"/>
      <c r="AJ24" s="180"/>
      <c r="AK24" s="180"/>
      <c r="AL24" s="180"/>
      <c r="AM24" s="180"/>
      <c r="AN24" s="180"/>
      <c r="AO24" s="180"/>
      <c r="AP24" s="180"/>
      <c r="AQ24" s="180"/>
      <c r="AR24" s="180"/>
    </row>
    <row r="25" spans="1:44">
      <c r="A25" s="122" t="s">
        <v>1939</v>
      </c>
      <c r="B25" s="53" t="s">
        <v>158</v>
      </c>
      <c r="C25" s="53" t="s">
        <v>1931</v>
      </c>
      <c r="D25" s="122"/>
      <c r="E25" s="53" t="s">
        <v>1940</v>
      </c>
      <c r="F25" s="122" t="s">
        <v>1933</v>
      </c>
      <c r="G25" s="123">
        <v>3</v>
      </c>
      <c r="H25" s="47" t="s">
        <v>169</v>
      </c>
      <c r="I25" s="47" t="s">
        <v>1934</v>
      </c>
      <c r="J25" s="47" t="s">
        <v>94</v>
      </c>
      <c r="K25" s="47" t="s">
        <v>75</v>
      </c>
      <c r="L25" s="47" t="s">
        <v>95</v>
      </c>
      <c r="M25" s="47" t="s">
        <v>1898</v>
      </c>
      <c r="N25" s="47" t="s">
        <v>1912</v>
      </c>
      <c r="O25" s="47"/>
      <c r="P25" s="47" t="s">
        <v>1913</v>
      </c>
      <c r="Q25" s="47" t="s">
        <v>273</v>
      </c>
      <c r="R25" s="125" t="s">
        <v>200</v>
      </c>
      <c r="S25" s="175"/>
      <c r="T25" s="176"/>
      <c r="U25" s="177">
        <v>0.85</v>
      </c>
      <c r="V25" s="177">
        <v>0.85</v>
      </c>
      <c r="W25" s="177">
        <v>0.85</v>
      </c>
      <c r="X25" s="177">
        <v>0.86</v>
      </c>
      <c r="Y25" s="177">
        <v>0.88</v>
      </c>
      <c r="Z25" s="177">
        <v>0.89</v>
      </c>
      <c r="AA25" s="177">
        <v>0.9</v>
      </c>
      <c r="AB25" s="177">
        <v>0.9</v>
      </c>
      <c r="AC25" s="177">
        <v>0.9</v>
      </c>
      <c r="AD25" s="177">
        <v>0.91</v>
      </c>
      <c r="AE25" s="177">
        <v>0.91</v>
      </c>
      <c r="AF25" s="177">
        <v>0.91</v>
      </c>
      <c r="AG25" s="178"/>
      <c r="AH25" s="178"/>
      <c r="AI25" s="178"/>
      <c r="AJ25" s="178"/>
      <c r="AK25" s="178"/>
      <c r="AL25" s="178"/>
      <c r="AM25" s="178"/>
      <c r="AN25" s="178"/>
      <c r="AO25" s="178"/>
      <c r="AP25" s="178"/>
      <c r="AQ25" s="178"/>
      <c r="AR25" s="178"/>
    </row>
    <row r="26" spans="1:44">
      <c r="A26" s="122" t="s">
        <v>1941</v>
      </c>
      <c r="B26" s="53" t="s">
        <v>158</v>
      </c>
      <c r="C26" s="53" t="s">
        <v>1931</v>
      </c>
      <c r="D26" s="122"/>
      <c r="E26" s="53" t="s">
        <v>1942</v>
      </c>
      <c r="F26" s="122" t="s">
        <v>1933</v>
      </c>
      <c r="G26" s="123">
        <v>3</v>
      </c>
      <c r="H26" s="47" t="s">
        <v>169</v>
      </c>
      <c r="I26" s="47" t="s">
        <v>1934</v>
      </c>
      <c r="J26" s="47" t="s">
        <v>94</v>
      </c>
      <c r="K26" s="47" t="s">
        <v>75</v>
      </c>
      <c r="L26" s="47" t="s">
        <v>95</v>
      </c>
      <c r="M26" s="47" t="s">
        <v>1898</v>
      </c>
      <c r="N26" s="47" t="s">
        <v>1916</v>
      </c>
      <c r="O26" s="47"/>
      <c r="P26" s="47" t="s">
        <v>1917</v>
      </c>
      <c r="Q26" s="47" t="s">
        <v>273</v>
      </c>
      <c r="R26" s="125" t="s">
        <v>200</v>
      </c>
      <c r="S26" s="175"/>
      <c r="T26" s="176"/>
      <c r="U26" s="177">
        <v>0.89</v>
      </c>
      <c r="V26" s="177">
        <v>0.89</v>
      </c>
      <c r="W26" s="177">
        <v>0.89</v>
      </c>
      <c r="X26" s="177">
        <v>0.9</v>
      </c>
      <c r="Y26" s="177">
        <v>0.9</v>
      </c>
      <c r="Z26" s="177">
        <v>0.9</v>
      </c>
      <c r="AA26" s="177">
        <v>0.91</v>
      </c>
      <c r="AB26" s="177">
        <v>0.91</v>
      </c>
      <c r="AC26" s="177">
        <v>0.91</v>
      </c>
      <c r="AD26" s="177">
        <v>0.92</v>
      </c>
      <c r="AE26" s="177">
        <v>0.92</v>
      </c>
      <c r="AF26" s="177">
        <v>0.92</v>
      </c>
      <c r="AG26" s="178"/>
      <c r="AH26" s="178"/>
      <c r="AI26" s="178"/>
      <c r="AJ26" s="178"/>
      <c r="AK26" s="178"/>
      <c r="AL26" s="178"/>
      <c r="AM26" s="178"/>
      <c r="AN26" s="178"/>
      <c r="AO26" s="178"/>
      <c r="AP26" s="178"/>
      <c r="AQ26" s="178"/>
      <c r="AR26" s="178"/>
    </row>
    <row r="27" spans="1:44" ht="31.5">
      <c r="A27" s="122" t="s">
        <v>1943</v>
      </c>
      <c r="B27" s="53" t="s">
        <v>158</v>
      </c>
      <c r="C27" s="53" t="s">
        <v>1931</v>
      </c>
      <c r="D27" s="122"/>
      <c r="E27" s="53" t="s">
        <v>1944</v>
      </c>
      <c r="F27" s="122" t="s">
        <v>1945</v>
      </c>
      <c r="G27" s="123">
        <v>3</v>
      </c>
      <c r="H27" s="47" t="s">
        <v>169</v>
      </c>
      <c r="I27" s="47" t="s">
        <v>1946</v>
      </c>
      <c r="J27" s="47" t="s">
        <v>94</v>
      </c>
      <c r="K27" s="47" t="s">
        <v>75</v>
      </c>
      <c r="L27" s="47" t="s">
        <v>95</v>
      </c>
      <c r="M27" s="47" t="s">
        <v>1947</v>
      </c>
      <c r="N27" s="47" t="s">
        <v>1899</v>
      </c>
      <c r="O27" s="47"/>
      <c r="P27" s="47" t="s">
        <v>1900</v>
      </c>
      <c r="Q27" s="47" t="s">
        <v>1948</v>
      </c>
      <c r="R27" s="125" t="s">
        <v>200</v>
      </c>
      <c r="S27" s="175"/>
      <c r="T27" s="176"/>
      <c r="U27" s="177">
        <v>0.87</v>
      </c>
      <c r="V27" s="177">
        <v>0.87</v>
      </c>
      <c r="W27" s="177">
        <v>0.87</v>
      </c>
      <c r="X27" s="177">
        <v>0.88</v>
      </c>
      <c r="Y27" s="177">
        <v>0.88</v>
      </c>
      <c r="Z27" s="177">
        <v>0.88</v>
      </c>
      <c r="AA27" s="177">
        <v>0.89</v>
      </c>
      <c r="AB27" s="177">
        <v>0.89</v>
      </c>
      <c r="AC27" s="177">
        <v>0.89</v>
      </c>
      <c r="AD27" s="177">
        <v>0.9</v>
      </c>
      <c r="AE27" s="177">
        <v>0.9</v>
      </c>
      <c r="AF27" s="177">
        <v>0.9</v>
      </c>
      <c r="AG27" s="178"/>
      <c r="AH27" s="178"/>
      <c r="AI27" s="178"/>
      <c r="AJ27" s="178"/>
      <c r="AK27" s="178"/>
      <c r="AL27" s="178"/>
      <c r="AM27" s="178"/>
      <c r="AN27" s="178"/>
      <c r="AO27" s="178"/>
      <c r="AP27" s="178"/>
      <c r="AQ27" s="178"/>
      <c r="AR27" s="178"/>
    </row>
    <row r="28" spans="1:44" ht="31.5">
      <c r="A28" s="122" t="s">
        <v>1949</v>
      </c>
      <c r="B28" s="53" t="s">
        <v>158</v>
      </c>
      <c r="C28" s="53" t="s">
        <v>1931</v>
      </c>
      <c r="D28" s="122"/>
      <c r="E28" s="53" t="s">
        <v>1950</v>
      </c>
      <c r="F28" s="122" t="s">
        <v>1945</v>
      </c>
      <c r="G28" s="123">
        <v>3</v>
      </c>
      <c r="H28" s="47" t="s">
        <v>169</v>
      </c>
      <c r="I28" s="47" t="s">
        <v>1946</v>
      </c>
      <c r="J28" s="47" t="s">
        <v>94</v>
      </c>
      <c r="K28" s="47" t="s">
        <v>75</v>
      </c>
      <c r="L28" s="47" t="s">
        <v>95</v>
      </c>
      <c r="M28" s="47" t="s">
        <v>1947</v>
      </c>
      <c r="N28" s="47" t="s">
        <v>1903</v>
      </c>
      <c r="O28" s="47"/>
      <c r="P28" s="47" t="s">
        <v>1904</v>
      </c>
      <c r="Q28" s="47" t="s">
        <v>1948</v>
      </c>
      <c r="R28" s="125" t="s">
        <v>200</v>
      </c>
      <c r="S28" s="175"/>
      <c r="T28" s="176"/>
      <c r="U28" s="177">
        <v>0.87</v>
      </c>
      <c r="V28" s="177">
        <v>0.87</v>
      </c>
      <c r="W28" s="177">
        <v>0.87</v>
      </c>
      <c r="X28" s="177">
        <v>0.88</v>
      </c>
      <c r="Y28" s="177">
        <v>0.88</v>
      </c>
      <c r="Z28" s="177">
        <v>0.88</v>
      </c>
      <c r="AA28" s="177">
        <v>0.89</v>
      </c>
      <c r="AB28" s="177">
        <v>0.89</v>
      </c>
      <c r="AC28" s="177">
        <v>0.89</v>
      </c>
      <c r="AD28" s="177">
        <v>0.9</v>
      </c>
      <c r="AE28" s="177">
        <v>0.9</v>
      </c>
      <c r="AF28" s="177">
        <v>0.9</v>
      </c>
      <c r="AG28" s="178"/>
      <c r="AH28" s="178"/>
      <c r="AI28" s="178"/>
      <c r="AJ28" s="178"/>
      <c r="AK28" s="178"/>
      <c r="AL28" s="178"/>
      <c r="AM28" s="178"/>
      <c r="AN28" s="178"/>
      <c r="AO28" s="178"/>
      <c r="AP28" s="178"/>
      <c r="AQ28" s="178"/>
      <c r="AR28" s="178"/>
    </row>
    <row r="29" spans="1:44" ht="31.5">
      <c r="A29" s="122" t="s">
        <v>1951</v>
      </c>
      <c r="B29" s="53" t="s">
        <v>158</v>
      </c>
      <c r="C29" s="53" t="s">
        <v>1931</v>
      </c>
      <c r="D29" s="122"/>
      <c r="E29" s="53" t="s">
        <v>1952</v>
      </c>
      <c r="F29" s="122" t="s">
        <v>1945</v>
      </c>
      <c r="G29" s="123">
        <v>3</v>
      </c>
      <c r="H29" s="47" t="s">
        <v>169</v>
      </c>
      <c r="I29" s="47" t="s">
        <v>1946</v>
      </c>
      <c r="J29" s="47" t="s">
        <v>94</v>
      </c>
      <c r="K29" s="47" t="s">
        <v>75</v>
      </c>
      <c r="L29" s="47" t="s">
        <v>95</v>
      </c>
      <c r="M29" s="47" t="s">
        <v>1947</v>
      </c>
      <c r="N29" s="47" t="s">
        <v>1907</v>
      </c>
      <c r="O29" s="47" t="s">
        <v>1908</v>
      </c>
      <c r="P29" s="47" t="s">
        <v>1909</v>
      </c>
      <c r="Q29" s="47" t="s">
        <v>1948</v>
      </c>
      <c r="R29" s="125" t="s">
        <v>200</v>
      </c>
      <c r="S29" s="175"/>
      <c r="T29" s="176"/>
      <c r="U29" s="181">
        <v>0.87</v>
      </c>
      <c r="V29" s="181">
        <v>0.87</v>
      </c>
      <c r="W29" s="181">
        <v>0.87</v>
      </c>
      <c r="X29" s="181">
        <v>0.88</v>
      </c>
      <c r="Y29" s="181">
        <v>0.88</v>
      </c>
      <c r="Z29" s="181">
        <v>0.88</v>
      </c>
      <c r="AA29" s="181">
        <v>0.89</v>
      </c>
      <c r="AB29" s="181">
        <v>0.89</v>
      </c>
      <c r="AC29" s="181">
        <v>0.89</v>
      </c>
      <c r="AD29" s="181">
        <v>0.9</v>
      </c>
      <c r="AE29" s="181">
        <v>0.9</v>
      </c>
      <c r="AF29" s="181">
        <v>0.9</v>
      </c>
      <c r="AG29" s="180"/>
      <c r="AH29" s="180"/>
      <c r="AI29" s="180"/>
      <c r="AJ29" s="180"/>
      <c r="AK29" s="180"/>
      <c r="AL29" s="180"/>
      <c r="AM29" s="180"/>
      <c r="AN29" s="180"/>
      <c r="AO29" s="180"/>
      <c r="AP29" s="180"/>
      <c r="AQ29" s="180"/>
      <c r="AR29" s="180"/>
    </row>
    <row r="30" spans="1:44" ht="31.5">
      <c r="A30" s="122" t="s">
        <v>1953</v>
      </c>
      <c r="B30" s="53" t="s">
        <v>158</v>
      </c>
      <c r="C30" s="53" t="s">
        <v>1931</v>
      </c>
      <c r="D30" s="122"/>
      <c r="E30" s="53" t="s">
        <v>1954</v>
      </c>
      <c r="F30" s="122" t="s">
        <v>1945</v>
      </c>
      <c r="G30" s="123">
        <v>3</v>
      </c>
      <c r="H30" s="47" t="s">
        <v>169</v>
      </c>
      <c r="I30" s="47" t="s">
        <v>1946</v>
      </c>
      <c r="J30" s="47" t="s">
        <v>94</v>
      </c>
      <c r="K30" s="47" t="s">
        <v>75</v>
      </c>
      <c r="L30" s="47" t="s">
        <v>95</v>
      </c>
      <c r="M30" s="47" t="s">
        <v>1947</v>
      </c>
      <c r="N30" s="47" t="s">
        <v>1912</v>
      </c>
      <c r="O30" s="47"/>
      <c r="P30" s="47" t="s">
        <v>1913</v>
      </c>
      <c r="Q30" s="47" t="s">
        <v>1948</v>
      </c>
      <c r="R30" s="125" t="s">
        <v>200</v>
      </c>
      <c r="S30" s="175"/>
      <c r="T30" s="176"/>
      <c r="U30" s="177">
        <v>0.87</v>
      </c>
      <c r="V30" s="177">
        <v>0.87</v>
      </c>
      <c r="W30" s="177">
        <v>0.87</v>
      </c>
      <c r="X30" s="177">
        <v>0.88</v>
      </c>
      <c r="Y30" s="177">
        <v>0.88</v>
      </c>
      <c r="Z30" s="177">
        <v>0.88</v>
      </c>
      <c r="AA30" s="177">
        <v>0.89</v>
      </c>
      <c r="AB30" s="177">
        <v>0.89</v>
      </c>
      <c r="AC30" s="177">
        <v>0.89</v>
      </c>
      <c r="AD30" s="177">
        <v>0.9</v>
      </c>
      <c r="AE30" s="177">
        <v>0.9</v>
      </c>
      <c r="AF30" s="177">
        <v>0.9</v>
      </c>
      <c r="AG30" s="178"/>
      <c r="AH30" s="178"/>
      <c r="AI30" s="178"/>
      <c r="AJ30" s="178"/>
      <c r="AK30" s="178"/>
      <c r="AL30" s="178"/>
      <c r="AM30" s="178"/>
      <c r="AN30" s="178"/>
      <c r="AO30" s="178"/>
      <c r="AP30" s="178"/>
      <c r="AQ30" s="178"/>
      <c r="AR30" s="178"/>
    </row>
    <row r="31" spans="1:44" ht="31.5">
      <c r="A31" s="122" t="s">
        <v>1955</v>
      </c>
      <c r="B31" s="53" t="s">
        <v>158</v>
      </c>
      <c r="C31" s="53" t="s">
        <v>1931</v>
      </c>
      <c r="D31" s="122"/>
      <c r="E31" s="53" t="s">
        <v>1956</v>
      </c>
      <c r="F31" s="122" t="s">
        <v>1945</v>
      </c>
      <c r="G31" s="123">
        <v>3</v>
      </c>
      <c r="H31" s="47" t="s">
        <v>169</v>
      </c>
      <c r="I31" s="47" t="s">
        <v>1946</v>
      </c>
      <c r="J31" s="47" t="s">
        <v>94</v>
      </c>
      <c r="K31" s="47" t="s">
        <v>75</v>
      </c>
      <c r="L31" s="47" t="s">
        <v>95</v>
      </c>
      <c r="M31" s="47" t="s">
        <v>1947</v>
      </c>
      <c r="N31" s="47" t="s">
        <v>1916</v>
      </c>
      <c r="O31" s="47"/>
      <c r="P31" s="47" t="s">
        <v>1917</v>
      </c>
      <c r="Q31" s="47" t="s">
        <v>1948</v>
      </c>
      <c r="R31" s="125" t="s">
        <v>200</v>
      </c>
      <c r="S31" s="175"/>
      <c r="T31" s="176"/>
      <c r="U31" s="177">
        <v>0.87</v>
      </c>
      <c r="V31" s="177">
        <v>0.87</v>
      </c>
      <c r="W31" s="177">
        <v>0.87</v>
      </c>
      <c r="X31" s="177">
        <v>0.88</v>
      </c>
      <c r="Y31" s="177">
        <v>0.88</v>
      </c>
      <c r="Z31" s="177">
        <v>0.88</v>
      </c>
      <c r="AA31" s="177">
        <v>0.89</v>
      </c>
      <c r="AB31" s="177">
        <v>0.89</v>
      </c>
      <c r="AC31" s="177">
        <v>0.89</v>
      </c>
      <c r="AD31" s="177">
        <v>0.9</v>
      </c>
      <c r="AE31" s="177">
        <v>0.9</v>
      </c>
      <c r="AF31" s="177">
        <v>0.9</v>
      </c>
      <c r="AG31" s="178"/>
      <c r="AH31" s="178"/>
      <c r="AI31" s="178"/>
      <c r="AJ31" s="178"/>
      <c r="AK31" s="178"/>
      <c r="AL31" s="178"/>
      <c r="AM31" s="178"/>
      <c r="AN31" s="178"/>
      <c r="AO31" s="178"/>
      <c r="AP31" s="178"/>
      <c r="AQ31" s="178"/>
      <c r="AR31" s="178"/>
    </row>
    <row r="32" spans="1:44" ht="31.5">
      <c r="A32" s="122" t="s">
        <v>1957</v>
      </c>
      <c r="B32" s="53" t="s">
        <v>158</v>
      </c>
      <c r="C32" s="53" t="s">
        <v>1931</v>
      </c>
      <c r="D32" s="122"/>
      <c r="E32" s="53" t="s">
        <v>1958</v>
      </c>
      <c r="F32" s="122" t="s">
        <v>1959</v>
      </c>
      <c r="G32" s="123">
        <v>3</v>
      </c>
      <c r="H32" s="47" t="s">
        <v>169</v>
      </c>
      <c r="I32" s="47" t="s">
        <v>1960</v>
      </c>
      <c r="J32" s="47" t="s">
        <v>74</v>
      </c>
      <c r="K32" s="47" t="s">
        <v>228</v>
      </c>
      <c r="L32" s="47" t="s">
        <v>95</v>
      </c>
      <c r="M32" s="47" t="s">
        <v>1961</v>
      </c>
      <c r="N32" s="47" t="s">
        <v>1962</v>
      </c>
      <c r="O32" s="47"/>
      <c r="P32" s="47" t="s">
        <v>1963</v>
      </c>
      <c r="Q32" s="47" t="s">
        <v>1948</v>
      </c>
      <c r="R32" s="125" t="s">
        <v>82</v>
      </c>
      <c r="S32" s="175"/>
      <c r="T32" s="176"/>
      <c r="U32" s="179">
        <v>5</v>
      </c>
      <c r="V32" s="179">
        <v>5</v>
      </c>
      <c r="W32" s="179">
        <v>5</v>
      </c>
      <c r="X32" s="179">
        <v>5</v>
      </c>
      <c r="Y32" s="179">
        <v>5</v>
      </c>
      <c r="Z32" s="179">
        <v>5</v>
      </c>
      <c r="AA32" s="179">
        <v>5</v>
      </c>
      <c r="AB32" s="179">
        <v>5</v>
      </c>
      <c r="AC32" s="179">
        <v>5</v>
      </c>
      <c r="AD32" s="179">
        <v>5</v>
      </c>
      <c r="AE32" s="179">
        <v>5</v>
      </c>
      <c r="AF32" s="179">
        <v>5</v>
      </c>
      <c r="AG32" s="178"/>
      <c r="AH32" s="178"/>
      <c r="AI32" s="178"/>
      <c r="AJ32" s="178"/>
      <c r="AK32" s="178"/>
      <c r="AL32" s="178"/>
      <c r="AM32" s="178"/>
      <c r="AN32" s="178"/>
      <c r="AO32" s="178"/>
      <c r="AP32" s="178"/>
      <c r="AQ32" s="178"/>
      <c r="AR32" s="178"/>
    </row>
    <row r="33" spans="1:44" ht="31.5">
      <c r="A33" s="122" t="s">
        <v>1964</v>
      </c>
      <c r="B33" s="53" t="s">
        <v>158</v>
      </c>
      <c r="C33" s="53" t="s">
        <v>1931</v>
      </c>
      <c r="D33" s="122"/>
      <c r="E33" s="53" t="s">
        <v>1965</v>
      </c>
      <c r="F33" s="122" t="s">
        <v>1959</v>
      </c>
      <c r="G33" s="123">
        <v>3</v>
      </c>
      <c r="H33" s="47" t="s">
        <v>169</v>
      </c>
      <c r="I33" s="47" t="s">
        <v>1966</v>
      </c>
      <c r="J33" s="47" t="s">
        <v>94</v>
      </c>
      <c r="K33" s="47" t="s">
        <v>75</v>
      </c>
      <c r="L33" s="47" t="s">
        <v>95</v>
      </c>
      <c r="M33" s="47" t="s">
        <v>1967</v>
      </c>
      <c r="N33" s="47" t="s">
        <v>1962</v>
      </c>
      <c r="O33" s="47"/>
      <c r="P33" s="47" t="s">
        <v>1963</v>
      </c>
      <c r="Q33" s="47" t="s">
        <v>1948</v>
      </c>
      <c r="R33" s="125" t="s">
        <v>82</v>
      </c>
      <c r="S33" s="175"/>
      <c r="T33" s="176"/>
      <c r="U33" s="177">
        <v>0.32</v>
      </c>
      <c r="V33" s="177">
        <v>0.32</v>
      </c>
      <c r="W33" s="177">
        <v>0.33500000000000002</v>
      </c>
      <c r="X33" s="177">
        <v>0.35000000000000003</v>
      </c>
      <c r="Y33" s="177">
        <v>0.36500000000000005</v>
      </c>
      <c r="Z33" s="177">
        <v>0.38000000000000006</v>
      </c>
      <c r="AA33" s="177">
        <v>0.39500000000000007</v>
      </c>
      <c r="AB33" s="177">
        <v>0.41000000000000009</v>
      </c>
      <c r="AC33" s="177">
        <v>0.4250000000000001</v>
      </c>
      <c r="AD33" s="177">
        <v>0.44000000000000011</v>
      </c>
      <c r="AE33" s="177">
        <v>0.45500000000000013</v>
      </c>
      <c r="AF33" s="177">
        <v>0.47</v>
      </c>
      <c r="AG33" s="178"/>
      <c r="AH33" s="178"/>
      <c r="AI33" s="178"/>
      <c r="AJ33" s="178"/>
      <c r="AK33" s="178"/>
      <c r="AL33" s="178"/>
      <c r="AM33" s="178"/>
      <c r="AN33" s="178"/>
      <c r="AO33" s="178"/>
      <c r="AP33" s="178"/>
      <c r="AQ33" s="178"/>
      <c r="AR33" s="178"/>
    </row>
    <row r="34" spans="1:44" ht="31.5">
      <c r="A34" s="122" t="s">
        <v>1968</v>
      </c>
      <c r="B34" s="53" t="s">
        <v>158</v>
      </c>
      <c r="C34" s="53" t="s">
        <v>1931</v>
      </c>
      <c r="D34" s="122"/>
      <c r="E34" s="53" t="s">
        <v>1969</v>
      </c>
      <c r="F34" s="122" t="s">
        <v>1970</v>
      </c>
      <c r="G34" s="123">
        <v>2</v>
      </c>
      <c r="H34" s="47" t="s">
        <v>169</v>
      </c>
      <c r="I34" s="47" t="s">
        <v>1971</v>
      </c>
      <c r="J34" s="47" t="s">
        <v>94</v>
      </c>
      <c r="K34" s="47" t="s">
        <v>75</v>
      </c>
      <c r="L34" s="47" t="s">
        <v>95</v>
      </c>
      <c r="M34" s="47" t="s">
        <v>1961</v>
      </c>
      <c r="N34" s="47" t="s">
        <v>1962</v>
      </c>
      <c r="O34" s="47"/>
      <c r="P34" s="47" t="s">
        <v>1963</v>
      </c>
      <c r="Q34" s="47"/>
      <c r="R34" s="125" t="s">
        <v>82</v>
      </c>
      <c r="S34" s="175"/>
      <c r="T34" s="176"/>
      <c r="U34" s="177">
        <v>0.89</v>
      </c>
      <c r="V34" s="177">
        <v>0.89363636363636367</v>
      </c>
      <c r="W34" s="177">
        <v>0.89727272727272733</v>
      </c>
      <c r="X34" s="177">
        <v>0.90090909090909099</v>
      </c>
      <c r="Y34" s="177">
        <v>0.90454545454545465</v>
      </c>
      <c r="Z34" s="177">
        <v>0.90818181818181831</v>
      </c>
      <c r="AA34" s="177">
        <v>0.91181818181818197</v>
      </c>
      <c r="AB34" s="177">
        <v>0.91545454545454563</v>
      </c>
      <c r="AC34" s="177">
        <v>0.91909090909090929</v>
      </c>
      <c r="AD34" s="177">
        <v>0.92272727272727295</v>
      </c>
      <c r="AE34" s="177">
        <v>0.92636363636363661</v>
      </c>
      <c r="AF34" s="177">
        <v>0.93</v>
      </c>
      <c r="AG34" s="178"/>
      <c r="AH34" s="178"/>
      <c r="AI34" s="178"/>
      <c r="AJ34" s="178"/>
      <c r="AK34" s="178"/>
      <c r="AL34" s="178"/>
      <c r="AM34" s="178"/>
      <c r="AN34" s="178"/>
      <c r="AO34" s="178"/>
      <c r="AP34" s="178"/>
      <c r="AQ34" s="178"/>
      <c r="AR34" s="178"/>
    </row>
    <row r="35" spans="1:44" ht="31.5">
      <c r="A35" s="122" t="s">
        <v>1972</v>
      </c>
      <c r="B35" s="53" t="s">
        <v>158</v>
      </c>
      <c r="C35" s="53" t="s">
        <v>1931</v>
      </c>
      <c r="D35" s="122"/>
      <c r="E35" s="53" t="s">
        <v>1973</v>
      </c>
      <c r="F35" s="122" t="s">
        <v>1970</v>
      </c>
      <c r="G35" s="123">
        <v>2</v>
      </c>
      <c r="H35" s="47" t="s">
        <v>169</v>
      </c>
      <c r="I35" s="47" t="s">
        <v>1971</v>
      </c>
      <c r="J35" s="47" t="s">
        <v>94</v>
      </c>
      <c r="K35" s="47" t="s">
        <v>75</v>
      </c>
      <c r="L35" s="47" t="s">
        <v>95</v>
      </c>
      <c r="M35" s="47" t="s">
        <v>1961</v>
      </c>
      <c r="N35" s="47" t="s">
        <v>1962</v>
      </c>
      <c r="O35" s="47"/>
      <c r="P35" s="47" t="s">
        <v>1963</v>
      </c>
      <c r="Q35" s="47"/>
      <c r="R35" s="125" t="s">
        <v>82</v>
      </c>
      <c r="S35" s="175"/>
      <c r="T35" s="176"/>
      <c r="U35" s="177">
        <v>0.75</v>
      </c>
      <c r="V35" s="177">
        <v>0.75</v>
      </c>
      <c r="W35" s="177">
        <v>0.75</v>
      </c>
      <c r="X35" s="177">
        <v>0.75</v>
      </c>
      <c r="Y35" s="177">
        <v>0.76249999999999996</v>
      </c>
      <c r="Z35" s="177">
        <v>0.77499999999999991</v>
      </c>
      <c r="AA35" s="177">
        <v>0.78749999999999987</v>
      </c>
      <c r="AB35" s="177">
        <v>0.79999999999999982</v>
      </c>
      <c r="AC35" s="177">
        <v>0.81249999999999978</v>
      </c>
      <c r="AD35" s="177">
        <v>0.82499999999999973</v>
      </c>
      <c r="AE35" s="177">
        <v>0.83749999999999969</v>
      </c>
      <c r="AF35" s="177">
        <v>0.85</v>
      </c>
      <c r="AG35" s="178"/>
      <c r="AH35" s="178"/>
      <c r="AI35" s="178"/>
      <c r="AJ35" s="178"/>
      <c r="AK35" s="178"/>
      <c r="AL35" s="178"/>
      <c r="AM35" s="178"/>
      <c r="AN35" s="178"/>
      <c r="AO35" s="178"/>
      <c r="AP35" s="178"/>
      <c r="AQ35" s="178"/>
      <c r="AR35" s="178"/>
    </row>
    <row r="36" spans="1:44">
      <c r="A36" s="122" t="s">
        <v>1974</v>
      </c>
      <c r="B36" s="53" t="s">
        <v>158</v>
      </c>
      <c r="C36" s="53" t="s">
        <v>1931</v>
      </c>
      <c r="D36" s="122"/>
      <c r="E36" s="53" t="s">
        <v>1975</v>
      </c>
      <c r="F36" s="122" t="s">
        <v>1976</v>
      </c>
      <c r="G36" s="123">
        <v>1</v>
      </c>
      <c r="H36" s="47" t="s">
        <v>169</v>
      </c>
      <c r="I36" s="47" t="s">
        <v>1977</v>
      </c>
      <c r="J36" s="47" t="s">
        <v>74</v>
      </c>
      <c r="K36" s="47" t="s">
        <v>75</v>
      </c>
      <c r="L36" s="47" t="s">
        <v>76</v>
      </c>
      <c r="M36" s="47" t="s">
        <v>1978</v>
      </c>
      <c r="N36" s="47" t="s">
        <v>1962</v>
      </c>
      <c r="O36" s="47"/>
      <c r="P36" s="47" t="s">
        <v>1963</v>
      </c>
      <c r="Q36" s="47"/>
      <c r="R36" s="125" t="s">
        <v>82</v>
      </c>
      <c r="S36" s="175"/>
      <c r="T36" s="176"/>
      <c r="U36" s="179"/>
      <c r="V36" s="179">
        <v>1</v>
      </c>
      <c r="W36" s="179"/>
      <c r="X36" s="179"/>
      <c r="Y36" s="179"/>
      <c r="Z36" s="179">
        <v>1</v>
      </c>
      <c r="AA36" s="179"/>
      <c r="AB36" s="179"/>
      <c r="AC36" s="179"/>
      <c r="AD36" s="179">
        <v>1</v>
      </c>
      <c r="AE36" s="179"/>
      <c r="AF36" s="179"/>
      <c r="AG36" s="178"/>
      <c r="AH36" s="178"/>
      <c r="AI36" s="178"/>
      <c r="AJ36" s="178"/>
      <c r="AK36" s="178"/>
      <c r="AL36" s="178"/>
      <c r="AM36" s="178"/>
      <c r="AN36" s="178"/>
      <c r="AO36" s="178"/>
      <c r="AP36" s="178"/>
      <c r="AQ36" s="178"/>
      <c r="AR36" s="178"/>
    </row>
    <row r="37" spans="1:44" ht="31.5" customHeight="1">
      <c r="A37" s="122" t="s">
        <v>1979</v>
      </c>
      <c r="B37" s="53" t="s">
        <v>158</v>
      </c>
      <c r="C37" s="53" t="s">
        <v>1931</v>
      </c>
      <c r="D37" s="122"/>
      <c r="E37" s="53" t="s">
        <v>1980</v>
      </c>
      <c r="F37" s="122" t="s">
        <v>1981</v>
      </c>
      <c r="G37" s="123">
        <v>3</v>
      </c>
      <c r="H37" s="47" t="s">
        <v>169</v>
      </c>
      <c r="I37" s="47" t="s">
        <v>1982</v>
      </c>
      <c r="J37" s="47" t="s">
        <v>74</v>
      </c>
      <c r="K37" s="47" t="s">
        <v>75</v>
      </c>
      <c r="L37" s="47" t="s">
        <v>76</v>
      </c>
      <c r="M37" s="47" t="s">
        <v>1983</v>
      </c>
      <c r="N37" s="47" t="s">
        <v>1962</v>
      </c>
      <c r="O37" s="47"/>
      <c r="P37" s="47" t="s">
        <v>1963</v>
      </c>
      <c r="Q37" s="47"/>
      <c r="R37" s="125" t="s">
        <v>82</v>
      </c>
      <c r="S37" s="175"/>
      <c r="T37" s="176"/>
      <c r="U37" s="179">
        <v>16141</v>
      </c>
      <c r="V37" s="179">
        <v>16498</v>
      </c>
      <c r="W37" s="179">
        <v>16498</v>
      </c>
      <c r="X37" s="179">
        <v>16498</v>
      </c>
      <c r="Y37" s="179">
        <v>21212</v>
      </c>
      <c r="Z37" s="179">
        <v>18855</v>
      </c>
      <c r="AA37" s="179">
        <v>21212</v>
      </c>
      <c r="AB37" s="179">
        <v>23569</v>
      </c>
      <c r="AC37" s="179">
        <v>23569</v>
      </c>
      <c r="AD37" s="179">
        <v>23569</v>
      </c>
      <c r="AE37" s="179">
        <v>23569</v>
      </c>
      <c r="AF37" s="179">
        <v>18855</v>
      </c>
      <c r="AG37" s="178"/>
      <c r="AH37" s="178"/>
      <c r="AI37" s="178"/>
      <c r="AJ37" s="178"/>
      <c r="AK37" s="178"/>
      <c r="AL37" s="178"/>
      <c r="AM37" s="178"/>
      <c r="AN37" s="178"/>
      <c r="AO37" s="178"/>
      <c r="AP37" s="178"/>
      <c r="AQ37" s="178"/>
      <c r="AR37" s="178"/>
    </row>
    <row r="38" spans="1:44" ht="31.5">
      <c r="A38" s="122" t="s">
        <v>1984</v>
      </c>
      <c r="B38" s="53" t="s">
        <v>158</v>
      </c>
      <c r="C38" s="53" t="s">
        <v>1931</v>
      </c>
      <c r="D38" s="122"/>
      <c r="E38" s="53" t="s">
        <v>1985</v>
      </c>
      <c r="F38" s="122" t="s">
        <v>1986</v>
      </c>
      <c r="G38" s="123">
        <v>3</v>
      </c>
      <c r="H38" s="47" t="s">
        <v>169</v>
      </c>
      <c r="I38" s="47" t="s">
        <v>1987</v>
      </c>
      <c r="J38" s="47" t="s">
        <v>74</v>
      </c>
      <c r="K38" s="47" t="s">
        <v>75</v>
      </c>
      <c r="L38" s="47" t="s">
        <v>76</v>
      </c>
      <c r="M38" s="47" t="s">
        <v>1988</v>
      </c>
      <c r="N38" s="47" t="s">
        <v>1989</v>
      </c>
      <c r="O38" s="47" t="s">
        <v>1990</v>
      </c>
      <c r="P38" s="47" t="s">
        <v>1991</v>
      </c>
      <c r="Q38" s="47" t="s">
        <v>1992</v>
      </c>
      <c r="R38" s="125" t="s">
        <v>82</v>
      </c>
      <c r="S38" s="175"/>
      <c r="T38" s="176"/>
      <c r="U38" s="179">
        <v>1</v>
      </c>
      <c r="V38" s="179">
        <v>1</v>
      </c>
      <c r="W38" s="179">
        <v>1</v>
      </c>
      <c r="X38" s="179">
        <v>1</v>
      </c>
      <c r="Y38" s="179">
        <v>1</v>
      </c>
      <c r="Z38" s="179">
        <v>1</v>
      </c>
      <c r="AA38" s="179">
        <v>1</v>
      </c>
      <c r="AB38" s="179">
        <v>1</v>
      </c>
      <c r="AC38" s="179">
        <v>1</v>
      </c>
      <c r="AD38" s="179">
        <v>1</v>
      </c>
      <c r="AE38" s="179">
        <v>1</v>
      </c>
      <c r="AF38" s="179">
        <v>1</v>
      </c>
      <c r="AG38" s="178"/>
      <c r="AH38" s="178"/>
      <c r="AI38" s="178"/>
      <c r="AJ38" s="178"/>
      <c r="AK38" s="178"/>
      <c r="AL38" s="178"/>
      <c r="AM38" s="178"/>
      <c r="AN38" s="178"/>
      <c r="AO38" s="178"/>
      <c r="AP38" s="178"/>
      <c r="AQ38" s="178"/>
      <c r="AR38" s="178"/>
    </row>
    <row r="39" spans="1:44" ht="31.5">
      <c r="A39" s="122" t="s">
        <v>1993</v>
      </c>
      <c r="B39" s="53" t="s">
        <v>158</v>
      </c>
      <c r="C39" s="53" t="s">
        <v>1931</v>
      </c>
      <c r="D39" s="122"/>
      <c r="E39" s="53" t="s">
        <v>1994</v>
      </c>
      <c r="F39" s="122" t="s">
        <v>1995</v>
      </c>
      <c r="G39" s="123">
        <v>3</v>
      </c>
      <c r="H39" s="47" t="s">
        <v>169</v>
      </c>
      <c r="I39" s="47" t="s">
        <v>1996</v>
      </c>
      <c r="J39" s="47" t="s">
        <v>74</v>
      </c>
      <c r="K39" s="47" t="s">
        <v>75</v>
      </c>
      <c r="L39" s="47" t="s">
        <v>76</v>
      </c>
      <c r="M39" s="47" t="s">
        <v>1988</v>
      </c>
      <c r="N39" s="47" t="s">
        <v>1989</v>
      </c>
      <c r="O39" s="47" t="s">
        <v>1990</v>
      </c>
      <c r="P39" s="47" t="s">
        <v>1991</v>
      </c>
      <c r="Q39" s="47" t="s">
        <v>1992</v>
      </c>
      <c r="R39" s="125" t="s">
        <v>82</v>
      </c>
      <c r="S39" s="175"/>
      <c r="T39" s="176"/>
      <c r="U39" s="179">
        <v>1</v>
      </c>
      <c r="V39" s="179">
        <v>1</v>
      </c>
      <c r="W39" s="179">
        <v>1</v>
      </c>
      <c r="X39" s="179">
        <v>1</v>
      </c>
      <c r="Y39" s="179">
        <v>1</v>
      </c>
      <c r="Z39" s="179">
        <v>1</v>
      </c>
      <c r="AA39" s="179">
        <v>1</v>
      </c>
      <c r="AB39" s="179">
        <v>1</v>
      </c>
      <c r="AC39" s="179">
        <v>1</v>
      </c>
      <c r="AD39" s="179">
        <v>1</v>
      </c>
      <c r="AE39" s="179">
        <v>1</v>
      </c>
      <c r="AF39" s="179">
        <v>1</v>
      </c>
      <c r="AG39" s="178"/>
      <c r="AH39" s="178"/>
      <c r="AI39" s="178"/>
      <c r="AJ39" s="178"/>
      <c r="AK39" s="178"/>
      <c r="AL39" s="178"/>
      <c r="AM39" s="178"/>
      <c r="AN39" s="178"/>
      <c r="AO39" s="178"/>
      <c r="AP39" s="178"/>
      <c r="AQ39" s="178"/>
      <c r="AR39" s="178"/>
    </row>
    <row r="40" spans="1:44">
      <c r="A40" s="122" t="s">
        <v>1997</v>
      </c>
      <c r="B40" s="53" t="s">
        <v>158</v>
      </c>
      <c r="C40" s="53" t="s">
        <v>1931</v>
      </c>
      <c r="D40" s="122"/>
      <c r="E40" s="53" t="s">
        <v>1998</v>
      </c>
      <c r="F40" s="122" t="s">
        <v>1999</v>
      </c>
      <c r="G40" s="123">
        <v>3</v>
      </c>
      <c r="H40" s="47" t="s">
        <v>169</v>
      </c>
      <c r="I40" s="47" t="s">
        <v>2000</v>
      </c>
      <c r="J40" s="47" t="s">
        <v>74</v>
      </c>
      <c r="K40" s="47" t="s">
        <v>75</v>
      </c>
      <c r="L40" s="47" t="s">
        <v>95</v>
      </c>
      <c r="M40" s="47" t="s">
        <v>2001</v>
      </c>
      <c r="N40" s="47" t="s">
        <v>1989</v>
      </c>
      <c r="O40" s="47" t="s">
        <v>1990</v>
      </c>
      <c r="P40" s="47" t="s">
        <v>1991</v>
      </c>
      <c r="Q40" s="47" t="s">
        <v>2002</v>
      </c>
      <c r="R40" s="125" t="s">
        <v>82</v>
      </c>
      <c r="S40" s="175"/>
      <c r="T40" s="176"/>
      <c r="U40" s="179">
        <v>1</v>
      </c>
      <c r="V40" s="179">
        <v>1</v>
      </c>
      <c r="W40" s="179">
        <v>1</v>
      </c>
      <c r="X40" s="179">
        <v>1</v>
      </c>
      <c r="Y40" s="179">
        <v>1</v>
      </c>
      <c r="Z40" s="179">
        <v>1</v>
      </c>
      <c r="AA40" s="179">
        <v>1</v>
      </c>
      <c r="AB40" s="179">
        <v>1</v>
      </c>
      <c r="AC40" s="179">
        <v>1</v>
      </c>
      <c r="AD40" s="179">
        <v>1</v>
      </c>
      <c r="AE40" s="179">
        <v>1</v>
      </c>
      <c r="AF40" s="179">
        <v>1</v>
      </c>
      <c r="AG40" s="178"/>
      <c r="AH40" s="178"/>
      <c r="AI40" s="178"/>
      <c r="AJ40" s="178"/>
      <c r="AK40" s="178"/>
      <c r="AL40" s="178"/>
      <c r="AM40" s="178"/>
      <c r="AN40" s="178"/>
      <c r="AO40" s="178"/>
      <c r="AP40" s="178"/>
      <c r="AQ40" s="178"/>
      <c r="AR40" s="178"/>
    </row>
    <row r="41" spans="1:44" ht="31.5">
      <c r="A41" s="122" t="s">
        <v>2003</v>
      </c>
      <c r="B41" s="53" t="s">
        <v>158</v>
      </c>
      <c r="C41" s="53" t="s">
        <v>1931</v>
      </c>
      <c r="D41" s="122"/>
      <c r="E41" s="53" t="s">
        <v>2004</v>
      </c>
      <c r="F41" s="122" t="s">
        <v>2005</v>
      </c>
      <c r="G41" s="123">
        <v>3</v>
      </c>
      <c r="H41" s="47" t="s">
        <v>169</v>
      </c>
      <c r="I41" s="47" t="s">
        <v>1987</v>
      </c>
      <c r="J41" s="47" t="s">
        <v>74</v>
      </c>
      <c r="K41" s="47" t="s">
        <v>75</v>
      </c>
      <c r="L41" s="47" t="s">
        <v>76</v>
      </c>
      <c r="M41" s="47" t="s">
        <v>1988</v>
      </c>
      <c r="N41" s="47" t="s">
        <v>1989</v>
      </c>
      <c r="O41" s="47" t="s">
        <v>1990</v>
      </c>
      <c r="P41" s="47" t="s">
        <v>1991</v>
      </c>
      <c r="Q41" s="47" t="s">
        <v>2002</v>
      </c>
      <c r="R41" s="125" t="s">
        <v>82</v>
      </c>
      <c r="S41" s="175"/>
      <c r="T41" s="176"/>
      <c r="U41" s="179">
        <v>1</v>
      </c>
      <c r="V41" s="179">
        <v>1</v>
      </c>
      <c r="W41" s="179">
        <v>1</v>
      </c>
      <c r="X41" s="179">
        <v>1</v>
      </c>
      <c r="Y41" s="179">
        <v>1</v>
      </c>
      <c r="Z41" s="179">
        <v>1</v>
      </c>
      <c r="AA41" s="179">
        <v>1</v>
      </c>
      <c r="AB41" s="179">
        <v>1</v>
      </c>
      <c r="AC41" s="179">
        <v>1</v>
      </c>
      <c r="AD41" s="179">
        <v>1</v>
      </c>
      <c r="AE41" s="179">
        <v>1</v>
      </c>
      <c r="AF41" s="179">
        <v>1</v>
      </c>
      <c r="AG41" s="178"/>
      <c r="AH41" s="178"/>
      <c r="AI41" s="178"/>
      <c r="AJ41" s="178"/>
      <c r="AK41" s="178"/>
      <c r="AL41" s="178"/>
      <c r="AM41" s="178"/>
      <c r="AN41" s="178"/>
      <c r="AO41" s="178"/>
      <c r="AP41" s="178"/>
      <c r="AQ41" s="178"/>
      <c r="AR41" s="178"/>
    </row>
    <row r="42" spans="1:44">
      <c r="A42" s="122" t="s">
        <v>2006</v>
      </c>
      <c r="B42" s="53" t="s">
        <v>158</v>
      </c>
      <c r="C42" s="53" t="s">
        <v>1931</v>
      </c>
      <c r="D42" s="122"/>
      <c r="E42" s="53" t="s">
        <v>2007</v>
      </c>
      <c r="F42" s="122" t="s">
        <v>2008</v>
      </c>
      <c r="G42" s="123">
        <v>3</v>
      </c>
      <c r="H42" s="47" t="s">
        <v>169</v>
      </c>
      <c r="I42" s="47" t="s">
        <v>2009</v>
      </c>
      <c r="J42" s="47" t="s">
        <v>94</v>
      </c>
      <c r="K42" s="47" t="s">
        <v>75</v>
      </c>
      <c r="L42" s="47" t="s">
        <v>95</v>
      </c>
      <c r="M42" s="47" t="s">
        <v>2010</v>
      </c>
      <c r="N42" s="47" t="s">
        <v>2011</v>
      </c>
      <c r="O42" s="47"/>
      <c r="P42" s="47" t="s">
        <v>2012</v>
      </c>
      <c r="Q42" s="47" t="s">
        <v>2013</v>
      </c>
      <c r="R42" s="125" t="s">
        <v>82</v>
      </c>
      <c r="S42" s="175"/>
      <c r="T42" s="176"/>
      <c r="U42" s="177">
        <v>0.98</v>
      </c>
      <c r="V42" s="177">
        <v>0.98</v>
      </c>
      <c r="W42" s="177">
        <v>0.98</v>
      </c>
      <c r="X42" s="177">
        <v>0.98</v>
      </c>
      <c r="Y42" s="177">
        <v>0.98</v>
      </c>
      <c r="Z42" s="177">
        <v>0.98</v>
      </c>
      <c r="AA42" s="177">
        <v>0.98</v>
      </c>
      <c r="AB42" s="177">
        <v>0.98</v>
      </c>
      <c r="AC42" s="177">
        <v>0.98</v>
      </c>
      <c r="AD42" s="177">
        <v>0.98</v>
      </c>
      <c r="AE42" s="177">
        <v>0.98</v>
      </c>
      <c r="AF42" s="177">
        <v>0.98</v>
      </c>
      <c r="AG42" s="178"/>
      <c r="AH42" s="178"/>
      <c r="AI42" s="178"/>
      <c r="AJ42" s="178"/>
      <c r="AK42" s="178"/>
      <c r="AL42" s="178"/>
      <c r="AM42" s="178"/>
      <c r="AN42" s="178"/>
      <c r="AO42" s="178"/>
      <c r="AP42" s="178"/>
      <c r="AQ42" s="178"/>
      <c r="AR42" s="178"/>
    </row>
  </sheetData>
  <dataValidations count="1">
    <dataValidation type="custom" allowBlank="1" showInputMessage="1" showErrorMessage="1" errorTitle="Sólo se permiten números" sqref="AG46:AJ46 U8:AJ42 AL8:AR42 AK8:AK22 AK24:AK42" xr:uid="{D407F3BC-CA74-42E4-97A6-773B932EA001}">
      <formula1>ISNUMBER(U8)</formula1>
    </dataValidation>
  </dataValidations>
  <hyperlinks>
    <hyperlink ref="A3" location="INDICE!A1" display="◄INICIO" xr:uid="{69E418E9-E531-4D8D-A5B2-71CD09C6E091}"/>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48DB-58E5-40E6-87FA-13BA2E5C21EB}">
  <sheetPr codeName="Hoja19"/>
  <dimension ref="A1:AR41"/>
  <sheetViews>
    <sheetView showGridLines="0" zoomScale="62" zoomScaleNormal="62" workbookViewId="0">
      <selection activeCell="B4" sqref="B4"/>
    </sheetView>
  </sheetViews>
  <sheetFormatPr baseColWidth="10" defaultColWidth="43.75" defaultRowHeight="15.75"/>
  <cols>
    <col min="1" max="1" width="32.25" style="124" customWidth="1"/>
    <col min="2" max="3" width="43.75" style="124"/>
    <col min="4" max="4" width="30" style="124" customWidth="1"/>
    <col min="5" max="6" width="43.75" style="124"/>
    <col min="7" max="7" width="17.375" style="124" customWidth="1"/>
    <col min="8" max="10" width="43.75" style="124"/>
    <col min="11" max="11" width="22.875" style="131" customWidth="1"/>
    <col min="12" max="12" width="29.125" style="124" customWidth="1"/>
    <col min="13" max="15" width="43.75" style="124"/>
    <col min="16" max="16" width="32.25" style="124" customWidth="1"/>
    <col min="17" max="17" width="30.125" style="124" customWidth="1"/>
    <col min="18" max="18" width="20.25" style="124" customWidth="1"/>
    <col min="19" max="19" width="26.125" style="124" customWidth="1"/>
    <col min="20" max="20" width="23.5" style="124" customWidth="1"/>
    <col min="21" max="21" width="16.75" style="124" customWidth="1"/>
    <col min="22" max="22" width="32.25" style="124" customWidth="1"/>
    <col min="23" max="23" width="23.5" style="124" customWidth="1"/>
    <col min="24" max="24" width="31" style="124" customWidth="1"/>
    <col min="25" max="25" width="23.5" style="124" customWidth="1"/>
    <col min="26" max="26" width="18.375" style="124" customWidth="1"/>
    <col min="27" max="27" width="22.875" style="124" customWidth="1"/>
    <col min="28" max="28" width="15.875" style="124" customWidth="1"/>
    <col min="29" max="29" width="31" style="124" customWidth="1"/>
    <col min="30" max="30" width="29" style="124" customWidth="1"/>
    <col min="31" max="31" width="29.875" style="124" customWidth="1"/>
    <col min="32" max="32" width="29" style="124" customWidth="1"/>
    <col min="33" max="33" width="23.75" style="124" customWidth="1"/>
    <col min="34" max="34" width="26.625" style="124" customWidth="1"/>
    <col min="35" max="35" width="23.625" style="124" customWidth="1"/>
    <col min="36" max="36" width="20.875" style="124" customWidth="1"/>
    <col min="37" max="37" width="18.75" style="124" customWidth="1"/>
    <col min="38" max="38" width="24.375" style="124" customWidth="1"/>
    <col min="39" max="39" width="33.125" style="124" customWidth="1"/>
    <col min="40" max="40" width="32.625" style="124" customWidth="1"/>
    <col min="41" max="41" width="34.125" style="124" customWidth="1"/>
    <col min="42" max="42" width="33.25" style="124" customWidth="1"/>
    <col min="43" max="43" width="31.25" style="124" customWidth="1"/>
    <col min="44" max="44" width="33.25" style="124" customWidth="1"/>
    <col min="45" max="16384" width="43.75" style="124"/>
  </cols>
  <sheetData>
    <row r="1" spans="1:44" ht="25.5">
      <c r="A1" s="291"/>
      <c r="D1" s="50"/>
      <c r="E1" s="182" t="str">
        <f>[5]Control!$A$1&amp;" "&amp;[5]Control!$B$5</f>
        <v>PLANILLA PLAN OPERATIVO ANUAL  2024</v>
      </c>
      <c r="F1" s="50"/>
    </row>
    <row r="2" spans="1:44" ht="26.25" thickBot="1">
      <c r="A2" s="292" t="s">
        <v>20</v>
      </c>
      <c r="D2" s="50"/>
      <c r="E2" s="261" t="str">
        <f>[5]Control!$B$3</f>
        <v>DIRECCIÓN DE GRANDES CLIENTES Y AYUNTAMIENTO</v>
      </c>
      <c r="F2" s="244"/>
    </row>
    <row r="3" spans="1:44" ht="21" thickTop="1">
      <c r="D3" s="50"/>
      <c r="E3" s="262"/>
      <c r="F3" s="50"/>
    </row>
    <row r="4" spans="1:44" ht="16.5" thickBot="1"/>
    <row r="5" spans="1:44" ht="16.5"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32.25" thickBot="1">
      <c r="A6" s="171" t="s">
        <v>23</v>
      </c>
      <c r="B6" s="171" t="s">
        <v>24</v>
      </c>
      <c r="C6" s="171" t="s">
        <v>25</v>
      </c>
      <c r="D6" s="171" t="s">
        <v>26</v>
      </c>
      <c r="E6" s="171" t="s">
        <v>27</v>
      </c>
      <c r="F6" s="171" t="s">
        <v>28</v>
      </c>
      <c r="G6" s="171" t="s">
        <v>29</v>
      </c>
      <c r="H6" s="172" t="s">
        <v>30</v>
      </c>
      <c r="I6" s="172" t="s">
        <v>31</v>
      </c>
      <c r="J6" s="171" t="s">
        <v>32</v>
      </c>
      <c r="K6" s="137" t="s">
        <v>33</v>
      </c>
      <c r="L6" s="171" t="s">
        <v>34</v>
      </c>
      <c r="M6" s="171" t="s">
        <v>35</v>
      </c>
      <c r="N6" s="171" t="s">
        <v>36</v>
      </c>
      <c r="O6" s="171" t="s">
        <v>37</v>
      </c>
      <c r="P6" s="171" t="s">
        <v>38</v>
      </c>
      <c r="Q6" s="171" t="s">
        <v>39</v>
      </c>
      <c r="R6" s="172" t="s">
        <v>40</v>
      </c>
      <c r="S6" s="171" t="s">
        <v>41</v>
      </c>
      <c r="T6" s="171" t="s">
        <v>42</v>
      </c>
      <c r="U6" s="174" t="s">
        <v>43</v>
      </c>
      <c r="V6" s="174" t="s">
        <v>44</v>
      </c>
      <c r="W6" s="174" t="s">
        <v>45</v>
      </c>
      <c r="X6" s="174" t="s">
        <v>46</v>
      </c>
      <c r="Y6" s="174" t="s">
        <v>47</v>
      </c>
      <c r="Z6" s="174" t="s">
        <v>48</v>
      </c>
      <c r="AA6" s="174" t="s">
        <v>49</v>
      </c>
      <c r="AB6" s="174" t="s">
        <v>50</v>
      </c>
      <c r="AC6" s="174" t="s">
        <v>51</v>
      </c>
      <c r="AD6" s="174" t="s">
        <v>52</v>
      </c>
      <c r="AE6" s="174" t="s">
        <v>53</v>
      </c>
      <c r="AF6" s="174" t="s">
        <v>54</v>
      </c>
      <c r="AG6" s="185" t="s">
        <v>55</v>
      </c>
      <c r="AH6" s="185" t="s">
        <v>56</v>
      </c>
      <c r="AI6" s="185" t="s">
        <v>57</v>
      </c>
      <c r="AJ6" s="185" t="s">
        <v>58</v>
      </c>
      <c r="AK6" s="185" t="s">
        <v>59</v>
      </c>
      <c r="AL6" s="185" t="s">
        <v>60</v>
      </c>
      <c r="AM6" s="185" t="s">
        <v>61</v>
      </c>
      <c r="AN6" s="185" t="s">
        <v>62</v>
      </c>
      <c r="AO6" s="185" t="s">
        <v>63</v>
      </c>
      <c r="AP6" s="185" t="s">
        <v>64</v>
      </c>
      <c r="AQ6" s="185" t="s">
        <v>65</v>
      </c>
      <c r="AR6" s="185" t="s">
        <v>66</v>
      </c>
    </row>
    <row r="7" spans="1:44" ht="94.5">
      <c r="A7" s="122" t="s">
        <v>2889</v>
      </c>
      <c r="B7" s="122" t="s">
        <v>68</v>
      </c>
      <c r="C7" s="53" t="s">
        <v>760</v>
      </c>
      <c r="D7" s="122"/>
      <c r="E7" s="53" t="s">
        <v>2890</v>
      </c>
      <c r="F7" s="53" t="s">
        <v>2891</v>
      </c>
      <c r="G7" s="123">
        <v>3</v>
      </c>
      <c r="H7" s="47" t="s">
        <v>2892</v>
      </c>
      <c r="I7" s="47" t="s">
        <v>2893</v>
      </c>
      <c r="J7" s="124" t="s">
        <v>94</v>
      </c>
      <c r="K7" s="131" t="s">
        <v>75</v>
      </c>
      <c r="L7" s="124" t="s">
        <v>95</v>
      </c>
      <c r="M7" s="47" t="s">
        <v>2894</v>
      </c>
      <c r="N7" s="124" t="s">
        <v>2895</v>
      </c>
      <c r="O7" s="47" t="s">
        <v>2895</v>
      </c>
      <c r="P7" s="47" t="s">
        <v>2896</v>
      </c>
      <c r="Q7" s="47"/>
      <c r="R7" s="47" t="s">
        <v>82</v>
      </c>
      <c r="S7" s="126"/>
      <c r="T7" s="214"/>
      <c r="U7" s="127">
        <v>0.82</v>
      </c>
      <c r="V7" s="127">
        <v>0.82</v>
      </c>
      <c r="W7" s="127">
        <v>0.84</v>
      </c>
      <c r="X7" s="127">
        <v>0.85</v>
      </c>
      <c r="Y7" s="127">
        <v>0.87</v>
      </c>
      <c r="Z7" s="127">
        <v>0.87</v>
      </c>
      <c r="AA7" s="127">
        <v>0.9</v>
      </c>
      <c r="AB7" s="127">
        <v>0.9</v>
      </c>
      <c r="AC7" s="127">
        <v>0.92</v>
      </c>
      <c r="AD7" s="127">
        <v>0.92</v>
      </c>
      <c r="AE7" s="127">
        <v>0.92</v>
      </c>
      <c r="AF7" s="127">
        <v>0.9</v>
      </c>
      <c r="AG7" s="180"/>
      <c r="AH7" s="180"/>
      <c r="AI7" s="245"/>
      <c r="AJ7" s="180"/>
      <c r="AK7" s="180"/>
      <c r="AL7" s="180"/>
      <c r="AM7" s="180"/>
      <c r="AN7" s="180"/>
      <c r="AO7" s="180"/>
      <c r="AP7" s="180"/>
      <c r="AQ7" s="180"/>
      <c r="AR7" s="180"/>
    </row>
    <row r="8" spans="1:44" ht="31.5">
      <c r="A8" s="122" t="s">
        <v>2897</v>
      </c>
      <c r="B8" s="122" t="s">
        <v>68</v>
      </c>
      <c r="C8" s="53" t="s">
        <v>760</v>
      </c>
      <c r="D8" s="122"/>
      <c r="E8" s="53" t="s">
        <v>2898</v>
      </c>
      <c r="F8" s="53" t="s">
        <v>2899</v>
      </c>
      <c r="G8" s="123">
        <v>3</v>
      </c>
      <c r="H8" s="47" t="s">
        <v>2892</v>
      </c>
      <c r="I8" s="47" t="s">
        <v>2900</v>
      </c>
      <c r="J8" s="124" t="s">
        <v>94</v>
      </c>
      <c r="K8" s="131" t="s">
        <v>75</v>
      </c>
      <c r="L8" s="124" t="s">
        <v>95</v>
      </c>
      <c r="M8" s="47" t="s">
        <v>2894</v>
      </c>
      <c r="N8" s="124" t="s">
        <v>2895</v>
      </c>
      <c r="O8" s="47" t="s">
        <v>2895</v>
      </c>
      <c r="P8" s="47" t="s">
        <v>2896</v>
      </c>
      <c r="Q8" s="47"/>
      <c r="R8" s="47" t="s">
        <v>82</v>
      </c>
      <c r="S8" s="126"/>
      <c r="T8" s="214"/>
      <c r="U8" s="127">
        <v>0.95</v>
      </c>
      <c r="V8" s="127">
        <v>0.95</v>
      </c>
      <c r="W8" s="127">
        <v>0.97</v>
      </c>
      <c r="X8" s="127">
        <v>0.97</v>
      </c>
      <c r="Y8" s="127">
        <v>0.98</v>
      </c>
      <c r="Z8" s="127">
        <v>0.98</v>
      </c>
      <c r="AA8" s="127">
        <v>0.98</v>
      </c>
      <c r="AB8" s="127">
        <v>0.98</v>
      </c>
      <c r="AC8" s="127">
        <v>0.98</v>
      </c>
      <c r="AD8" s="127">
        <v>0.98</v>
      </c>
      <c r="AE8" s="127">
        <v>0.98</v>
      </c>
      <c r="AF8" s="127">
        <v>0.98</v>
      </c>
      <c r="AG8" s="178"/>
      <c r="AH8" s="178"/>
      <c r="AI8" s="178"/>
      <c r="AJ8" s="178"/>
      <c r="AK8" s="178"/>
      <c r="AL8" s="178"/>
      <c r="AM8" s="178"/>
      <c r="AN8" s="178"/>
      <c r="AO8" s="178"/>
      <c r="AP8" s="178"/>
      <c r="AQ8" s="178"/>
      <c r="AR8" s="178"/>
    </row>
    <row r="9" spans="1:44" ht="47.25">
      <c r="A9" s="122" t="s">
        <v>2901</v>
      </c>
      <c r="B9" s="122" t="s">
        <v>143</v>
      </c>
      <c r="C9" s="53" t="s">
        <v>555</v>
      </c>
      <c r="D9" s="122"/>
      <c r="E9" s="53" t="s">
        <v>2902</v>
      </c>
      <c r="F9" s="53" t="s">
        <v>2903</v>
      </c>
      <c r="G9" s="123">
        <v>3</v>
      </c>
      <c r="H9" s="47" t="s">
        <v>2904</v>
      </c>
      <c r="I9" s="47" t="s">
        <v>2905</v>
      </c>
      <c r="J9" s="124" t="s">
        <v>74</v>
      </c>
      <c r="K9" s="131" t="s">
        <v>75</v>
      </c>
      <c r="L9" s="124" t="s">
        <v>76</v>
      </c>
      <c r="M9" s="47" t="s">
        <v>2894</v>
      </c>
      <c r="N9" s="124" t="s">
        <v>2895</v>
      </c>
      <c r="O9" s="47" t="s">
        <v>2895</v>
      </c>
      <c r="P9" s="47" t="s">
        <v>2896</v>
      </c>
      <c r="Q9" s="47"/>
      <c r="R9" s="47" t="s">
        <v>82</v>
      </c>
      <c r="S9" s="126"/>
      <c r="T9" s="214"/>
      <c r="U9" s="128">
        <v>12</v>
      </c>
      <c r="V9" s="128">
        <v>12</v>
      </c>
      <c r="W9" s="128">
        <v>15</v>
      </c>
      <c r="X9" s="128">
        <v>12</v>
      </c>
      <c r="Y9" s="128">
        <v>15</v>
      </c>
      <c r="Z9" s="128">
        <v>12</v>
      </c>
      <c r="AA9" s="128">
        <v>15</v>
      </c>
      <c r="AB9" s="128">
        <v>15</v>
      </c>
      <c r="AC9" s="128">
        <v>12</v>
      </c>
      <c r="AD9" s="128">
        <v>15</v>
      </c>
      <c r="AE9" s="128">
        <v>12</v>
      </c>
      <c r="AF9" s="128">
        <v>12</v>
      </c>
      <c r="AG9" s="178"/>
      <c r="AH9" s="178"/>
      <c r="AI9" s="178"/>
      <c r="AJ9" s="178"/>
      <c r="AK9" s="178"/>
      <c r="AL9" s="178"/>
      <c r="AM9" s="178"/>
      <c r="AN9" s="178"/>
      <c r="AO9" s="178"/>
      <c r="AP9" s="178"/>
      <c r="AQ9" s="178"/>
      <c r="AR9" s="178"/>
    </row>
    <row r="10" spans="1:44" ht="31.5">
      <c r="A10" s="122" t="s">
        <v>2906</v>
      </c>
      <c r="B10" s="122" t="s">
        <v>158</v>
      </c>
      <c r="C10" s="53" t="s">
        <v>1931</v>
      </c>
      <c r="D10" s="122"/>
      <c r="E10" s="53" t="s">
        <v>2907</v>
      </c>
      <c r="F10" s="53" t="s">
        <v>2908</v>
      </c>
      <c r="G10" s="123">
        <v>3</v>
      </c>
      <c r="H10" s="47" t="s">
        <v>2904</v>
      </c>
      <c r="I10" s="47" t="s">
        <v>2909</v>
      </c>
      <c r="J10" s="124" t="s">
        <v>94</v>
      </c>
      <c r="K10" s="131" t="s">
        <v>75</v>
      </c>
      <c r="L10" s="124" t="s">
        <v>95</v>
      </c>
      <c r="M10" s="47" t="s">
        <v>855</v>
      </c>
      <c r="N10" s="124" t="s">
        <v>2895</v>
      </c>
      <c r="O10" s="47" t="s">
        <v>2895</v>
      </c>
      <c r="P10" s="47" t="s">
        <v>2896</v>
      </c>
      <c r="Q10" s="47"/>
      <c r="R10" s="47" t="s">
        <v>82</v>
      </c>
      <c r="S10" s="126"/>
      <c r="T10" s="214"/>
      <c r="U10" s="127">
        <v>0.85</v>
      </c>
      <c r="V10" s="127">
        <v>0.85</v>
      </c>
      <c r="W10" s="127">
        <v>0.85</v>
      </c>
      <c r="X10" s="127">
        <v>0.86</v>
      </c>
      <c r="Y10" s="127">
        <v>0.86</v>
      </c>
      <c r="Z10" s="127">
        <v>0.86</v>
      </c>
      <c r="AA10" s="127">
        <v>0.86</v>
      </c>
      <c r="AB10" s="127">
        <v>0.87</v>
      </c>
      <c r="AC10" s="127">
        <v>0.87</v>
      </c>
      <c r="AD10" s="127">
        <v>0.87</v>
      </c>
      <c r="AE10" s="127">
        <v>0.87</v>
      </c>
      <c r="AF10" s="127">
        <v>0.87</v>
      </c>
      <c r="AG10" s="178"/>
      <c r="AH10" s="178"/>
      <c r="AI10" s="178"/>
      <c r="AJ10" s="178"/>
      <c r="AK10" s="178"/>
      <c r="AL10" s="178"/>
      <c r="AM10" s="178"/>
      <c r="AN10" s="178"/>
      <c r="AO10" s="178"/>
      <c r="AP10" s="178"/>
      <c r="AQ10" s="178"/>
      <c r="AR10" s="178"/>
    </row>
    <row r="11" spans="1:44" ht="63">
      <c r="A11" s="122" t="s">
        <v>2910</v>
      </c>
      <c r="B11" s="122" t="s">
        <v>158</v>
      </c>
      <c r="C11" s="53" t="s">
        <v>166</v>
      </c>
      <c r="D11" s="122"/>
      <c r="E11" s="53" t="s">
        <v>2911</v>
      </c>
      <c r="F11" s="53" t="s">
        <v>2912</v>
      </c>
      <c r="G11" s="123">
        <v>3</v>
      </c>
      <c r="H11" s="47" t="s">
        <v>2892</v>
      </c>
      <c r="I11" s="47" t="s">
        <v>2913</v>
      </c>
      <c r="J11" s="124" t="s">
        <v>94</v>
      </c>
      <c r="K11" s="131" t="s">
        <v>75</v>
      </c>
      <c r="L11" s="124" t="s">
        <v>95</v>
      </c>
      <c r="M11" s="47" t="s">
        <v>2914</v>
      </c>
      <c r="N11" s="124" t="s">
        <v>2895</v>
      </c>
      <c r="O11" s="47" t="s">
        <v>2895</v>
      </c>
      <c r="P11" s="47" t="s">
        <v>2896</v>
      </c>
      <c r="Q11" s="47"/>
      <c r="R11" s="47" t="s">
        <v>82</v>
      </c>
      <c r="S11" s="126"/>
      <c r="T11" s="214"/>
      <c r="U11" s="127">
        <v>0.95</v>
      </c>
      <c r="V11" s="127">
        <v>0.95</v>
      </c>
      <c r="W11" s="127">
        <v>0.95</v>
      </c>
      <c r="X11" s="127">
        <v>0.95</v>
      </c>
      <c r="Y11" s="127">
        <v>0.95</v>
      </c>
      <c r="Z11" s="127">
        <v>0.95</v>
      </c>
      <c r="AA11" s="127">
        <v>0.95</v>
      </c>
      <c r="AB11" s="127">
        <v>0.95</v>
      </c>
      <c r="AC11" s="127">
        <v>0.95</v>
      </c>
      <c r="AD11" s="127">
        <v>0.95</v>
      </c>
      <c r="AE11" s="127">
        <v>0.95</v>
      </c>
      <c r="AF11" s="127">
        <v>0.95</v>
      </c>
      <c r="AG11" s="178"/>
      <c r="AH11" s="178"/>
      <c r="AI11" s="178"/>
      <c r="AJ11" s="178"/>
      <c r="AK11" s="178"/>
      <c r="AL11" s="178"/>
      <c r="AM11" s="178"/>
      <c r="AN11" s="178"/>
      <c r="AO11" s="178"/>
      <c r="AP11" s="178"/>
      <c r="AQ11" s="178"/>
      <c r="AR11" s="178"/>
    </row>
    <row r="12" spans="1:44" ht="47.25">
      <c r="A12" s="122" t="s">
        <v>2915</v>
      </c>
      <c r="B12" s="122" t="s">
        <v>68</v>
      </c>
      <c r="C12" s="53" t="s">
        <v>84</v>
      </c>
      <c r="D12" s="122"/>
      <c r="E12" s="53" t="s">
        <v>2916</v>
      </c>
      <c r="F12" s="53" t="s">
        <v>2917</v>
      </c>
      <c r="G12" s="123">
        <v>3</v>
      </c>
      <c r="H12" s="47" t="s">
        <v>2904</v>
      </c>
      <c r="I12" s="47" t="s">
        <v>2918</v>
      </c>
      <c r="J12" s="124" t="s">
        <v>74</v>
      </c>
      <c r="K12" s="131" t="s">
        <v>75</v>
      </c>
      <c r="L12" s="124" t="s">
        <v>76</v>
      </c>
      <c r="M12" s="47" t="s">
        <v>2894</v>
      </c>
      <c r="N12" s="124" t="s">
        <v>2895</v>
      </c>
      <c r="O12" s="47" t="s">
        <v>2895</v>
      </c>
      <c r="P12" s="47" t="s">
        <v>2896</v>
      </c>
      <c r="Q12" s="47"/>
      <c r="R12" s="47" t="s">
        <v>200</v>
      </c>
      <c r="S12" s="126"/>
      <c r="T12" s="214"/>
      <c r="U12" s="128">
        <v>1</v>
      </c>
      <c r="V12" s="128">
        <v>1</v>
      </c>
      <c r="W12" s="128">
        <v>1</v>
      </c>
      <c r="X12" s="128">
        <v>1</v>
      </c>
      <c r="Y12" s="128">
        <v>1</v>
      </c>
      <c r="Z12" s="128">
        <v>1</v>
      </c>
      <c r="AA12" s="128">
        <v>1</v>
      </c>
      <c r="AB12" s="128">
        <v>1</v>
      </c>
      <c r="AC12" s="128">
        <v>1</v>
      </c>
      <c r="AD12" s="128">
        <v>1</v>
      </c>
      <c r="AE12" s="128">
        <v>1</v>
      </c>
      <c r="AF12" s="128">
        <v>1</v>
      </c>
      <c r="AG12" s="178"/>
      <c r="AH12" s="178"/>
      <c r="AI12" s="178"/>
      <c r="AJ12" s="178"/>
      <c r="AK12" s="178"/>
      <c r="AL12" s="178"/>
      <c r="AM12" s="178"/>
      <c r="AN12" s="178"/>
      <c r="AO12" s="178"/>
      <c r="AP12" s="178"/>
      <c r="AQ12" s="178"/>
      <c r="AR12" s="178"/>
    </row>
    <row r="13" spans="1:44" ht="63">
      <c r="A13" s="122" t="s">
        <v>2919</v>
      </c>
      <c r="B13" s="122" t="s">
        <v>68</v>
      </c>
      <c r="C13" s="53" t="s">
        <v>84</v>
      </c>
      <c r="D13" s="122"/>
      <c r="E13" s="53" t="s">
        <v>2920</v>
      </c>
      <c r="F13" s="53" t="s">
        <v>2921</v>
      </c>
      <c r="G13" s="123">
        <v>2</v>
      </c>
      <c r="H13" s="47" t="s">
        <v>2904</v>
      </c>
      <c r="I13" s="47" t="s">
        <v>2922</v>
      </c>
      <c r="J13" s="124" t="s">
        <v>74</v>
      </c>
      <c r="K13" s="131" t="s">
        <v>75</v>
      </c>
      <c r="L13" s="124" t="s">
        <v>76</v>
      </c>
      <c r="M13" s="47" t="s">
        <v>2894</v>
      </c>
      <c r="N13" s="124" t="s">
        <v>2895</v>
      </c>
      <c r="O13" s="47" t="s">
        <v>2895</v>
      </c>
      <c r="P13" s="47" t="s">
        <v>2896</v>
      </c>
      <c r="Q13" s="47"/>
      <c r="R13" s="47" t="s">
        <v>82</v>
      </c>
      <c r="S13" s="126"/>
      <c r="T13" s="214"/>
      <c r="U13" s="128">
        <v>18</v>
      </c>
      <c r="V13" s="128">
        <v>18</v>
      </c>
      <c r="W13" s="128">
        <v>18</v>
      </c>
      <c r="X13" s="128">
        <v>18</v>
      </c>
      <c r="Y13" s="128">
        <v>18</v>
      </c>
      <c r="Z13" s="128">
        <v>18</v>
      </c>
      <c r="AA13" s="128">
        <v>18</v>
      </c>
      <c r="AB13" s="128">
        <v>18</v>
      </c>
      <c r="AC13" s="128">
        <v>18</v>
      </c>
      <c r="AD13" s="128">
        <v>18</v>
      </c>
      <c r="AE13" s="128">
        <v>18</v>
      </c>
      <c r="AF13" s="128">
        <v>18</v>
      </c>
      <c r="AG13" s="180"/>
      <c r="AH13" s="180"/>
      <c r="AI13" s="180"/>
      <c r="AJ13" s="180"/>
      <c r="AK13" s="180"/>
      <c r="AL13" s="180"/>
      <c r="AM13" s="180"/>
      <c r="AN13" s="180"/>
      <c r="AO13" s="180"/>
      <c r="AP13" s="180"/>
      <c r="AQ13" s="180"/>
      <c r="AR13" s="180"/>
    </row>
    <row r="14" spans="1:44" ht="47.25">
      <c r="A14" s="122" t="s">
        <v>2923</v>
      </c>
      <c r="B14" s="122" t="s">
        <v>158</v>
      </c>
      <c r="C14" s="53" t="s">
        <v>1931</v>
      </c>
      <c r="D14" s="122"/>
      <c r="E14" s="53" t="s">
        <v>2924</v>
      </c>
      <c r="F14" s="53" t="s">
        <v>2925</v>
      </c>
      <c r="G14" s="123">
        <v>3</v>
      </c>
      <c r="H14" s="47" t="s">
        <v>2926</v>
      </c>
      <c r="I14" s="47" t="s">
        <v>2927</v>
      </c>
      <c r="J14" s="124" t="s">
        <v>74</v>
      </c>
      <c r="K14" s="131" t="s">
        <v>75</v>
      </c>
      <c r="L14" s="124" t="s">
        <v>76</v>
      </c>
      <c r="M14" s="47" t="s">
        <v>2928</v>
      </c>
      <c r="N14" s="124" t="s">
        <v>2895</v>
      </c>
      <c r="O14" s="47" t="s">
        <v>2895</v>
      </c>
      <c r="P14" s="47" t="s">
        <v>2896</v>
      </c>
      <c r="Q14" s="47"/>
      <c r="R14" s="47" t="s">
        <v>200</v>
      </c>
      <c r="S14" s="126"/>
      <c r="T14" s="214"/>
      <c r="U14" s="128">
        <v>28</v>
      </c>
      <c r="V14" s="128">
        <v>28</v>
      </c>
      <c r="W14" s="128">
        <v>30</v>
      </c>
      <c r="X14" s="128">
        <v>28</v>
      </c>
      <c r="Y14" s="128">
        <v>28</v>
      </c>
      <c r="Z14" s="128">
        <v>30</v>
      </c>
      <c r="AA14" s="128">
        <v>30</v>
      </c>
      <c r="AB14" s="128">
        <v>30</v>
      </c>
      <c r="AC14" s="128">
        <v>30</v>
      </c>
      <c r="AD14" s="128">
        <v>30</v>
      </c>
      <c r="AE14" s="128">
        <v>30</v>
      </c>
      <c r="AF14" s="128">
        <v>28</v>
      </c>
      <c r="AG14" s="180"/>
      <c r="AH14" s="180"/>
      <c r="AI14" s="180"/>
      <c r="AJ14" s="180"/>
      <c r="AK14" s="180"/>
      <c r="AL14" s="180"/>
      <c r="AM14" s="180"/>
      <c r="AN14" s="180"/>
      <c r="AO14" s="180"/>
      <c r="AP14" s="180"/>
      <c r="AQ14" s="180"/>
      <c r="AR14" s="180"/>
    </row>
    <row r="15" spans="1:44" ht="31.5">
      <c r="A15" s="122" t="s">
        <v>2929</v>
      </c>
      <c r="B15" s="122" t="s">
        <v>158</v>
      </c>
      <c r="C15" s="53" t="s">
        <v>159</v>
      </c>
      <c r="D15" s="122"/>
      <c r="E15" s="53" t="s">
        <v>2930</v>
      </c>
      <c r="F15" s="53" t="s">
        <v>2931</v>
      </c>
      <c r="G15" s="123">
        <v>3</v>
      </c>
      <c r="H15" s="47" t="s">
        <v>2892</v>
      </c>
      <c r="I15" s="47" t="s">
        <v>2932</v>
      </c>
      <c r="J15" s="124" t="s">
        <v>94</v>
      </c>
      <c r="K15" s="131" t="s">
        <v>75</v>
      </c>
      <c r="L15" s="124" t="s">
        <v>95</v>
      </c>
      <c r="M15" s="47" t="s">
        <v>2933</v>
      </c>
      <c r="N15" s="124" t="s">
        <v>2895</v>
      </c>
      <c r="O15" s="47" t="s">
        <v>2895</v>
      </c>
      <c r="P15" s="47" t="s">
        <v>2896</v>
      </c>
      <c r="Q15" s="47"/>
      <c r="R15" s="47" t="s">
        <v>200</v>
      </c>
      <c r="S15" s="126"/>
      <c r="T15" s="214"/>
      <c r="U15" s="127">
        <v>0.85</v>
      </c>
      <c r="V15" s="127">
        <v>0.85</v>
      </c>
      <c r="W15" s="127">
        <v>0.88</v>
      </c>
      <c r="X15" s="127">
        <v>0.88</v>
      </c>
      <c r="Y15" s="127">
        <v>0.9</v>
      </c>
      <c r="Z15" s="127">
        <v>0.9</v>
      </c>
      <c r="AA15" s="127">
        <v>0.9</v>
      </c>
      <c r="AB15" s="127">
        <v>0.92</v>
      </c>
      <c r="AC15" s="127">
        <v>0.92</v>
      </c>
      <c r="AD15" s="127">
        <v>0.92</v>
      </c>
      <c r="AE15" s="127">
        <v>0.94</v>
      </c>
      <c r="AF15" s="127">
        <v>0.9</v>
      </c>
      <c r="AG15" s="246"/>
      <c r="AH15" s="180"/>
      <c r="AI15" s="180"/>
      <c r="AJ15" s="247"/>
      <c r="AK15" s="180"/>
      <c r="AL15" s="180"/>
      <c r="AM15" s="180"/>
      <c r="AN15" s="180"/>
      <c r="AO15" s="180"/>
      <c r="AP15" s="180"/>
      <c r="AQ15" s="180"/>
      <c r="AR15" s="180"/>
    </row>
    <row r="16" spans="1:44" ht="47.25">
      <c r="A16" s="122" t="s">
        <v>2934</v>
      </c>
      <c r="B16" s="122" t="s">
        <v>158</v>
      </c>
      <c r="C16" s="53" t="s">
        <v>159</v>
      </c>
      <c r="D16" s="122"/>
      <c r="E16" s="53" t="s">
        <v>2935</v>
      </c>
      <c r="F16" s="53" t="s">
        <v>2936</v>
      </c>
      <c r="G16" s="123">
        <v>3</v>
      </c>
      <c r="H16" s="47" t="s">
        <v>2926</v>
      </c>
      <c r="I16" s="47" t="s">
        <v>2937</v>
      </c>
      <c r="J16" s="124" t="s">
        <v>94</v>
      </c>
      <c r="K16" s="131" t="s">
        <v>75</v>
      </c>
      <c r="L16" s="124" t="s">
        <v>95</v>
      </c>
      <c r="M16" s="47" t="s">
        <v>2933</v>
      </c>
      <c r="N16" s="124" t="s">
        <v>2895</v>
      </c>
      <c r="O16" s="47" t="s">
        <v>2895</v>
      </c>
      <c r="P16" s="47" t="s">
        <v>2896</v>
      </c>
      <c r="Q16" s="47"/>
      <c r="R16" s="47" t="s">
        <v>200</v>
      </c>
      <c r="S16" s="126"/>
      <c r="T16" s="214"/>
      <c r="U16" s="127">
        <v>0.85</v>
      </c>
      <c r="V16" s="127">
        <v>0.85</v>
      </c>
      <c r="W16" s="127">
        <v>0.87</v>
      </c>
      <c r="X16" s="127">
        <v>0.9</v>
      </c>
      <c r="Y16" s="127">
        <v>0.9</v>
      </c>
      <c r="Z16" s="127">
        <v>0.9</v>
      </c>
      <c r="AA16" s="127">
        <v>0.92</v>
      </c>
      <c r="AB16" s="127">
        <v>0.92</v>
      </c>
      <c r="AC16" s="127">
        <v>0.95</v>
      </c>
      <c r="AD16" s="127">
        <v>0.95</v>
      </c>
      <c r="AE16" s="127">
        <v>0.95</v>
      </c>
      <c r="AF16" s="127">
        <v>0.95</v>
      </c>
      <c r="AG16" s="246"/>
      <c r="AH16" s="180"/>
      <c r="AI16" s="180"/>
      <c r="AJ16" s="180"/>
      <c r="AK16" s="180"/>
      <c r="AL16" s="180"/>
      <c r="AM16" s="180"/>
      <c r="AN16" s="180"/>
      <c r="AO16" s="180"/>
      <c r="AP16" s="180"/>
      <c r="AQ16" s="180"/>
      <c r="AR16" s="180"/>
    </row>
    <row r="17" spans="1:44" ht="47.25">
      <c r="A17" s="122" t="s">
        <v>2938</v>
      </c>
      <c r="B17" s="122" t="s">
        <v>143</v>
      </c>
      <c r="C17" s="53" t="s">
        <v>555</v>
      </c>
      <c r="D17" s="122"/>
      <c r="E17" s="53" t="s">
        <v>2939</v>
      </c>
      <c r="F17" s="53" t="s">
        <v>2940</v>
      </c>
      <c r="G17" s="123">
        <v>3</v>
      </c>
      <c r="H17" s="47" t="s">
        <v>2926</v>
      </c>
      <c r="I17" s="47" t="s">
        <v>2941</v>
      </c>
      <c r="J17" s="124" t="s">
        <v>74</v>
      </c>
      <c r="K17" s="131" t="s">
        <v>75</v>
      </c>
      <c r="L17" s="124" t="s">
        <v>76</v>
      </c>
      <c r="M17" s="47" t="s">
        <v>2933</v>
      </c>
      <c r="N17" s="124" t="s">
        <v>2895</v>
      </c>
      <c r="O17" s="47" t="s">
        <v>2895</v>
      </c>
      <c r="P17" s="47" t="s">
        <v>2896</v>
      </c>
      <c r="Q17" s="47"/>
      <c r="R17" s="47" t="s">
        <v>200</v>
      </c>
      <c r="S17" s="126"/>
      <c r="T17" s="214"/>
      <c r="U17" s="248">
        <v>10</v>
      </c>
      <c r="V17" s="248">
        <v>10</v>
      </c>
      <c r="W17" s="248">
        <v>10</v>
      </c>
      <c r="X17" s="248">
        <v>10</v>
      </c>
      <c r="Y17" s="248">
        <v>10</v>
      </c>
      <c r="Z17" s="248">
        <v>10</v>
      </c>
      <c r="AA17" s="248">
        <v>10</v>
      </c>
      <c r="AB17" s="248">
        <v>10</v>
      </c>
      <c r="AC17" s="248">
        <v>10</v>
      </c>
      <c r="AD17" s="248">
        <v>10</v>
      </c>
      <c r="AE17" s="248">
        <v>10</v>
      </c>
      <c r="AF17" s="248">
        <v>10</v>
      </c>
      <c r="AG17" s="246"/>
      <c r="AH17" s="180"/>
      <c r="AI17" s="180"/>
      <c r="AJ17" s="180"/>
      <c r="AK17" s="180"/>
      <c r="AL17" s="180"/>
      <c r="AM17" s="180"/>
      <c r="AN17" s="180"/>
      <c r="AO17" s="180"/>
      <c r="AP17" s="180"/>
      <c r="AQ17" s="180"/>
      <c r="AR17" s="180"/>
    </row>
    <row r="18" spans="1:44" ht="110.25">
      <c r="A18" s="122" t="s">
        <v>2942</v>
      </c>
      <c r="B18" s="122" t="s">
        <v>143</v>
      </c>
      <c r="C18" s="53" t="s">
        <v>555</v>
      </c>
      <c r="D18" s="122"/>
      <c r="E18" s="53" t="s">
        <v>2943</v>
      </c>
      <c r="F18" s="53" t="s">
        <v>2944</v>
      </c>
      <c r="G18" s="123">
        <v>3</v>
      </c>
      <c r="H18" s="47" t="s">
        <v>2945</v>
      </c>
      <c r="I18" s="47" t="s">
        <v>835</v>
      </c>
      <c r="J18" s="124" t="s">
        <v>74</v>
      </c>
      <c r="K18" s="131" t="s">
        <v>75</v>
      </c>
      <c r="L18" s="124" t="s">
        <v>95</v>
      </c>
      <c r="M18" s="47" t="s">
        <v>2946</v>
      </c>
      <c r="N18" s="124" t="s">
        <v>2947</v>
      </c>
      <c r="O18" s="47" t="s">
        <v>2948</v>
      </c>
      <c r="P18" s="124" t="s">
        <v>2949</v>
      </c>
      <c r="Q18" s="47"/>
      <c r="R18" s="47" t="s">
        <v>82</v>
      </c>
      <c r="S18" s="126"/>
      <c r="T18" s="214"/>
      <c r="U18" s="248">
        <v>7</v>
      </c>
      <c r="V18" s="248">
        <v>7</v>
      </c>
      <c r="W18" s="248">
        <v>7</v>
      </c>
      <c r="X18" s="248">
        <v>7</v>
      </c>
      <c r="Y18" s="248">
        <v>7</v>
      </c>
      <c r="Z18" s="248">
        <v>7</v>
      </c>
      <c r="AA18" s="248">
        <v>7</v>
      </c>
      <c r="AB18" s="248">
        <v>7</v>
      </c>
      <c r="AC18" s="248">
        <v>7</v>
      </c>
      <c r="AD18" s="248">
        <v>7</v>
      </c>
      <c r="AE18" s="248">
        <v>7</v>
      </c>
      <c r="AF18" s="248">
        <v>7</v>
      </c>
      <c r="AG18" s="180"/>
      <c r="AH18" s="180"/>
      <c r="AI18" s="180"/>
      <c r="AJ18" s="180"/>
      <c r="AK18" s="180"/>
      <c r="AL18" s="180"/>
      <c r="AM18" s="180"/>
      <c r="AN18" s="180"/>
      <c r="AO18" s="180"/>
      <c r="AP18" s="180"/>
      <c r="AQ18" s="180"/>
      <c r="AR18" s="180"/>
    </row>
    <row r="19" spans="1:44" ht="110.25">
      <c r="A19" s="122" t="s">
        <v>2950</v>
      </c>
      <c r="B19" s="122" t="s">
        <v>68</v>
      </c>
      <c r="C19" s="53" t="s">
        <v>182</v>
      </c>
      <c r="D19" s="122"/>
      <c r="E19" s="53" t="s">
        <v>2951</v>
      </c>
      <c r="F19" s="53" t="s">
        <v>2952</v>
      </c>
      <c r="G19" s="123">
        <v>2</v>
      </c>
      <c r="H19" s="47" t="s">
        <v>2953</v>
      </c>
      <c r="I19" s="47" t="s">
        <v>839</v>
      </c>
      <c r="J19" s="124" t="s">
        <v>74</v>
      </c>
      <c r="K19" s="131" t="s">
        <v>75</v>
      </c>
      <c r="L19" s="124" t="s">
        <v>76</v>
      </c>
      <c r="M19" s="47" t="s">
        <v>2954</v>
      </c>
      <c r="N19" s="124" t="s">
        <v>2947</v>
      </c>
      <c r="O19" s="47" t="s">
        <v>2947</v>
      </c>
      <c r="P19" s="124" t="s">
        <v>2949</v>
      </c>
      <c r="Q19" s="47"/>
      <c r="R19" s="47" t="s">
        <v>82</v>
      </c>
      <c r="S19" s="126"/>
      <c r="T19" s="214"/>
      <c r="U19" s="248">
        <v>1</v>
      </c>
      <c r="V19" s="248">
        <v>1</v>
      </c>
      <c r="W19" s="248">
        <v>1</v>
      </c>
      <c r="X19" s="248">
        <v>1</v>
      </c>
      <c r="Y19" s="248">
        <v>1</v>
      </c>
      <c r="Z19" s="248">
        <v>1</v>
      </c>
      <c r="AA19" s="248">
        <v>1</v>
      </c>
      <c r="AB19" s="248">
        <v>1</v>
      </c>
      <c r="AC19" s="248">
        <v>1</v>
      </c>
      <c r="AD19" s="248">
        <v>1</v>
      </c>
      <c r="AE19" s="248">
        <v>1</v>
      </c>
      <c r="AF19" s="248">
        <v>1</v>
      </c>
      <c r="AG19" s="180"/>
      <c r="AH19" s="180"/>
      <c r="AI19" s="180"/>
      <c r="AJ19" s="180"/>
      <c r="AK19" s="180"/>
      <c r="AL19" s="180"/>
      <c r="AM19" s="180"/>
      <c r="AN19" s="180"/>
      <c r="AO19" s="180"/>
      <c r="AP19" s="180"/>
      <c r="AQ19" s="180"/>
      <c r="AR19" s="180"/>
    </row>
    <row r="20" spans="1:44" ht="110.25">
      <c r="A20" s="122" t="s">
        <v>2955</v>
      </c>
      <c r="B20" s="122" t="s">
        <v>143</v>
      </c>
      <c r="C20" s="53" t="s">
        <v>555</v>
      </c>
      <c r="D20" s="122"/>
      <c r="E20" s="53" t="s">
        <v>2956</v>
      </c>
      <c r="F20" s="53" t="s">
        <v>2957</v>
      </c>
      <c r="G20" s="123">
        <v>3</v>
      </c>
      <c r="H20" s="47" t="s">
        <v>2958</v>
      </c>
      <c r="I20" s="47" t="s">
        <v>2959</v>
      </c>
      <c r="J20" s="124" t="s">
        <v>74</v>
      </c>
      <c r="K20" s="131" t="s">
        <v>75</v>
      </c>
      <c r="L20" s="124" t="s">
        <v>95</v>
      </c>
      <c r="M20" s="47" t="s">
        <v>2960</v>
      </c>
      <c r="N20" s="124" t="s">
        <v>2947</v>
      </c>
      <c r="O20" s="47" t="s">
        <v>2947</v>
      </c>
      <c r="P20" s="124" t="s">
        <v>2949</v>
      </c>
      <c r="Q20" s="47" t="s">
        <v>638</v>
      </c>
      <c r="R20" s="47" t="s">
        <v>82</v>
      </c>
      <c r="S20" s="126"/>
      <c r="T20" s="214"/>
      <c r="U20" s="248">
        <v>1</v>
      </c>
      <c r="V20" s="248">
        <v>1</v>
      </c>
      <c r="W20" s="248">
        <v>1</v>
      </c>
      <c r="X20" s="248">
        <v>1</v>
      </c>
      <c r="Y20" s="248">
        <v>1</v>
      </c>
      <c r="Z20" s="248">
        <v>1</v>
      </c>
      <c r="AA20" s="248">
        <v>1</v>
      </c>
      <c r="AB20" s="248">
        <v>1</v>
      </c>
      <c r="AC20" s="248">
        <v>1</v>
      </c>
      <c r="AD20" s="248">
        <v>1</v>
      </c>
      <c r="AE20" s="248">
        <v>1</v>
      </c>
      <c r="AF20" s="248">
        <v>1</v>
      </c>
      <c r="AG20" s="180"/>
      <c r="AH20" s="180"/>
      <c r="AI20" s="180"/>
      <c r="AJ20" s="180"/>
      <c r="AK20" s="180"/>
      <c r="AL20" s="180"/>
      <c r="AM20" s="180"/>
      <c r="AN20" s="180"/>
      <c r="AO20" s="180"/>
      <c r="AP20" s="180"/>
      <c r="AQ20" s="180"/>
      <c r="AR20" s="180"/>
    </row>
    <row r="21" spans="1:44" ht="47.25">
      <c r="A21" s="122" t="s">
        <v>2961</v>
      </c>
      <c r="B21" s="122" t="s">
        <v>68</v>
      </c>
      <c r="C21" s="53" t="s">
        <v>224</v>
      </c>
      <c r="D21" s="122"/>
      <c r="E21" s="53" t="s">
        <v>2962</v>
      </c>
      <c r="F21" s="53" t="s">
        <v>2963</v>
      </c>
      <c r="G21" s="123">
        <v>2</v>
      </c>
      <c r="H21" s="47" t="s">
        <v>2958</v>
      </c>
      <c r="I21" s="47" t="s">
        <v>2964</v>
      </c>
      <c r="J21" s="124" t="s">
        <v>74</v>
      </c>
      <c r="K21" s="131" t="s">
        <v>75</v>
      </c>
      <c r="L21" s="124" t="s">
        <v>76</v>
      </c>
      <c r="M21" s="47" t="s">
        <v>2965</v>
      </c>
      <c r="N21" s="124" t="s">
        <v>2947</v>
      </c>
      <c r="O21" s="47" t="s">
        <v>2947</v>
      </c>
      <c r="P21" s="124" t="s">
        <v>2949</v>
      </c>
      <c r="Q21" s="47" t="s">
        <v>2966</v>
      </c>
      <c r="R21" s="47" t="s">
        <v>82</v>
      </c>
      <c r="S21" s="126"/>
      <c r="T21" s="214"/>
      <c r="U21" s="128">
        <v>200</v>
      </c>
      <c r="V21" s="128">
        <v>200</v>
      </c>
      <c r="W21" s="128">
        <v>200</v>
      </c>
      <c r="X21" s="128">
        <v>200</v>
      </c>
      <c r="Y21" s="128">
        <v>200</v>
      </c>
      <c r="Z21" s="128">
        <v>200</v>
      </c>
      <c r="AA21" s="128">
        <v>200</v>
      </c>
      <c r="AB21" s="128">
        <v>200</v>
      </c>
      <c r="AC21" s="128">
        <v>200</v>
      </c>
      <c r="AD21" s="128">
        <v>200</v>
      </c>
      <c r="AE21" s="128">
        <v>200</v>
      </c>
      <c r="AF21" s="128">
        <v>200</v>
      </c>
      <c r="AG21" s="180"/>
      <c r="AH21" s="180"/>
      <c r="AI21" s="180"/>
      <c r="AJ21" s="180"/>
      <c r="AK21" s="180"/>
      <c r="AL21" s="180"/>
      <c r="AM21" s="180"/>
      <c r="AN21" s="180"/>
      <c r="AO21" s="180"/>
      <c r="AP21" s="180"/>
      <c r="AQ21" s="180"/>
      <c r="AR21" s="180"/>
    </row>
    <row r="22" spans="1:44" ht="47.25">
      <c r="A22" s="122" t="s">
        <v>2967</v>
      </c>
      <c r="B22" s="122" t="s">
        <v>68</v>
      </c>
      <c r="C22" s="53" t="s">
        <v>224</v>
      </c>
      <c r="D22" s="122"/>
      <c r="E22" s="53" t="s">
        <v>2968</v>
      </c>
      <c r="F22" s="53" t="s">
        <v>2969</v>
      </c>
      <c r="G22" s="123">
        <v>2</v>
      </c>
      <c r="H22" s="47" t="s">
        <v>2958</v>
      </c>
      <c r="I22" s="47" t="s">
        <v>2964</v>
      </c>
      <c r="J22" s="124" t="s">
        <v>74</v>
      </c>
      <c r="K22" s="131" t="s">
        <v>75</v>
      </c>
      <c r="L22" s="124" t="s">
        <v>76</v>
      </c>
      <c r="M22" s="47" t="s">
        <v>2965</v>
      </c>
      <c r="N22" s="124" t="s">
        <v>2947</v>
      </c>
      <c r="O22" s="47" t="s">
        <v>2947</v>
      </c>
      <c r="P22" s="124" t="s">
        <v>2949</v>
      </c>
      <c r="Q22" s="47"/>
      <c r="R22" s="47" t="s">
        <v>82</v>
      </c>
      <c r="S22" s="126"/>
      <c r="T22" s="214"/>
      <c r="U22" s="128">
        <v>200</v>
      </c>
      <c r="V22" s="128">
        <v>200</v>
      </c>
      <c r="W22" s="128">
        <v>200</v>
      </c>
      <c r="X22" s="128">
        <v>200</v>
      </c>
      <c r="Y22" s="128">
        <v>200</v>
      </c>
      <c r="Z22" s="128">
        <v>200</v>
      </c>
      <c r="AA22" s="128">
        <v>200</v>
      </c>
      <c r="AB22" s="128">
        <v>200</v>
      </c>
      <c r="AC22" s="128">
        <v>200</v>
      </c>
      <c r="AD22" s="128">
        <v>200</v>
      </c>
      <c r="AE22" s="128">
        <v>200</v>
      </c>
      <c r="AF22" s="128">
        <v>200</v>
      </c>
      <c r="AG22" s="180"/>
      <c r="AH22" s="180"/>
      <c r="AI22" s="180"/>
      <c r="AJ22" s="180"/>
      <c r="AK22" s="180"/>
      <c r="AL22" s="180"/>
      <c r="AM22" s="180"/>
      <c r="AN22" s="180"/>
      <c r="AO22" s="180"/>
      <c r="AP22" s="180"/>
      <c r="AQ22" s="180"/>
      <c r="AR22" s="180"/>
    </row>
    <row r="23" spans="1:44" ht="47.25">
      <c r="A23" s="122" t="s">
        <v>2970</v>
      </c>
      <c r="B23" s="122" t="s">
        <v>68</v>
      </c>
      <c r="C23" s="53" t="s">
        <v>224</v>
      </c>
      <c r="D23" s="122"/>
      <c r="E23" s="53" t="s">
        <v>2971</v>
      </c>
      <c r="F23" s="53" t="s">
        <v>2972</v>
      </c>
      <c r="G23" s="123">
        <v>2</v>
      </c>
      <c r="H23" s="47" t="s">
        <v>2958</v>
      </c>
      <c r="I23" s="47" t="s">
        <v>2973</v>
      </c>
      <c r="J23" s="124" t="s">
        <v>74</v>
      </c>
      <c r="K23" s="131" t="s">
        <v>75</v>
      </c>
      <c r="L23" s="124" t="s">
        <v>76</v>
      </c>
      <c r="M23" s="47" t="s">
        <v>2965</v>
      </c>
      <c r="N23" s="124" t="s">
        <v>2947</v>
      </c>
      <c r="O23" s="47" t="s">
        <v>2947</v>
      </c>
      <c r="P23" s="124" t="s">
        <v>2949</v>
      </c>
      <c r="Q23" s="47"/>
      <c r="R23" s="47" t="s">
        <v>82</v>
      </c>
      <c r="S23" s="126"/>
      <c r="T23" s="214"/>
      <c r="U23" s="128">
        <v>150</v>
      </c>
      <c r="V23" s="128">
        <v>150</v>
      </c>
      <c r="W23" s="128">
        <v>150</v>
      </c>
      <c r="X23" s="128">
        <v>150</v>
      </c>
      <c r="Y23" s="128">
        <v>150</v>
      </c>
      <c r="Z23" s="128">
        <v>150</v>
      </c>
      <c r="AA23" s="128">
        <v>150</v>
      </c>
      <c r="AB23" s="128">
        <v>150</v>
      </c>
      <c r="AC23" s="128">
        <v>150</v>
      </c>
      <c r="AD23" s="128">
        <v>150</v>
      </c>
      <c r="AE23" s="128">
        <v>150</v>
      </c>
      <c r="AF23" s="128">
        <v>150</v>
      </c>
      <c r="AG23" s="180"/>
      <c r="AH23" s="180"/>
      <c r="AI23" s="180"/>
      <c r="AJ23" s="180"/>
      <c r="AK23" s="180"/>
      <c r="AL23" s="180"/>
      <c r="AM23" s="180"/>
      <c r="AN23" s="180"/>
      <c r="AO23" s="180"/>
      <c r="AP23" s="180"/>
      <c r="AQ23" s="180"/>
      <c r="AR23" s="180"/>
    </row>
    <row r="24" spans="1:44" ht="47.25">
      <c r="A24" s="122" t="s">
        <v>2974</v>
      </c>
      <c r="B24" s="122" t="s">
        <v>68</v>
      </c>
      <c r="C24" s="53" t="s">
        <v>224</v>
      </c>
      <c r="D24" s="122"/>
      <c r="E24" s="53" t="s">
        <v>2975</v>
      </c>
      <c r="F24" s="53" t="s">
        <v>2976</v>
      </c>
      <c r="G24" s="123">
        <v>3</v>
      </c>
      <c r="H24" s="47" t="s">
        <v>2958</v>
      </c>
      <c r="I24" s="47" t="s">
        <v>2977</v>
      </c>
      <c r="J24" s="124" t="s">
        <v>74</v>
      </c>
      <c r="K24" s="131" t="s">
        <v>75</v>
      </c>
      <c r="L24" s="124" t="s">
        <v>76</v>
      </c>
      <c r="M24" s="47" t="s">
        <v>843</v>
      </c>
      <c r="N24" s="124" t="s">
        <v>2947</v>
      </c>
      <c r="O24" s="47" t="s">
        <v>2947</v>
      </c>
      <c r="P24" s="124" t="s">
        <v>2949</v>
      </c>
      <c r="Q24" s="47"/>
      <c r="R24" s="47" t="s">
        <v>82</v>
      </c>
      <c r="S24" s="126"/>
      <c r="T24" s="214"/>
      <c r="U24" s="248">
        <v>80</v>
      </c>
      <c r="V24" s="248">
        <v>80</v>
      </c>
      <c r="W24" s="248">
        <v>80</v>
      </c>
      <c r="X24" s="248">
        <v>80</v>
      </c>
      <c r="Y24" s="248">
        <v>80</v>
      </c>
      <c r="Z24" s="248">
        <v>80</v>
      </c>
      <c r="AA24" s="248">
        <v>80</v>
      </c>
      <c r="AB24" s="248">
        <v>80</v>
      </c>
      <c r="AC24" s="248">
        <v>80</v>
      </c>
      <c r="AD24" s="248">
        <v>80</v>
      </c>
      <c r="AE24" s="248">
        <v>80</v>
      </c>
      <c r="AF24" s="248">
        <v>80</v>
      </c>
      <c r="AG24" s="180"/>
      <c r="AH24" s="180"/>
      <c r="AI24" s="180"/>
      <c r="AJ24" s="180"/>
      <c r="AK24" s="180"/>
      <c r="AL24" s="180"/>
      <c r="AM24" s="180"/>
      <c r="AN24" s="180"/>
      <c r="AO24" s="180"/>
      <c r="AP24" s="180"/>
      <c r="AQ24" s="180"/>
      <c r="AR24" s="180"/>
    </row>
    <row r="25" spans="1:44" ht="47.25">
      <c r="A25" s="122" t="s">
        <v>2978</v>
      </c>
      <c r="B25" s="122" t="s">
        <v>209</v>
      </c>
      <c r="C25" s="53" t="s">
        <v>845</v>
      </c>
      <c r="D25" s="122"/>
      <c r="E25" s="53" t="s">
        <v>2979</v>
      </c>
      <c r="F25" s="53" t="s">
        <v>2980</v>
      </c>
      <c r="G25" s="123">
        <v>2</v>
      </c>
      <c r="H25" s="47" t="s">
        <v>2958</v>
      </c>
      <c r="I25" s="47" t="s">
        <v>2981</v>
      </c>
      <c r="J25" s="124" t="s">
        <v>74</v>
      </c>
      <c r="K25" s="131" t="s">
        <v>75</v>
      </c>
      <c r="L25" s="124" t="s">
        <v>76</v>
      </c>
      <c r="M25" s="47" t="s">
        <v>2982</v>
      </c>
      <c r="N25" s="124" t="s">
        <v>2947</v>
      </c>
      <c r="O25" s="47" t="s">
        <v>2947</v>
      </c>
      <c r="P25" s="124" t="s">
        <v>2949</v>
      </c>
      <c r="Q25" s="47" t="s">
        <v>658</v>
      </c>
      <c r="R25" s="47" t="s">
        <v>82</v>
      </c>
      <c r="S25" s="126"/>
      <c r="T25" s="214"/>
      <c r="U25" s="248"/>
      <c r="V25" s="248"/>
      <c r="W25" s="248">
        <v>1</v>
      </c>
      <c r="X25" s="248"/>
      <c r="Y25" s="248"/>
      <c r="Z25" s="248">
        <v>1</v>
      </c>
      <c r="AA25" s="248"/>
      <c r="AB25" s="248"/>
      <c r="AC25" s="248">
        <v>1</v>
      </c>
      <c r="AD25" s="248"/>
      <c r="AE25" s="248"/>
      <c r="AF25" s="248">
        <v>1</v>
      </c>
      <c r="AG25" s="180"/>
      <c r="AH25" s="180"/>
      <c r="AI25" s="180"/>
      <c r="AJ25" s="180"/>
      <c r="AK25" s="180"/>
      <c r="AL25" s="180"/>
      <c r="AM25" s="180"/>
      <c r="AN25" s="180"/>
      <c r="AO25" s="180"/>
      <c r="AP25" s="180"/>
      <c r="AQ25" s="180"/>
      <c r="AR25" s="180"/>
    </row>
    <row r="26" spans="1:44" ht="47.25">
      <c r="A26" s="122" t="s">
        <v>2983</v>
      </c>
      <c r="B26" s="122" t="s">
        <v>131</v>
      </c>
      <c r="C26" s="53" t="s">
        <v>336</v>
      </c>
      <c r="D26" s="122"/>
      <c r="E26" s="53" t="s">
        <v>2984</v>
      </c>
      <c r="F26" s="53" t="s">
        <v>2985</v>
      </c>
      <c r="G26" s="123">
        <v>2</v>
      </c>
      <c r="H26" s="47" t="s">
        <v>2958</v>
      </c>
      <c r="I26" s="47" t="s">
        <v>2973</v>
      </c>
      <c r="J26" s="124" t="s">
        <v>74</v>
      </c>
      <c r="K26" s="131" t="s">
        <v>75</v>
      </c>
      <c r="L26" s="124" t="s">
        <v>76</v>
      </c>
      <c r="M26" s="47" t="s">
        <v>2946</v>
      </c>
      <c r="N26" s="124" t="s">
        <v>2947</v>
      </c>
      <c r="O26" s="47" t="s">
        <v>2947</v>
      </c>
      <c r="P26" s="124" t="s">
        <v>2949</v>
      </c>
      <c r="Q26" s="47"/>
      <c r="R26" s="47" t="s">
        <v>82</v>
      </c>
      <c r="S26" s="126"/>
      <c r="T26" s="214"/>
      <c r="U26" s="128">
        <v>100</v>
      </c>
      <c r="V26" s="128">
        <v>100</v>
      </c>
      <c r="W26" s="128">
        <v>100</v>
      </c>
      <c r="X26" s="128">
        <v>100</v>
      </c>
      <c r="Y26" s="128">
        <v>100</v>
      </c>
      <c r="Z26" s="128">
        <v>100</v>
      </c>
      <c r="AA26" s="128">
        <v>100</v>
      </c>
      <c r="AB26" s="128">
        <v>100</v>
      </c>
      <c r="AC26" s="128">
        <v>100</v>
      </c>
      <c r="AD26" s="128">
        <v>100</v>
      </c>
      <c r="AE26" s="128">
        <v>100</v>
      </c>
      <c r="AF26" s="128">
        <v>100</v>
      </c>
      <c r="AG26" s="180"/>
      <c r="AH26" s="180"/>
      <c r="AI26" s="180"/>
      <c r="AJ26" s="180"/>
      <c r="AK26" s="180"/>
      <c r="AL26" s="180"/>
      <c r="AM26" s="180"/>
      <c r="AN26" s="180"/>
      <c r="AO26" s="180"/>
      <c r="AP26" s="180"/>
      <c r="AQ26" s="180"/>
      <c r="AR26" s="180"/>
    </row>
    <row r="27" spans="1:44" ht="63">
      <c r="A27" s="122" t="s">
        <v>2986</v>
      </c>
      <c r="B27" s="122" t="s">
        <v>143</v>
      </c>
      <c r="C27" s="53" t="s">
        <v>555</v>
      </c>
      <c r="D27" s="122"/>
      <c r="E27" s="53" t="s">
        <v>2987</v>
      </c>
      <c r="F27" s="53" t="s">
        <v>2988</v>
      </c>
      <c r="G27" s="123">
        <v>3</v>
      </c>
      <c r="H27" s="47" t="s">
        <v>2904</v>
      </c>
      <c r="I27" s="47" t="s">
        <v>2989</v>
      </c>
      <c r="J27" s="124" t="s">
        <v>74</v>
      </c>
      <c r="K27" s="131" t="s">
        <v>75</v>
      </c>
      <c r="L27" s="124" t="s">
        <v>76</v>
      </c>
      <c r="M27" s="47" t="s">
        <v>2990</v>
      </c>
      <c r="N27" s="124" t="s">
        <v>2991</v>
      </c>
      <c r="O27" s="47" t="s">
        <v>2991</v>
      </c>
      <c r="P27" s="124" t="s">
        <v>2992</v>
      </c>
      <c r="Q27" s="47"/>
      <c r="R27" s="47" t="s">
        <v>82</v>
      </c>
      <c r="S27" s="126"/>
      <c r="T27" s="214" t="s">
        <v>408</v>
      </c>
      <c r="U27" s="128">
        <v>253.53</v>
      </c>
      <c r="V27" s="128">
        <v>253.53</v>
      </c>
      <c r="W27" s="128">
        <v>253.53</v>
      </c>
      <c r="X27" s="128">
        <v>253.53</v>
      </c>
      <c r="Y27" s="128">
        <v>253.53</v>
      </c>
      <c r="Z27" s="128">
        <v>253.53</v>
      </c>
      <c r="AA27" s="128">
        <v>253.53</v>
      </c>
      <c r="AB27" s="128">
        <v>253.53</v>
      </c>
      <c r="AC27" s="128">
        <v>253.53</v>
      </c>
      <c r="AD27" s="128">
        <v>253.53</v>
      </c>
      <c r="AE27" s="128">
        <v>253.53</v>
      </c>
      <c r="AF27" s="128">
        <v>253.53</v>
      </c>
      <c r="AG27" s="204"/>
      <c r="AH27" s="249"/>
      <c r="AI27" s="249"/>
      <c r="AJ27" s="249"/>
      <c r="AK27" s="249"/>
      <c r="AL27" s="249"/>
      <c r="AM27" s="249"/>
      <c r="AN27" s="249"/>
      <c r="AO27" s="249"/>
      <c r="AP27" s="249"/>
      <c r="AQ27" s="249"/>
      <c r="AR27" s="249"/>
    </row>
    <row r="28" spans="1:44" ht="63">
      <c r="A28" s="122" t="s">
        <v>2993</v>
      </c>
      <c r="B28" s="122" t="s">
        <v>143</v>
      </c>
      <c r="C28" s="53" t="s">
        <v>555</v>
      </c>
      <c r="D28" s="122"/>
      <c r="E28" s="53" t="s">
        <v>2994</v>
      </c>
      <c r="F28" s="53" t="s">
        <v>2988</v>
      </c>
      <c r="G28" s="123">
        <v>3</v>
      </c>
      <c r="H28" s="47" t="s">
        <v>2904</v>
      </c>
      <c r="I28" s="47" t="s">
        <v>2989</v>
      </c>
      <c r="J28" s="124" t="s">
        <v>74</v>
      </c>
      <c r="K28" s="131" t="s">
        <v>75</v>
      </c>
      <c r="L28" s="124" t="s">
        <v>76</v>
      </c>
      <c r="M28" s="47" t="s">
        <v>2990</v>
      </c>
      <c r="N28" s="124" t="s">
        <v>2991</v>
      </c>
      <c r="O28" s="47" t="s">
        <v>2991</v>
      </c>
      <c r="P28" s="124" t="s">
        <v>2992</v>
      </c>
      <c r="Q28" s="47"/>
      <c r="R28" s="47" t="s">
        <v>82</v>
      </c>
      <c r="S28" s="126"/>
      <c r="T28" s="214" t="s">
        <v>408</v>
      </c>
      <c r="U28" s="128"/>
      <c r="V28" s="128"/>
      <c r="W28" s="128">
        <v>132000</v>
      </c>
      <c r="X28" s="128">
        <v>132000</v>
      </c>
      <c r="Y28" s="128">
        <v>132000</v>
      </c>
      <c r="Z28" s="128">
        <v>132000</v>
      </c>
      <c r="AA28" s="128">
        <v>132000</v>
      </c>
      <c r="AB28" s="128">
        <v>132000</v>
      </c>
      <c r="AC28" s="128">
        <v>132000</v>
      </c>
      <c r="AD28" s="128">
        <v>132000</v>
      </c>
      <c r="AE28" s="128">
        <v>132000</v>
      </c>
      <c r="AF28" s="128">
        <v>132000</v>
      </c>
      <c r="AG28" s="180"/>
      <c r="AH28" s="180"/>
      <c r="AI28" s="180"/>
      <c r="AJ28" s="180"/>
      <c r="AK28" s="180"/>
      <c r="AL28" s="180"/>
      <c r="AM28" s="180"/>
      <c r="AN28" s="180"/>
      <c r="AO28" s="180"/>
      <c r="AP28" s="180"/>
      <c r="AQ28" s="180"/>
      <c r="AR28" s="180"/>
    </row>
    <row r="29" spans="1:44" ht="63">
      <c r="A29" s="122" t="s">
        <v>2995</v>
      </c>
      <c r="B29" s="122" t="s">
        <v>143</v>
      </c>
      <c r="C29" s="53" t="s">
        <v>555</v>
      </c>
      <c r="D29" s="122"/>
      <c r="E29" s="53" t="s">
        <v>2996</v>
      </c>
      <c r="F29" s="53" t="s">
        <v>2988</v>
      </c>
      <c r="G29" s="123">
        <v>3</v>
      </c>
      <c r="H29" s="47" t="s">
        <v>2904</v>
      </c>
      <c r="I29" s="47" t="s">
        <v>2989</v>
      </c>
      <c r="J29" s="124" t="s">
        <v>74</v>
      </c>
      <c r="K29" s="131" t="s">
        <v>75</v>
      </c>
      <c r="L29" s="124" t="s">
        <v>76</v>
      </c>
      <c r="M29" s="47" t="s">
        <v>2990</v>
      </c>
      <c r="N29" s="124" t="s">
        <v>2991</v>
      </c>
      <c r="O29" s="47" t="s">
        <v>2991</v>
      </c>
      <c r="P29" s="124" t="s">
        <v>2992</v>
      </c>
      <c r="Q29" s="47"/>
      <c r="R29" s="47" t="s">
        <v>82</v>
      </c>
      <c r="S29" s="126"/>
      <c r="T29" s="214" t="s">
        <v>408</v>
      </c>
      <c r="U29" s="128">
        <v>416000</v>
      </c>
      <c r="V29" s="128">
        <v>416000</v>
      </c>
      <c r="W29" s="128">
        <v>416000</v>
      </c>
      <c r="X29" s="128">
        <v>416000</v>
      </c>
      <c r="Y29" s="128">
        <v>416000</v>
      </c>
      <c r="Z29" s="128">
        <v>416000</v>
      </c>
      <c r="AA29" s="128">
        <v>416000</v>
      </c>
      <c r="AB29" s="128">
        <v>416000</v>
      </c>
      <c r="AC29" s="128">
        <v>416000</v>
      </c>
      <c r="AD29" s="128">
        <v>416000</v>
      </c>
      <c r="AE29" s="128">
        <v>416000</v>
      </c>
      <c r="AF29" s="128">
        <v>416000</v>
      </c>
      <c r="AG29" s="180"/>
      <c r="AH29" s="180"/>
      <c r="AI29" s="180"/>
      <c r="AJ29" s="180"/>
      <c r="AK29" s="180"/>
      <c r="AL29" s="180"/>
      <c r="AM29" s="180"/>
      <c r="AN29" s="180"/>
      <c r="AO29" s="180"/>
      <c r="AP29" s="180"/>
      <c r="AQ29" s="180"/>
      <c r="AR29" s="180"/>
    </row>
    <row r="30" spans="1:44" ht="63">
      <c r="A30" s="122" t="s">
        <v>2997</v>
      </c>
      <c r="B30" s="122" t="s">
        <v>143</v>
      </c>
      <c r="C30" s="53" t="s">
        <v>555</v>
      </c>
      <c r="D30" s="122"/>
      <c r="E30" s="53" t="s">
        <v>2998</v>
      </c>
      <c r="F30" s="53" t="s">
        <v>2988</v>
      </c>
      <c r="G30" s="123">
        <v>3</v>
      </c>
      <c r="H30" s="47" t="s">
        <v>2904</v>
      </c>
      <c r="I30" s="47" t="s">
        <v>2989</v>
      </c>
      <c r="J30" s="124" t="s">
        <v>74</v>
      </c>
      <c r="K30" s="131" t="s">
        <v>75</v>
      </c>
      <c r="L30" s="124" t="s">
        <v>76</v>
      </c>
      <c r="M30" s="47" t="s">
        <v>2990</v>
      </c>
      <c r="N30" s="124" t="s">
        <v>2991</v>
      </c>
      <c r="O30" s="47" t="s">
        <v>2991</v>
      </c>
      <c r="P30" s="124" t="s">
        <v>2992</v>
      </c>
      <c r="Q30" s="47"/>
      <c r="R30" s="47" t="s">
        <v>82</v>
      </c>
      <c r="S30" s="126"/>
      <c r="T30" s="214" t="s">
        <v>408</v>
      </c>
      <c r="U30" s="128">
        <v>2500</v>
      </c>
      <c r="V30" s="128">
        <v>2500</v>
      </c>
      <c r="W30" s="128">
        <v>2500</v>
      </c>
      <c r="X30" s="128">
        <v>2500</v>
      </c>
      <c r="Y30" s="128">
        <v>2500</v>
      </c>
      <c r="Z30" s="128">
        <v>2500</v>
      </c>
      <c r="AA30" s="128">
        <v>2500</v>
      </c>
      <c r="AB30" s="128">
        <v>2500</v>
      </c>
      <c r="AC30" s="128">
        <v>2500</v>
      </c>
      <c r="AD30" s="128">
        <v>2500</v>
      </c>
      <c r="AE30" s="128">
        <v>2500</v>
      </c>
      <c r="AF30" s="128">
        <v>2500</v>
      </c>
      <c r="AG30" s="180"/>
      <c r="AH30" s="180"/>
      <c r="AI30" s="180"/>
      <c r="AJ30" s="180"/>
      <c r="AK30" s="180"/>
      <c r="AL30" s="180"/>
      <c r="AM30" s="180"/>
      <c r="AN30" s="180"/>
      <c r="AO30" s="180"/>
      <c r="AP30" s="180"/>
      <c r="AQ30" s="180"/>
      <c r="AR30" s="180"/>
    </row>
    <row r="31" spans="1:44" ht="31.5">
      <c r="A31" s="122" t="s">
        <v>2999</v>
      </c>
      <c r="B31" s="122" t="s">
        <v>143</v>
      </c>
      <c r="C31" s="53" t="s">
        <v>555</v>
      </c>
      <c r="D31" s="122"/>
      <c r="E31" s="53" t="s">
        <v>3000</v>
      </c>
      <c r="F31" s="53" t="s">
        <v>3001</v>
      </c>
      <c r="G31" s="123">
        <v>3</v>
      </c>
      <c r="H31" s="47" t="s">
        <v>2904</v>
      </c>
      <c r="I31" s="47" t="s">
        <v>3002</v>
      </c>
      <c r="J31" s="124" t="s">
        <v>74</v>
      </c>
      <c r="K31" s="131" t="s">
        <v>75</v>
      </c>
      <c r="L31" s="124" t="s">
        <v>76</v>
      </c>
      <c r="M31" s="47" t="s">
        <v>2990</v>
      </c>
      <c r="N31" s="124" t="s">
        <v>2991</v>
      </c>
      <c r="O31" s="47" t="s">
        <v>2991</v>
      </c>
      <c r="P31" s="124" t="s">
        <v>2992</v>
      </c>
      <c r="Q31" s="47"/>
      <c r="R31" s="47" t="s">
        <v>82</v>
      </c>
      <c r="S31" s="126"/>
      <c r="T31" s="214" t="s">
        <v>408</v>
      </c>
      <c r="U31" s="128">
        <v>5</v>
      </c>
      <c r="V31" s="128">
        <v>5</v>
      </c>
      <c r="W31" s="128">
        <v>5</v>
      </c>
      <c r="X31" s="128">
        <v>5</v>
      </c>
      <c r="Y31" s="128">
        <v>5</v>
      </c>
      <c r="Z31" s="128">
        <v>5</v>
      </c>
      <c r="AA31" s="128">
        <v>5</v>
      </c>
      <c r="AB31" s="128">
        <v>5</v>
      </c>
      <c r="AC31" s="128">
        <v>5</v>
      </c>
      <c r="AD31" s="128">
        <v>5</v>
      </c>
      <c r="AE31" s="128">
        <v>5</v>
      </c>
      <c r="AF31" s="128">
        <v>5</v>
      </c>
      <c r="AG31" s="180"/>
      <c r="AH31" s="180"/>
      <c r="AI31" s="180"/>
      <c r="AJ31" s="180"/>
      <c r="AK31" s="180"/>
      <c r="AL31" s="180"/>
      <c r="AM31" s="180"/>
      <c r="AN31" s="180"/>
      <c r="AO31" s="180"/>
      <c r="AP31" s="180"/>
      <c r="AQ31" s="180"/>
      <c r="AR31" s="180"/>
    </row>
    <row r="32" spans="1:44" ht="78.75">
      <c r="A32" s="122" t="s">
        <v>3003</v>
      </c>
      <c r="B32" s="122" t="s">
        <v>143</v>
      </c>
      <c r="C32" s="53" t="s">
        <v>555</v>
      </c>
      <c r="D32" s="122"/>
      <c r="E32" s="53" t="s">
        <v>3004</v>
      </c>
      <c r="F32" s="53" t="s">
        <v>3005</v>
      </c>
      <c r="G32" s="123">
        <v>3</v>
      </c>
      <c r="H32" s="47" t="s">
        <v>2904</v>
      </c>
      <c r="I32" s="47" t="s">
        <v>3006</v>
      </c>
      <c r="J32" s="124" t="s">
        <v>74</v>
      </c>
      <c r="K32" s="131" t="s">
        <v>75</v>
      </c>
      <c r="L32" s="124" t="s">
        <v>76</v>
      </c>
      <c r="M32" s="47" t="s">
        <v>2990</v>
      </c>
      <c r="N32" s="124" t="s">
        <v>2991</v>
      </c>
      <c r="O32" s="47" t="s">
        <v>2991</v>
      </c>
      <c r="P32" s="124" t="s">
        <v>2992</v>
      </c>
      <c r="Q32" s="47"/>
      <c r="R32" s="47" t="s">
        <v>82</v>
      </c>
      <c r="S32" s="126"/>
      <c r="T32" s="214" t="s">
        <v>408</v>
      </c>
      <c r="U32" s="128">
        <v>3</v>
      </c>
      <c r="V32" s="128">
        <v>3</v>
      </c>
      <c r="W32" s="128">
        <v>3</v>
      </c>
      <c r="X32" s="128">
        <v>3</v>
      </c>
      <c r="Y32" s="128">
        <v>3</v>
      </c>
      <c r="Z32" s="128">
        <v>3</v>
      </c>
      <c r="AA32" s="128">
        <v>3</v>
      </c>
      <c r="AB32" s="128">
        <v>3</v>
      </c>
      <c r="AC32" s="128">
        <v>3</v>
      </c>
      <c r="AD32" s="128">
        <v>3</v>
      </c>
      <c r="AE32" s="128">
        <v>3</v>
      </c>
      <c r="AF32" s="128">
        <v>3</v>
      </c>
      <c r="AG32" s="180"/>
      <c r="AH32" s="180"/>
      <c r="AI32" s="180"/>
      <c r="AJ32" s="180"/>
      <c r="AK32" s="180"/>
      <c r="AL32" s="180"/>
      <c r="AM32" s="180"/>
      <c r="AN32" s="180"/>
      <c r="AO32" s="180"/>
      <c r="AP32" s="180"/>
      <c r="AQ32" s="180"/>
      <c r="AR32" s="180"/>
    </row>
    <row r="33" spans="1:44" ht="94.5">
      <c r="A33" s="122" t="s">
        <v>3007</v>
      </c>
      <c r="B33" s="122" t="s">
        <v>131</v>
      </c>
      <c r="C33" s="53" t="s">
        <v>1499</v>
      </c>
      <c r="D33" s="122"/>
      <c r="E33" s="53" t="s">
        <v>3008</v>
      </c>
      <c r="F33" s="53" t="s">
        <v>3009</v>
      </c>
      <c r="G33" s="123">
        <v>3</v>
      </c>
      <c r="H33" s="47" t="s">
        <v>3010</v>
      </c>
      <c r="I33" s="47" t="s">
        <v>3011</v>
      </c>
      <c r="J33" s="124" t="s">
        <v>74</v>
      </c>
      <c r="K33" s="131" t="s">
        <v>75</v>
      </c>
      <c r="L33" s="124" t="s">
        <v>76</v>
      </c>
      <c r="M33" s="47" t="s">
        <v>3012</v>
      </c>
      <c r="N33" s="124" t="s">
        <v>2991</v>
      </c>
      <c r="O33" s="47" t="s">
        <v>2991</v>
      </c>
      <c r="P33" s="124" t="s">
        <v>2992</v>
      </c>
      <c r="Q33" s="47"/>
      <c r="R33" s="47" t="s">
        <v>82</v>
      </c>
      <c r="S33" s="126"/>
      <c r="T33" s="214" t="s">
        <v>408</v>
      </c>
      <c r="U33" s="128"/>
      <c r="V33" s="128"/>
      <c r="W33" s="128">
        <v>3</v>
      </c>
      <c r="X33" s="128"/>
      <c r="Y33" s="128"/>
      <c r="Z33" s="128">
        <v>3</v>
      </c>
      <c r="AA33" s="128"/>
      <c r="AB33" s="128"/>
      <c r="AC33" s="128"/>
      <c r="AD33" s="128">
        <v>3</v>
      </c>
      <c r="AE33" s="128"/>
      <c r="AF33" s="128"/>
      <c r="AG33" s="180"/>
      <c r="AH33" s="180"/>
      <c r="AI33" s="180"/>
      <c r="AJ33" s="180"/>
      <c r="AK33" s="180"/>
      <c r="AL33" s="180"/>
      <c r="AM33" s="180"/>
      <c r="AN33" s="180"/>
      <c r="AO33" s="180"/>
      <c r="AP33" s="180"/>
      <c r="AQ33" s="180"/>
      <c r="AR33" s="180"/>
    </row>
    <row r="34" spans="1:44" ht="78.75">
      <c r="A34" s="122" t="s">
        <v>3013</v>
      </c>
      <c r="B34" s="122" t="s">
        <v>68</v>
      </c>
      <c r="C34" s="53" t="s">
        <v>254</v>
      </c>
      <c r="D34" s="122"/>
      <c r="E34" s="250" t="s">
        <v>3014</v>
      </c>
      <c r="F34" s="53" t="s">
        <v>3015</v>
      </c>
      <c r="G34" s="123">
        <v>2</v>
      </c>
      <c r="H34" s="47" t="s">
        <v>3016</v>
      </c>
      <c r="I34" s="47" t="s">
        <v>3017</v>
      </c>
      <c r="J34" s="124" t="s">
        <v>74</v>
      </c>
      <c r="K34" s="131" t="s">
        <v>75</v>
      </c>
      <c r="L34" s="124" t="s">
        <v>76</v>
      </c>
      <c r="M34" s="47" t="s">
        <v>3018</v>
      </c>
      <c r="N34" s="124" t="s">
        <v>3019</v>
      </c>
      <c r="O34" s="47" t="s">
        <v>3019</v>
      </c>
      <c r="P34" s="124" t="s">
        <v>3020</v>
      </c>
      <c r="Q34" s="47"/>
      <c r="R34" s="47" t="s">
        <v>82</v>
      </c>
      <c r="S34" s="126"/>
      <c r="T34" s="214" t="s">
        <v>408</v>
      </c>
      <c r="U34" s="128">
        <v>350</v>
      </c>
      <c r="V34" s="128">
        <v>350</v>
      </c>
      <c r="W34" s="128">
        <v>350</v>
      </c>
      <c r="X34" s="128">
        <v>350</v>
      </c>
      <c r="Y34" s="128">
        <v>350</v>
      </c>
      <c r="Z34" s="128">
        <v>350</v>
      </c>
      <c r="AA34" s="128">
        <v>350</v>
      </c>
      <c r="AB34" s="128">
        <v>350</v>
      </c>
      <c r="AC34" s="128">
        <v>350</v>
      </c>
      <c r="AD34" s="128">
        <v>350</v>
      </c>
      <c r="AE34" s="128">
        <v>350</v>
      </c>
      <c r="AF34" s="128">
        <v>350</v>
      </c>
      <c r="AG34" s="180"/>
      <c r="AH34" s="180"/>
      <c r="AI34" s="180"/>
      <c r="AJ34" s="180"/>
      <c r="AK34" s="180"/>
      <c r="AL34" s="180"/>
      <c r="AM34" s="180"/>
      <c r="AN34" s="180"/>
      <c r="AO34" s="180"/>
      <c r="AP34" s="180"/>
      <c r="AQ34" s="180"/>
      <c r="AR34" s="180"/>
    </row>
    <row r="35" spans="1:44" ht="94.5">
      <c r="A35" s="122" t="s">
        <v>3021</v>
      </c>
      <c r="B35" s="122" t="s">
        <v>158</v>
      </c>
      <c r="C35" s="53" t="s">
        <v>175</v>
      </c>
      <c r="D35" s="122"/>
      <c r="E35" s="250" t="s">
        <v>3022</v>
      </c>
      <c r="F35" s="53" t="s">
        <v>3023</v>
      </c>
      <c r="G35" s="123">
        <v>3</v>
      </c>
      <c r="H35" s="47" t="s">
        <v>3016</v>
      </c>
      <c r="I35" s="47" t="s">
        <v>3024</v>
      </c>
      <c r="J35" s="124" t="s">
        <v>74</v>
      </c>
      <c r="K35" s="131" t="s">
        <v>75</v>
      </c>
      <c r="L35" s="124" t="s">
        <v>76</v>
      </c>
      <c r="M35" s="47" t="s">
        <v>3018</v>
      </c>
      <c r="N35" s="124" t="s">
        <v>3019</v>
      </c>
      <c r="O35" s="47" t="s">
        <v>3019</v>
      </c>
      <c r="P35" s="124" t="s">
        <v>3020</v>
      </c>
      <c r="Q35" s="47"/>
      <c r="R35" s="47" t="s">
        <v>82</v>
      </c>
      <c r="S35" s="126"/>
      <c r="T35" s="214" t="s">
        <v>408</v>
      </c>
      <c r="U35" s="128"/>
      <c r="V35" s="128"/>
      <c r="W35" s="128">
        <v>2</v>
      </c>
      <c r="X35" s="128"/>
      <c r="Y35" s="128"/>
      <c r="Z35" s="128">
        <v>2</v>
      </c>
      <c r="AA35" s="128"/>
      <c r="AB35" s="128"/>
      <c r="AC35" s="128">
        <v>2</v>
      </c>
      <c r="AD35" s="128"/>
      <c r="AE35" s="128"/>
      <c r="AF35" s="128">
        <v>2</v>
      </c>
      <c r="AG35" s="180"/>
      <c r="AH35" s="180"/>
      <c r="AI35" s="180"/>
      <c r="AJ35" s="180"/>
      <c r="AK35" s="180"/>
      <c r="AL35" s="180"/>
      <c r="AM35" s="180"/>
      <c r="AN35" s="180"/>
      <c r="AO35" s="180"/>
      <c r="AP35" s="180"/>
      <c r="AQ35" s="180"/>
      <c r="AR35" s="180"/>
    </row>
    <row r="36" spans="1:44" ht="63">
      <c r="A36" s="122" t="s">
        <v>3025</v>
      </c>
      <c r="B36" s="122" t="s">
        <v>158</v>
      </c>
      <c r="C36" s="53" t="s">
        <v>159</v>
      </c>
      <c r="D36" s="122"/>
      <c r="E36" s="250" t="s">
        <v>3026</v>
      </c>
      <c r="F36" s="53" t="s">
        <v>3027</v>
      </c>
      <c r="G36" s="123">
        <v>2</v>
      </c>
      <c r="H36" s="47" t="s">
        <v>3016</v>
      </c>
      <c r="I36" s="47" t="s">
        <v>3028</v>
      </c>
      <c r="J36" s="124" t="s">
        <v>74</v>
      </c>
      <c r="K36" s="131" t="s">
        <v>75</v>
      </c>
      <c r="L36" s="124" t="s">
        <v>76</v>
      </c>
      <c r="M36" s="47" t="s">
        <v>3029</v>
      </c>
      <c r="N36" s="124" t="s">
        <v>3019</v>
      </c>
      <c r="O36" s="47" t="s">
        <v>3019</v>
      </c>
      <c r="P36" s="124" t="s">
        <v>3020</v>
      </c>
      <c r="Q36" s="47"/>
      <c r="R36" s="47" t="s">
        <v>82</v>
      </c>
      <c r="S36" s="126"/>
      <c r="T36" s="214" t="s">
        <v>408</v>
      </c>
      <c r="U36" s="128"/>
      <c r="V36" s="128"/>
      <c r="W36" s="128">
        <v>2</v>
      </c>
      <c r="X36" s="128"/>
      <c r="Y36" s="128"/>
      <c r="Z36" s="128">
        <v>2</v>
      </c>
      <c r="AA36" s="128"/>
      <c r="AB36" s="128"/>
      <c r="AC36" s="128">
        <v>2</v>
      </c>
      <c r="AD36" s="128"/>
      <c r="AE36" s="128"/>
      <c r="AF36" s="128">
        <v>2</v>
      </c>
      <c r="AG36" s="180"/>
      <c r="AH36" s="180"/>
      <c r="AI36" s="180"/>
      <c r="AJ36" s="180"/>
      <c r="AK36" s="180"/>
      <c r="AL36" s="180"/>
      <c r="AM36" s="180"/>
      <c r="AN36" s="180"/>
      <c r="AO36" s="180"/>
      <c r="AP36" s="180"/>
      <c r="AQ36" s="180"/>
      <c r="AR36" s="180"/>
    </row>
    <row r="37" spans="1:44" ht="47.25">
      <c r="A37" s="122" t="s">
        <v>3030</v>
      </c>
      <c r="B37" s="122" t="s">
        <v>143</v>
      </c>
      <c r="C37" s="53" t="s">
        <v>555</v>
      </c>
      <c r="D37" s="122"/>
      <c r="E37" s="250" t="s">
        <v>3031</v>
      </c>
      <c r="F37" s="53" t="s">
        <v>3032</v>
      </c>
      <c r="G37" s="123">
        <v>2</v>
      </c>
      <c r="H37" s="47" t="s">
        <v>3016</v>
      </c>
      <c r="I37" s="47" t="s">
        <v>3033</v>
      </c>
      <c r="J37" s="124" t="s">
        <v>74</v>
      </c>
      <c r="K37" s="131" t="s">
        <v>75</v>
      </c>
      <c r="L37" s="124" t="s">
        <v>76</v>
      </c>
      <c r="M37" s="47" t="s">
        <v>3034</v>
      </c>
      <c r="N37" s="124" t="s">
        <v>3019</v>
      </c>
      <c r="O37" s="47" t="s">
        <v>3019</v>
      </c>
      <c r="P37" s="124" t="s">
        <v>3020</v>
      </c>
      <c r="Q37" s="47"/>
      <c r="R37" s="47" t="s">
        <v>82</v>
      </c>
      <c r="S37" s="126"/>
      <c r="T37" s="214" t="s">
        <v>408</v>
      </c>
      <c r="U37" s="128">
        <v>5</v>
      </c>
      <c r="V37" s="128">
        <v>5</v>
      </c>
      <c r="W37" s="128">
        <v>5</v>
      </c>
      <c r="X37" s="128">
        <v>5</v>
      </c>
      <c r="Y37" s="128">
        <v>5</v>
      </c>
      <c r="Z37" s="128">
        <v>5</v>
      </c>
      <c r="AA37" s="128">
        <v>5</v>
      </c>
      <c r="AB37" s="128">
        <v>5</v>
      </c>
      <c r="AC37" s="128">
        <v>5</v>
      </c>
      <c r="AD37" s="128">
        <v>5</v>
      </c>
      <c r="AE37" s="128">
        <v>5</v>
      </c>
      <c r="AF37" s="128">
        <v>5</v>
      </c>
      <c r="AG37" s="180"/>
      <c r="AH37" s="180"/>
      <c r="AI37" s="180"/>
      <c r="AJ37" s="180"/>
      <c r="AK37" s="180"/>
      <c r="AL37" s="180"/>
      <c r="AM37" s="180"/>
      <c r="AN37" s="180"/>
      <c r="AO37" s="180"/>
      <c r="AP37" s="180"/>
      <c r="AQ37" s="180"/>
      <c r="AR37" s="180"/>
    </row>
    <row r="38" spans="1:44" ht="63">
      <c r="A38" s="122" t="s">
        <v>3035</v>
      </c>
      <c r="B38" s="122" t="s">
        <v>68</v>
      </c>
      <c r="C38" s="53" t="s">
        <v>182</v>
      </c>
      <c r="D38" s="122"/>
      <c r="E38" s="250" t="s">
        <v>3036</v>
      </c>
      <c r="F38" s="53" t="s">
        <v>3037</v>
      </c>
      <c r="G38" s="123">
        <v>2</v>
      </c>
      <c r="H38" s="47" t="s">
        <v>2904</v>
      </c>
      <c r="I38" s="47" t="s">
        <v>3038</v>
      </c>
      <c r="J38" s="124" t="s">
        <v>74</v>
      </c>
      <c r="K38" s="131" t="s">
        <v>75</v>
      </c>
      <c r="L38" s="124" t="s">
        <v>76</v>
      </c>
      <c r="M38" s="47" t="s">
        <v>3039</v>
      </c>
      <c r="N38" s="124" t="s">
        <v>3019</v>
      </c>
      <c r="O38" s="47" t="s">
        <v>3019</v>
      </c>
      <c r="P38" s="124" t="s">
        <v>3020</v>
      </c>
      <c r="Q38" s="47"/>
      <c r="R38" s="47" t="s">
        <v>82</v>
      </c>
      <c r="S38" s="126"/>
      <c r="T38" s="214" t="s">
        <v>408</v>
      </c>
      <c r="U38" s="128">
        <v>12</v>
      </c>
      <c r="V38" s="128">
        <v>12</v>
      </c>
      <c r="W38" s="128">
        <v>12</v>
      </c>
      <c r="X38" s="128">
        <v>12</v>
      </c>
      <c r="Y38" s="128">
        <v>12</v>
      </c>
      <c r="Z38" s="128">
        <v>12</v>
      </c>
      <c r="AA38" s="128">
        <v>12</v>
      </c>
      <c r="AB38" s="128">
        <v>12</v>
      </c>
      <c r="AC38" s="128">
        <v>12</v>
      </c>
      <c r="AD38" s="128">
        <v>12</v>
      </c>
      <c r="AE38" s="128">
        <v>12</v>
      </c>
      <c r="AF38" s="128">
        <v>12</v>
      </c>
      <c r="AG38" s="180"/>
      <c r="AH38" s="180"/>
      <c r="AI38" s="180"/>
      <c r="AJ38" s="180"/>
      <c r="AK38" s="180"/>
      <c r="AL38" s="180"/>
      <c r="AM38" s="180"/>
      <c r="AN38" s="180"/>
      <c r="AO38" s="180"/>
      <c r="AP38" s="180"/>
      <c r="AQ38" s="180"/>
      <c r="AR38" s="180"/>
    </row>
    <row r="39" spans="1:44" ht="47.25">
      <c r="A39" s="122" t="s">
        <v>3040</v>
      </c>
      <c r="B39" s="122" t="s">
        <v>68</v>
      </c>
      <c r="C39" s="53" t="s">
        <v>84</v>
      </c>
      <c r="D39" s="122"/>
      <c r="E39" s="53" t="s">
        <v>3041</v>
      </c>
      <c r="F39" s="53" t="s">
        <v>3042</v>
      </c>
      <c r="G39" s="123">
        <v>2</v>
      </c>
      <c r="H39" s="47" t="s">
        <v>2904</v>
      </c>
      <c r="I39" s="47" t="s">
        <v>94</v>
      </c>
      <c r="J39" s="124" t="s">
        <v>94</v>
      </c>
      <c r="K39" s="131" t="s">
        <v>75</v>
      </c>
      <c r="L39" s="124" t="s">
        <v>76</v>
      </c>
      <c r="M39" s="47" t="s">
        <v>967</v>
      </c>
      <c r="N39" s="124" t="s">
        <v>2991</v>
      </c>
      <c r="O39" s="47" t="s">
        <v>2991</v>
      </c>
      <c r="P39" s="124" t="s">
        <v>2992</v>
      </c>
      <c r="Q39" s="47"/>
      <c r="R39" s="47" t="s">
        <v>82</v>
      </c>
      <c r="S39" s="126"/>
      <c r="T39" s="214" t="s">
        <v>408</v>
      </c>
      <c r="U39" s="127">
        <v>0.05</v>
      </c>
      <c r="V39" s="127">
        <v>0.05</v>
      </c>
      <c r="W39" s="127">
        <v>0.05</v>
      </c>
      <c r="X39" s="127">
        <v>0.05</v>
      </c>
      <c r="Y39" s="127">
        <v>0.05</v>
      </c>
      <c r="Z39" s="127">
        <v>0.05</v>
      </c>
      <c r="AA39" s="127">
        <v>0.05</v>
      </c>
      <c r="AB39" s="127">
        <v>0.05</v>
      </c>
      <c r="AC39" s="127">
        <v>0.05</v>
      </c>
      <c r="AD39" s="127">
        <v>0.05</v>
      </c>
      <c r="AE39" s="127">
        <v>0.05</v>
      </c>
      <c r="AF39" s="127">
        <v>0.05</v>
      </c>
      <c r="AG39" s="180"/>
      <c r="AH39" s="180"/>
      <c r="AI39" s="180"/>
      <c r="AJ39" s="180"/>
      <c r="AK39" s="180"/>
      <c r="AL39" s="180"/>
      <c r="AM39" s="180"/>
      <c r="AN39" s="180"/>
      <c r="AO39" s="180"/>
      <c r="AP39" s="180"/>
      <c r="AQ39" s="180"/>
      <c r="AR39" s="180"/>
    </row>
    <row r="40" spans="1:44" ht="47.25">
      <c r="A40" s="122" t="s">
        <v>3043</v>
      </c>
      <c r="B40" s="122" t="s">
        <v>143</v>
      </c>
      <c r="C40" s="53" t="s">
        <v>555</v>
      </c>
      <c r="D40" s="122"/>
      <c r="E40" s="53" t="s">
        <v>3044</v>
      </c>
      <c r="F40" s="53" t="s">
        <v>3045</v>
      </c>
      <c r="G40" s="123">
        <v>1</v>
      </c>
      <c r="H40" s="124" t="s">
        <v>2892</v>
      </c>
      <c r="I40" s="124" t="s">
        <v>3046</v>
      </c>
      <c r="J40" s="124" t="s">
        <v>74</v>
      </c>
      <c r="K40" s="131" t="s">
        <v>75</v>
      </c>
      <c r="L40" s="124" t="s">
        <v>95</v>
      </c>
      <c r="M40" s="47" t="s">
        <v>128</v>
      </c>
      <c r="N40" s="124" t="s">
        <v>2947</v>
      </c>
      <c r="O40" s="47" t="s">
        <v>2947</v>
      </c>
      <c r="P40" s="124" t="s">
        <v>3047</v>
      </c>
      <c r="Q40" s="47"/>
      <c r="R40" s="47" t="s">
        <v>82</v>
      </c>
      <c r="S40" s="126"/>
      <c r="T40" s="214"/>
      <c r="U40" s="128">
        <v>1</v>
      </c>
      <c r="V40" s="128">
        <v>1</v>
      </c>
      <c r="W40" s="128">
        <v>1</v>
      </c>
      <c r="X40" s="128">
        <v>1</v>
      </c>
      <c r="Y40" s="128">
        <v>1</v>
      </c>
      <c r="Z40" s="128">
        <v>1</v>
      </c>
      <c r="AA40" s="128">
        <v>1</v>
      </c>
      <c r="AB40" s="128">
        <v>1</v>
      </c>
      <c r="AC40" s="128">
        <v>1</v>
      </c>
      <c r="AD40" s="128">
        <v>1</v>
      </c>
      <c r="AE40" s="128">
        <v>1</v>
      </c>
      <c r="AF40" s="128">
        <v>1</v>
      </c>
      <c r="AG40" s="180"/>
      <c r="AH40" s="180"/>
      <c r="AI40" s="180"/>
      <c r="AJ40" s="180"/>
      <c r="AK40" s="180"/>
      <c r="AL40" s="180"/>
      <c r="AM40" s="180"/>
      <c r="AN40" s="180"/>
      <c r="AO40" s="180"/>
      <c r="AP40" s="180"/>
      <c r="AQ40" s="180"/>
      <c r="AR40" s="180"/>
    </row>
    <row r="41" spans="1:44" ht="94.5">
      <c r="A41" s="122" t="s">
        <v>3048</v>
      </c>
      <c r="B41" s="122" t="s">
        <v>143</v>
      </c>
      <c r="C41" s="53" t="s">
        <v>555</v>
      </c>
      <c r="D41" s="122"/>
      <c r="E41" s="53" t="s">
        <v>833</v>
      </c>
      <c r="F41" s="53" t="s">
        <v>3049</v>
      </c>
      <c r="G41" s="123">
        <v>3</v>
      </c>
      <c r="H41" s="124" t="s">
        <v>2892</v>
      </c>
      <c r="I41" s="124" t="s">
        <v>835</v>
      </c>
      <c r="J41" s="124" t="s">
        <v>74</v>
      </c>
      <c r="K41" s="131" t="s">
        <v>75</v>
      </c>
      <c r="L41" s="124" t="s">
        <v>95</v>
      </c>
      <c r="M41" s="47" t="s">
        <v>843</v>
      </c>
      <c r="N41" s="124" t="s">
        <v>2947</v>
      </c>
      <c r="O41" s="47" t="s">
        <v>2947</v>
      </c>
      <c r="P41" s="124" t="s">
        <v>3047</v>
      </c>
      <c r="Q41" s="47"/>
      <c r="R41" s="47" t="s">
        <v>82</v>
      </c>
      <c r="S41" s="126"/>
      <c r="T41" s="214"/>
      <c r="U41" s="128">
        <v>1</v>
      </c>
      <c r="V41" s="128">
        <v>1</v>
      </c>
      <c r="W41" s="128">
        <v>1</v>
      </c>
      <c r="X41" s="128">
        <v>1</v>
      </c>
      <c r="Y41" s="128">
        <v>1</v>
      </c>
      <c r="Z41" s="128">
        <v>1</v>
      </c>
      <c r="AA41" s="128">
        <v>1</v>
      </c>
      <c r="AB41" s="128">
        <v>1</v>
      </c>
      <c r="AC41" s="128">
        <v>1</v>
      </c>
      <c r="AD41" s="128">
        <v>1</v>
      </c>
      <c r="AE41" s="128">
        <v>1</v>
      </c>
      <c r="AF41" s="128">
        <v>1</v>
      </c>
      <c r="AG41" s="180"/>
      <c r="AH41" s="180"/>
      <c r="AI41" s="180"/>
      <c r="AJ41" s="180"/>
      <c r="AK41" s="180"/>
      <c r="AL41" s="180"/>
      <c r="AM41" s="180"/>
      <c r="AN41" s="180"/>
      <c r="AO41" s="180"/>
      <c r="AP41" s="180"/>
      <c r="AQ41" s="180"/>
      <c r="AR41" s="180"/>
    </row>
  </sheetData>
  <dataValidations disablePrompts="1" count="1">
    <dataValidation type="custom" allowBlank="1" showInputMessage="1" showErrorMessage="1" errorTitle="Sólo se permiten números" sqref="U7:AR41" xr:uid="{4B7EEBFF-402C-42B4-9EB1-3AABA1361C0E}">
      <formula1>ISNUMBER(U7)</formula1>
    </dataValidation>
  </dataValidations>
  <hyperlinks>
    <hyperlink ref="A2" location="INDICE!A1" display="◄INICIO" xr:uid="{E0694BC3-6C67-4197-87E0-39857EA6765C}"/>
  </hyperlink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B4658-6EE5-4CC1-833A-3A1F374B39BF}">
  <sheetPr codeName="Hoja16"/>
  <dimension ref="A1:AR51"/>
  <sheetViews>
    <sheetView showGridLines="0" zoomScaleNormal="100" workbookViewId="0">
      <selection sqref="A1:A2"/>
    </sheetView>
  </sheetViews>
  <sheetFormatPr baseColWidth="10" defaultColWidth="9" defaultRowHeight="15.75"/>
  <cols>
    <col min="1" max="1" width="18.375" style="124" bestFit="1" customWidth="1"/>
    <col min="2" max="2" width="49" style="124" bestFit="1" customWidth="1"/>
    <col min="3" max="3" width="72.75" style="124" customWidth="1"/>
    <col min="4" max="4" width="44.625" style="124" bestFit="1" customWidth="1"/>
    <col min="5" max="5" width="66" style="124" customWidth="1"/>
    <col min="6" max="6" width="137.25" style="124" customWidth="1"/>
    <col min="7" max="7" width="11.375" style="124" bestFit="1" customWidth="1"/>
    <col min="8" max="8" width="93.375" style="124" customWidth="1"/>
    <col min="9" max="9" width="50.625" style="124" bestFit="1" customWidth="1"/>
    <col min="10" max="10" width="18" style="124" bestFit="1" customWidth="1"/>
    <col min="11" max="11" width="12.625" style="124" bestFit="1" customWidth="1"/>
    <col min="12" max="12" width="16.875" style="124" bestFit="1" customWidth="1"/>
    <col min="13" max="13" width="54.25" style="124" customWidth="1"/>
    <col min="14" max="14" width="26.875" style="124" customWidth="1"/>
    <col min="15" max="15" width="37" style="124" customWidth="1"/>
    <col min="16" max="16" width="34.25" style="124" customWidth="1"/>
    <col min="17" max="17" width="21.625" style="124" customWidth="1"/>
    <col min="18" max="18" width="21.75" style="124" customWidth="1"/>
    <col min="19" max="19" width="13.125" style="124" bestFit="1" customWidth="1"/>
    <col min="20" max="20" width="8.5" style="124" bestFit="1" customWidth="1"/>
    <col min="21" max="32" width="12.75" style="124" bestFit="1" customWidth="1"/>
    <col min="33" max="38" width="15.25" style="124" customWidth="1"/>
    <col min="39" max="44" width="18.5" style="124" bestFit="1" customWidth="1"/>
    <col min="45" max="16384" width="9" style="124"/>
  </cols>
  <sheetData>
    <row r="1" spans="1:44" ht="20.25">
      <c r="A1" s="290"/>
    </row>
    <row r="2" spans="1:44" ht="20.25">
      <c r="A2" s="290" t="s">
        <v>20</v>
      </c>
    </row>
    <row r="3" spans="1:44">
      <c r="E3" s="233" t="str">
        <f>[6]Control!$A$1&amp;" "&amp;[6]Control!$B$5</f>
        <v>PLANILLA PLAN OPERATIVO ANUAL  2024</v>
      </c>
    </row>
    <row r="4" spans="1:44" ht="16.5" thickBot="1">
      <c r="E4" s="234" t="str">
        <f>[6]Control!$B$3</f>
        <v>DIRECCIÓN DE PROYECTOS FINANCIADOS</v>
      </c>
    </row>
    <row r="5" spans="1:44" ht="17.25" thickTop="1"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30.75" customHeight="1" thickBot="1">
      <c r="A6" s="171" t="s">
        <v>23</v>
      </c>
      <c r="B6" s="171" t="s">
        <v>24</v>
      </c>
      <c r="C6" s="171" t="s">
        <v>25</v>
      </c>
      <c r="D6" s="171" t="s">
        <v>26</v>
      </c>
      <c r="E6" s="171" t="s">
        <v>27</v>
      </c>
      <c r="F6" s="171" t="s">
        <v>28</v>
      </c>
      <c r="G6" s="173" t="s">
        <v>29</v>
      </c>
      <c r="H6" s="171" t="s">
        <v>30</v>
      </c>
      <c r="I6" s="171" t="s">
        <v>31</v>
      </c>
      <c r="J6" s="171" t="s">
        <v>32</v>
      </c>
      <c r="K6" s="171" t="s">
        <v>33</v>
      </c>
      <c r="L6" s="171" t="s">
        <v>34</v>
      </c>
      <c r="M6" s="171" t="s">
        <v>35</v>
      </c>
      <c r="N6" s="171" t="s">
        <v>36</v>
      </c>
      <c r="O6" s="171" t="s">
        <v>37</v>
      </c>
      <c r="P6" s="171" t="s">
        <v>38</v>
      </c>
      <c r="Q6" s="171" t="s">
        <v>39</v>
      </c>
      <c r="R6" s="184" t="s">
        <v>40</v>
      </c>
      <c r="S6" s="171" t="s">
        <v>41</v>
      </c>
      <c r="T6" s="171" t="s">
        <v>42</v>
      </c>
      <c r="U6" s="174" t="s">
        <v>43</v>
      </c>
      <c r="V6" s="174" t="s">
        <v>44</v>
      </c>
      <c r="W6" s="174" t="s">
        <v>45</v>
      </c>
      <c r="X6" s="174" t="s">
        <v>46</v>
      </c>
      <c r="Y6" s="174" t="s">
        <v>47</v>
      </c>
      <c r="Z6" s="174" t="s">
        <v>48</v>
      </c>
      <c r="AA6" s="174" t="s">
        <v>49</v>
      </c>
      <c r="AB6" s="174" t="s">
        <v>50</v>
      </c>
      <c r="AC6" s="174" t="s">
        <v>51</v>
      </c>
      <c r="AD6" s="174" t="s">
        <v>52</v>
      </c>
      <c r="AE6" s="174" t="s">
        <v>53</v>
      </c>
      <c r="AF6" s="174" t="s">
        <v>54</v>
      </c>
      <c r="AG6" s="174" t="s">
        <v>55</v>
      </c>
      <c r="AH6" s="174" t="s">
        <v>56</v>
      </c>
      <c r="AI6" s="174" t="s">
        <v>57</v>
      </c>
      <c r="AJ6" s="174" t="s">
        <v>58</v>
      </c>
      <c r="AK6" s="174" t="s">
        <v>59</v>
      </c>
      <c r="AL6" s="174" t="s">
        <v>60</v>
      </c>
      <c r="AM6" s="174" t="s">
        <v>61</v>
      </c>
      <c r="AN6" s="174" t="s">
        <v>62</v>
      </c>
      <c r="AO6" s="174" t="s">
        <v>63</v>
      </c>
      <c r="AP6" s="174" t="s">
        <v>64</v>
      </c>
      <c r="AQ6" s="174" t="s">
        <v>65</v>
      </c>
      <c r="AR6" s="174" t="s">
        <v>66</v>
      </c>
    </row>
    <row r="7" spans="1:44" ht="31.5">
      <c r="A7" s="124" t="s">
        <v>2179</v>
      </c>
      <c r="B7" s="124" t="s">
        <v>68</v>
      </c>
      <c r="C7" s="47" t="s">
        <v>84</v>
      </c>
      <c r="D7" s="124" t="s">
        <v>2180</v>
      </c>
      <c r="E7" s="47" t="s">
        <v>2181</v>
      </c>
      <c r="F7" s="47" t="s">
        <v>2182</v>
      </c>
      <c r="G7" s="125">
        <v>2</v>
      </c>
      <c r="H7" s="47" t="s">
        <v>217</v>
      </c>
      <c r="I7" s="124" t="s">
        <v>1235</v>
      </c>
      <c r="J7" s="124" t="s">
        <v>74</v>
      </c>
      <c r="K7" s="124" t="s">
        <v>75</v>
      </c>
      <c r="L7" s="124" t="s">
        <v>76</v>
      </c>
      <c r="M7" s="124" t="s">
        <v>2183</v>
      </c>
      <c r="N7" s="47" t="s">
        <v>2184</v>
      </c>
      <c r="O7" s="124" t="s">
        <v>2185</v>
      </c>
      <c r="P7" s="47" t="s">
        <v>2186</v>
      </c>
      <c r="Q7" s="47" t="s">
        <v>3285</v>
      </c>
      <c r="R7" s="125" t="s">
        <v>82</v>
      </c>
      <c r="S7" s="126"/>
      <c r="T7" s="126" t="s">
        <v>408</v>
      </c>
      <c r="U7" s="215">
        <v>1</v>
      </c>
      <c r="V7" s="215">
        <v>1</v>
      </c>
      <c r="W7" s="215">
        <v>1</v>
      </c>
      <c r="X7" s="215">
        <v>1</v>
      </c>
      <c r="Y7" s="215">
        <v>1</v>
      </c>
      <c r="Z7" s="215">
        <v>1</v>
      </c>
      <c r="AA7" s="215">
        <v>1</v>
      </c>
      <c r="AB7" s="215">
        <v>1</v>
      </c>
      <c r="AC7" s="215">
        <v>1</v>
      </c>
      <c r="AD7" s="215">
        <v>1</v>
      </c>
      <c r="AE7" s="215">
        <v>1</v>
      </c>
      <c r="AF7" s="215">
        <v>1</v>
      </c>
      <c r="AG7" s="235"/>
      <c r="AH7" s="235"/>
      <c r="AI7" s="235"/>
      <c r="AJ7" s="235"/>
      <c r="AK7" s="235"/>
      <c r="AL7" s="235"/>
      <c r="AM7" s="235"/>
      <c r="AN7" s="235"/>
      <c r="AO7" s="235"/>
      <c r="AP7" s="235"/>
      <c r="AQ7" s="235"/>
      <c r="AR7" s="235"/>
    </row>
    <row r="8" spans="1:44" ht="31.5">
      <c r="A8" s="124" t="s">
        <v>2187</v>
      </c>
      <c r="B8" s="124" t="s">
        <v>209</v>
      </c>
      <c r="C8" s="47" t="s">
        <v>2188</v>
      </c>
      <c r="D8" s="124" t="s">
        <v>2180</v>
      </c>
      <c r="E8" s="47" t="s">
        <v>2189</v>
      </c>
      <c r="F8" s="47" t="s">
        <v>2190</v>
      </c>
      <c r="G8" s="125">
        <v>3</v>
      </c>
      <c r="H8" s="47" t="s">
        <v>233</v>
      </c>
      <c r="I8" s="124" t="s">
        <v>2191</v>
      </c>
      <c r="J8" s="124" t="s">
        <v>74</v>
      </c>
      <c r="K8" s="124" t="s">
        <v>75</v>
      </c>
      <c r="L8" s="124" t="s">
        <v>76</v>
      </c>
      <c r="M8" s="124" t="s">
        <v>2192</v>
      </c>
      <c r="N8" s="47" t="s">
        <v>2184</v>
      </c>
      <c r="O8" s="124" t="s">
        <v>2185</v>
      </c>
      <c r="P8" s="47" t="s">
        <v>2186</v>
      </c>
      <c r="Q8" s="47"/>
      <c r="R8" s="125" t="s">
        <v>82</v>
      </c>
      <c r="S8" s="126"/>
      <c r="T8" s="126" t="s">
        <v>408</v>
      </c>
      <c r="U8" s="215">
        <v>1</v>
      </c>
      <c r="V8" s="215">
        <v>1</v>
      </c>
      <c r="W8" s="215">
        <v>1</v>
      </c>
      <c r="X8" s="215">
        <v>1</v>
      </c>
      <c r="Y8" s="215">
        <v>1</v>
      </c>
      <c r="Z8" s="215">
        <v>1</v>
      </c>
      <c r="AA8" s="215">
        <v>1</v>
      </c>
      <c r="AB8" s="215">
        <v>1</v>
      </c>
      <c r="AC8" s="215">
        <v>1</v>
      </c>
      <c r="AD8" s="215">
        <v>1</v>
      </c>
      <c r="AE8" s="215">
        <v>1</v>
      </c>
      <c r="AF8" s="215">
        <v>1</v>
      </c>
      <c r="AG8" s="235"/>
      <c r="AH8" s="235"/>
      <c r="AI8" s="235"/>
      <c r="AJ8" s="235"/>
      <c r="AK8" s="235"/>
      <c r="AL8" s="235"/>
      <c r="AM8" s="235"/>
      <c r="AN8" s="235"/>
      <c r="AO8" s="235"/>
      <c r="AP8" s="235"/>
      <c r="AQ8" s="235"/>
      <c r="AR8" s="235"/>
    </row>
    <row r="9" spans="1:44" ht="31.5">
      <c r="A9" s="124" t="s">
        <v>2193</v>
      </c>
      <c r="B9" s="124" t="s">
        <v>209</v>
      </c>
      <c r="C9" s="47" t="s">
        <v>2188</v>
      </c>
      <c r="D9" s="124" t="s">
        <v>2180</v>
      </c>
      <c r="E9" s="47" t="s">
        <v>2194</v>
      </c>
      <c r="F9" s="47" t="s">
        <v>2195</v>
      </c>
      <c r="G9" s="125">
        <v>2</v>
      </c>
      <c r="H9" s="47" t="s">
        <v>233</v>
      </c>
      <c r="I9" s="124" t="s">
        <v>1408</v>
      </c>
      <c r="J9" s="124" t="s">
        <v>74</v>
      </c>
      <c r="K9" s="124" t="s">
        <v>75</v>
      </c>
      <c r="L9" s="124" t="s">
        <v>76</v>
      </c>
      <c r="M9" s="124" t="s">
        <v>2196</v>
      </c>
      <c r="N9" s="47" t="s">
        <v>2184</v>
      </c>
      <c r="O9" s="124" t="s">
        <v>2185</v>
      </c>
      <c r="P9" s="47" t="s">
        <v>2186</v>
      </c>
      <c r="Q9" s="47"/>
      <c r="R9" s="125" t="s">
        <v>82</v>
      </c>
      <c r="S9" s="126"/>
      <c r="T9" s="126" t="s">
        <v>408</v>
      </c>
      <c r="U9" s="215">
        <v>1</v>
      </c>
      <c r="V9" s="215">
        <v>1</v>
      </c>
      <c r="W9" s="215">
        <v>1</v>
      </c>
      <c r="X9" s="215">
        <v>1</v>
      </c>
      <c r="Y9" s="215">
        <v>1</v>
      </c>
      <c r="Z9" s="215">
        <v>1</v>
      </c>
      <c r="AA9" s="215">
        <v>1</v>
      </c>
      <c r="AB9" s="215">
        <v>1</v>
      </c>
      <c r="AC9" s="215">
        <v>1</v>
      </c>
      <c r="AD9" s="215">
        <v>1</v>
      </c>
      <c r="AE9" s="215">
        <v>1</v>
      </c>
      <c r="AF9" s="215">
        <v>1</v>
      </c>
      <c r="AG9" s="235"/>
      <c r="AH9" s="235"/>
      <c r="AI9" s="235"/>
      <c r="AJ9" s="235"/>
      <c r="AK9" s="235"/>
      <c r="AL9" s="235"/>
      <c r="AM9" s="235"/>
      <c r="AN9" s="235"/>
      <c r="AO9" s="235"/>
      <c r="AP9" s="235"/>
      <c r="AQ9" s="235"/>
      <c r="AR9" s="235"/>
    </row>
    <row r="10" spans="1:44" ht="31.5">
      <c r="A10" s="124" t="s">
        <v>2197</v>
      </c>
      <c r="B10" s="124" t="s">
        <v>158</v>
      </c>
      <c r="C10" s="47" t="s">
        <v>166</v>
      </c>
      <c r="D10" s="124" t="s">
        <v>2198</v>
      </c>
      <c r="E10" s="47" t="s">
        <v>2199</v>
      </c>
      <c r="F10" s="47" t="s">
        <v>2200</v>
      </c>
      <c r="G10" s="125">
        <v>2</v>
      </c>
      <c r="H10" s="47" t="s">
        <v>217</v>
      </c>
      <c r="I10" s="124" t="s">
        <v>2201</v>
      </c>
      <c r="J10" s="124" t="s">
        <v>74</v>
      </c>
      <c r="K10" s="124" t="s">
        <v>75</v>
      </c>
      <c r="L10" s="124" t="s">
        <v>76</v>
      </c>
      <c r="M10" s="124" t="s">
        <v>2202</v>
      </c>
      <c r="N10" s="47" t="s">
        <v>2184</v>
      </c>
      <c r="O10" s="124" t="s">
        <v>2185</v>
      </c>
      <c r="P10" s="47" t="s">
        <v>2186</v>
      </c>
      <c r="Q10" s="47"/>
      <c r="R10" s="125" t="s">
        <v>82</v>
      </c>
      <c r="S10" s="126"/>
      <c r="T10" s="126" t="s">
        <v>408</v>
      </c>
      <c r="U10" s="215">
        <v>1</v>
      </c>
      <c r="V10" s="215">
        <v>2</v>
      </c>
      <c r="W10" s="215">
        <v>2</v>
      </c>
      <c r="X10" s="215">
        <v>0</v>
      </c>
      <c r="Y10" s="215">
        <v>0</v>
      </c>
      <c r="Z10" s="215">
        <v>0</v>
      </c>
      <c r="AA10" s="215">
        <v>0</v>
      </c>
      <c r="AB10" s="215">
        <v>0</v>
      </c>
      <c r="AC10" s="215">
        <v>0</v>
      </c>
      <c r="AD10" s="215">
        <v>0</v>
      </c>
      <c r="AE10" s="215">
        <v>0</v>
      </c>
      <c r="AF10" s="215">
        <v>0</v>
      </c>
      <c r="AG10" s="235"/>
      <c r="AH10" s="235"/>
      <c r="AI10" s="235"/>
      <c r="AJ10" s="235"/>
      <c r="AK10" s="235"/>
      <c r="AL10" s="235"/>
      <c r="AM10" s="235"/>
      <c r="AN10" s="235"/>
      <c r="AO10" s="235"/>
      <c r="AP10" s="235"/>
      <c r="AQ10" s="235"/>
      <c r="AR10" s="235"/>
    </row>
    <row r="11" spans="1:44" ht="31.5">
      <c r="A11" s="124" t="s">
        <v>2203</v>
      </c>
      <c r="B11" s="124" t="s">
        <v>158</v>
      </c>
      <c r="C11" s="47" t="s">
        <v>166</v>
      </c>
      <c r="D11" s="124" t="s">
        <v>2198</v>
      </c>
      <c r="E11" s="47" t="s">
        <v>2204</v>
      </c>
      <c r="F11" s="47" t="s">
        <v>2205</v>
      </c>
      <c r="G11" s="125">
        <v>2</v>
      </c>
      <c r="H11" s="47" t="s">
        <v>217</v>
      </c>
      <c r="I11" s="124" t="s">
        <v>2206</v>
      </c>
      <c r="J11" s="124" t="s">
        <v>74</v>
      </c>
      <c r="K11" s="124" t="s">
        <v>75</v>
      </c>
      <c r="L11" s="124" t="s">
        <v>76</v>
      </c>
      <c r="M11" s="124" t="s">
        <v>2207</v>
      </c>
      <c r="N11" s="47" t="s">
        <v>2184</v>
      </c>
      <c r="O11" s="124" t="s">
        <v>2185</v>
      </c>
      <c r="P11" s="47" t="s">
        <v>2186</v>
      </c>
      <c r="Q11" s="47"/>
      <c r="R11" s="125" t="s">
        <v>82</v>
      </c>
      <c r="S11" s="126"/>
      <c r="T11" s="126" t="s">
        <v>408</v>
      </c>
      <c r="U11" s="215">
        <v>1</v>
      </c>
      <c r="V11" s="215">
        <v>0</v>
      </c>
      <c r="W11" s="215">
        <v>0</v>
      </c>
      <c r="X11" s="215">
        <v>0</v>
      </c>
      <c r="Y11" s="215">
        <v>1</v>
      </c>
      <c r="Z11" s="215">
        <v>0</v>
      </c>
      <c r="AA11" s="215">
        <v>0</v>
      </c>
      <c r="AB11" s="215">
        <v>0</v>
      </c>
      <c r="AC11" s="215">
        <v>1</v>
      </c>
      <c r="AD11" s="215">
        <v>0</v>
      </c>
      <c r="AE11" s="215">
        <v>0</v>
      </c>
      <c r="AF11" s="215">
        <v>0</v>
      </c>
      <c r="AG11" s="235"/>
      <c r="AH11" s="235"/>
      <c r="AI11" s="235"/>
      <c r="AJ11" s="235"/>
      <c r="AK11" s="235"/>
      <c r="AL11" s="235"/>
      <c r="AM11" s="235"/>
      <c r="AN11" s="235"/>
      <c r="AO11" s="235"/>
      <c r="AP11" s="235"/>
      <c r="AQ11" s="235"/>
      <c r="AR11" s="235"/>
    </row>
    <row r="12" spans="1:44" ht="31.5">
      <c r="A12" s="124" t="s">
        <v>2208</v>
      </c>
      <c r="B12" s="124" t="s">
        <v>68</v>
      </c>
      <c r="C12" s="47" t="s">
        <v>84</v>
      </c>
      <c r="D12" s="124" t="s">
        <v>2209</v>
      </c>
      <c r="E12" s="47" t="s">
        <v>2210</v>
      </c>
      <c r="F12" s="47" t="s">
        <v>2211</v>
      </c>
      <c r="G12" s="125">
        <v>2</v>
      </c>
      <c r="H12" s="47" t="s">
        <v>169</v>
      </c>
      <c r="I12" s="124" t="s">
        <v>2212</v>
      </c>
      <c r="J12" s="124" t="s">
        <v>74</v>
      </c>
      <c r="K12" s="124" t="s">
        <v>75</v>
      </c>
      <c r="L12" s="124" t="s">
        <v>76</v>
      </c>
      <c r="M12" s="124" t="s">
        <v>2213</v>
      </c>
      <c r="N12" s="47" t="s">
        <v>2184</v>
      </c>
      <c r="O12" s="124" t="s">
        <v>2185</v>
      </c>
      <c r="P12" s="47" t="s">
        <v>2186</v>
      </c>
      <c r="Q12" s="47"/>
      <c r="R12" s="125" t="s">
        <v>82</v>
      </c>
      <c r="S12" s="126"/>
      <c r="T12" s="126" t="s">
        <v>408</v>
      </c>
      <c r="U12" s="215">
        <v>11</v>
      </c>
      <c r="V12" s="215">
        <v>7</v>
      </c>
      <c r="W12" s="215">
        <v>18</v>
      </c>
      <c r="X12" s="215">
        <v>10</v>
      </c>
      <c r="Y12" s="215">
        <v>11</v>
      </c>
      <c r="Z12" s="215">
        <v>7</v>
      </c>
      <c r="AA12" s="215">
        <v>18</v>
      </c>
      <c r="AB12" s="215">
        <v>10</v>
      </c>
      <c r="AC12" s="215">
        <v>11</v>
      </c>
      <c r="AD12" s="215">
        <v>7</v>
      </c>
      <c r="AE12" s="215">
        <v>18</v>
      </c>
      <c r="AF12" s="215">
        <v>10</v>
      </c>
      <c r="AG12" s="235"/>
      <c r="AH12" s="235"/>
      <c r="AI12" s="235"/>
      <c r="AJ12" s="235"/>
      <c r="AK12" s="235"/>
      <c r="AL12" s="235"/>
      <c r="AM12" s="235"/>
      <c r="AN12" s="235"/>
      <c r="AO12" s="235"/>
      <c r="AP12" s="235"/>
      <c r="AQ12" s="235"/>
      <c r="AR12" s="235"/>
    </row>
    <row r="13" spans="1:44" ht="31.5">
      <c r="A13" s="124" t="s">
        <v>2214</v>
      </c>
      <c r="B13" s="124" t="s">
        <v>68</v>
      </c>
      <c r="C13" s="47" t="s">
        <v>84</v>
      </c>
      <c r="D13" s="124" t="s">
        <v>2180</v>
      </c>
      <c r="E13" s="47" t="s">
        <v>2215</v>
      </c>
      <c r="F13" s="47" t="s">
        <v>2216</v>
      </c>
      <c r="G13" s="125">
        <v>1</v>
      </c>
      <c r="H13" s="47" t="s">
        <v>233</v>
      </c>
      <c r="I13" s="124" t="s">
        <v>2217</v>
      </c>
      <c r="J13" s="124" t="s">
        <v>94</v>
      </c>
      <c r="K13" s="124" t="s">
        <v>75</v>
      </c>
      <c r="L13" s="124" t="s">
        <v>76</v>
      </c>
      <c r="M13" s="124" t="s">
        <v>2183</v>
      </c>
      <c r="N13" s="47" t="s">
        <v>2184</v>
      </c>
      <c r="O13" s="124" t="s">
        <v>2185</v>
      </c>
      <c r="P13" s="47" t="s">
        <v>2218</v>
      </c>
      <c r="Q13" s="47"/>
      <c r="R13" s="125" t="s">
        <v>82</v>
      </c>
      <c r="S13" s="126"/>
      <c r="T13" s="126" t="s">
        <v>408</v>
      </c>
      <c r="U13" s="205"/>
      <c r="V13" s="205"/>
      <c r="W13" s="205"/>
      <c r="X13" s="205"/>
      <c r="Y13" s="205"/>
      <c r="Z13" s="205"/>
      <c r="AA13" s="205"/>
      <c r="AB13" s="205">
        <v>1</v>
      </c>
      <c r="AC13" s="205"/>
      <c r="AD13" s="205"/>
      <c r="AE13" s="205"/>
      <c r="AF13" s="205"/>
      <c r="AG13" s="235"/>
      <c r="AH13" s="235"/>
      <c r="AI13" s="235"/>
      <c r="AJ13" s="235"/>
      <c r="AK13" s="235"/>
      <c r="AL13" s="235"/>
      <c r="AM13" s="235"/>
      <c r="AN13" s="235"/>
      <c r="AO13" s="235"/>
      <c r="AP13" s="235"/>
      <c r="AQ13" s="235"/>
      <c r="AR13" s="235"/>
    </row>
    <row r="14" spans="1:44" ht="31.5">
      <c r="A14" s="124" t="s">
        <v>2219</v>
      </c>
      <c r="B14" s="124" t="s">
        <v>68</v>
      </c>
      <c r="C14" s="47" t="s">
        <v>84</v>
      </c>
      <c r="D14" s="124" t="s">
        <v>2180</v>
      </c>
      <c r="E14" s="47" t="s">
        <v>2220</v>
      </c>
      <c r="F14" s="47" t="s">
        <v>2221</v>
      </c>
      <c r="G14" s="125">
        <v>1</v>
      </c>
      <c r="H14" s="47" t="s">
        <v>233</v>
      </c>
      <c r="I14" s="124" t="s">
        <v>2222</v>
      </c>
      <c r="J14" s="124" t="s">
        <v>74</v>
      </c>
      <c r="K14" s="124" t="s">
        <v>75</v>
      </c>
      <c r="L14" s="124" t="s">
        <v>76</v>
      </c>
      <c r="M14" s="124" t="s">
        <v>967</v>
      </c>
      <c r="N14" s="47" t="s">
        <v>2184</v>
      </c>
      <c r="O14" s="124" t="s">
        <v>2185</v>
      </c>
      <c r="P14" s="47" t="s">
        <v>2218</v>
      </c>
      <c r="Q14" s="47"/>
      <c r="R14" s="125" t="s">
        <v>82</v>
      </c>
      <c r="S14" s="126"/>
      <c r="T14" s="126" t="s">
        <v>408</v>
      </c>
      <c r="U14" s="215">
        <v>0</v>
      </c>
      <c r="V14" s="215">
        <v>0</v>
      </c>
      <c r="W14" s="215">
        <v>0</v>
      </c>
      <c r="X14" s="215">
        <v>0</v>
      </c>
      <c r="Y14" s="215">
        <v>0</v>
      </c>
      <c r="Z14" s="215">
        <v>0</v>
      </c>
      <c r="AA14" s="215">
        <v>0</v>
      </c>
      <c r="AB14" s="215">
        <v>0</v>
      </c>
      <c r="AC14" s="215">
        <v>1</v>
      </c>
      <c r="AD14" s="215">
        <v>0</v>
      </c>
      <c r="AE14" s="215">
        <v>0</v>
      </c>
      <c r="AF14" s="215">
        <v>0</v>
      </c>
      <c r="AG14" s="235"/>
      <c r="AH14" s="235"/>
      <c r="AI14" s="235"/>
      <c r="AJ14" s="235"/>
      <c r="AK14" s="235"/>
      <c r="AL14" s="235"/>
      <c r="AM14" s="235"/>
      <c r="AN14" s="235"/>
      <c r="AO14" s="235"/>
      <c r="AP14" s="235"/>
      <c r="AQ14" s="235"/>
      <c r="AR14" s="235"/>
    </row>
    <row r="15" spans="1:44" ht="33.75" customHeight="1">
      <c r="A15" s="124" t="s">
        <v>2223</v>
      </c>
      <c r="B15" s="124" t="s">
        <v>954</v>
      </c>
      <c r="C15" s="47" t="s">
        <v>2224</v>
      </c>
      <c r="D15" s="124" t="s">
        <v>2180</v>
      </c>
      <c r="E15" s="47" t="s">
        <v>2225</v>
      </c>
      <c r="F15" s="47" t="s">
        <v>2226</v>
      </c>
      <c r="G15" s="125">
        <v>1</v>
      </c>
      <c r="H15" s="47" t="s">
        <v>217</v>
      </c>
      <c r="I15" s="124" t="s">
        <v>2227</v>
      </c>
      <c r="J15" s="124" t="s">
        <v>94</v>
      </c>
      <c r="K15" s="124" t="s">
        <v>75</v>
      </c>
      <c r="L15" s="124" t="s">
        <v>76</v>
      </c>
      <c r="M15" s="124" t="s">
        <v>2228</v>
      </c>
      <c r="N15" s="47" t="s">
        <v>2184</v>
      </c>
      <c r="O15" s="124" t="s">
        <v>2185</v>
      </c>
      <c r="P15" s="47" t="s">
        <v>2186</v>
      </c>
      <c r="Q15" s="47"/>
      <c r="R15" s="125" t="s">
        <v>82</v>
      </c>
      <c r="S15" s="126"/>
      <c r="T15" s="126" t="s">
        <v>408</v>
      </c>
      <c r="U15" s="205">
        <v>1</v>
      </c>
      <c r="V15" s="205">
        <v>1</v>
      </c>
      <c r="W15" s="205">
        <v>1</v>
      </c>
      <c r="X15" s="205">
        <v>1</v>
      </c>
      <c r="Y15" s="205">
        <v>1</v>
      </c>
      <c r="Z15" s="205">
        <v>1</v>
      </c>
      <c r="AA15" s="205">
        <v>1</v>
      </c>
      <c r="AB15" s="205">
        <v>1</v>
      </c>
      <c r="AC15" s="205">
        <v>1</v>
      </c>
      <c r="AD15" s="205">
        <v>1</v>
      </c>
      <c r="AE15" s="205">
        <v>1</v>
      </c>
      <c r="AF15" s="205">
        <v>1</v>
      </c>
      <c r="AG15" s="235"/>
      <c r="AH15" s="235"/>
      <c r="AI15" s="235"/>
      <c r="AJ15" s="235"/>
      <c r="AK15" s="235"/>
      <c r="AL15" s="235"/>
      <c r="AM15" s="235"/>
      <c r="AN15" s="235"/>
      <c r="AO15" s="235"/>
      <c r="AP15" s="235"/>
      <c r="AQ15" s="235"/>
      <c r="AR15" s="235"/>
    </row>
    <row r="16" spans="1:44" ht="31.5">
      <c r="A16" s="124" t="s">
        <v>2229</v>
      </c>
      <c r="B16" s="124" t="s">
        <v>954</v>
      </c>
      <c r="C16" s="258" t="s">
        <v>2224</v>
      </c>
      <c r="D16" s="124" t="s">
        <v>2230</v>
      </c>
      <c r="E16" s="47" t="s">
        <v>2231</v>
      </c>
      <c r="F16" s="47" t="s">
        <v>2232</v>
      </c>
      <c r="G16" s="125">
        <v>2</v>
      </c>
      <c r="H16" s="47" t="s">
        <v>217</v>
      </c>
      <c r="I16" s="124" t="s">
        <v>2233</v>
      </c>
      <c r="J16" s="124" t="s">
        <v>74</v>
      </c>
      <c r="K16" s="124" t="s">
        <v>75</v>
      </c>
      <c r="L16" s="124" t="s">
        <v>76</v>
      </c>
      <c r="M16" s="124" t="s">
        <v>2234</v>
      </c>
      <c r="N16" s="47" t="s">
        <v>2184</v>
      </c>
      <c r="O16" s="124" t="s">
        <v>2235</v>
      </c>
      <c r="P16" s="47" t="s">
        <v>2236</v>
      </c>
      <c r="Q16" s="47"/>
      <c r="R16" s="125" t="s">
        <v>82</v>
      </c>
      <c r="S16" s="126"/>
      <c r="T16" s="126" t="s">
        <v>408</v>
      </c>
      <c r="U16" s="215">
        <v>66</v>
      </c>
      <c r="V16" s="215">
        <v>66</v>
      </c>
      <c r="W16" s="215">
        <v>66</v>
      </c>
      <c r="X16" s="215">
        <v>66</v>
      </c>
      <c r="Y16" s="215">
        <v>66</v>
      </c>
      <c r="Z16" s="215">
        <v>0</v>
      </c>
      <c r="AA16" s="215">
        <v>0</v>
      </c>
      <c r="AB16" s="215">
        <v>0</v>
      </c>
      <c r="AC16" s="215">
        <v>0</v>
      </c>
      <c r="AD16" s="215">
        <v>0</v>
      </c>
      <c r="AE16" s="215">
        <v>0</v>
      </c>
      <c r="AF16" s="215">
        <v>0</v>
      </c>
      <c r="AG16" s="235"/>
      <c r="AH16" s="235"/>
      <c r="AI16" s="235"/>
      <c r="AJ16" s="235"/>
      <c r="AK16" s="235"/>
      <c r="AL16" s="235"/>
      <c r="AM16" s="235"/>
      <c r="AN16" s="235"/>
      <c r="AO16" s="235"/>
      <c r="AP16" s="235"/>
      <c r="AQ16" s="235"/>
      <c r="AR16" s="235"/>
    </row>
    <row r="17" spans="1:44" ht="31.5">
      <c r="A17" s="124" t="s">
        <v>2237</v>
      </c>
      <c r="B17" s="124" t="s">
        <v>954</v>
      </c>
      <c r="C17" s="47" t="s">
        <v>2224</v>
      </c>
      <c r="D17" s="124" t="s">
        <v>2230</v>
      </c>
      <c r="E17" s="47" t="s">
        <v>2238</v>
      </c>
      <c r="F17" s="47" t="s">
        <v>2239</v>
      </c>
      <c r="G17" s="125">
        <v>2</v>
      </c>
      <c r="H17" s="47" t="s">
        <v>217</v>
      </c>
      <c r="I17" s="124" t="s">
        <v>2240</v>
      </c>
      <c r="J17" s="124" t="s">
        <v>74</v>
      </c>
      <c r="K17" s="124" t="s">
        <v>75</v>
      </c>
      <c r="L17" s="124" t="s">
        <v>76</v>
      </c>
      <c r="M17" s="124" t="s">
        <v>2241</v>
      </c>
      <c r="N17" s="47" t="s">
        <v>2184</v>
      </c>
      <c r="O17" s="124" t="s">
        <v>2235</v>
      </c>
      <c r="P17" s="47" t="s">
        <v>2236</v>
      </c>
      <c r="Q17" s="47"/>
      <c r="R17" s="125" t="s">
        <v>82</v>
      </c>
      <c r="S17" s="126"/>
      <c r="T17" s="126" t="s">
        <v>408</v>
      </c>
      <c r="U17" s="215">
        <v>95</v>
      </c>
      <c r="V17" s="215">
        <v>95</v>
      </c>
      <c r="W17" s="215">
        <v>95</v>
      </c>
      <c r="X17" s="215">
        <v>95</v>
      </c>
      <c r="Y17" s="215">
        <v>95</v>
      </c>
      <c r="Z17" s="215">
        <v>0</v>
      </c>
      <c r="AA17" s="215">
        <v>0</v>
      </c>
      <c r="AB17" s="215">
        <v>0</v>
      </c>
      <c r="AC17" s="215">
        <v>0</v>
      </c>
      <c r="AD17" s="215">
        <v>0</v>
      </c>
      <c r="AE17" s="215">
        <v>0</v>
      </c>
      <c r="AF17" s="215">
        <v>0</v>
      </c>
      <c r="AG17" s="203"/>
      <c r="AH17" s="235"/>
      <c r="AI17" s="203"/>
      <c r="AJ17" s="203"/>
      <c r="AK17" s="203"/>
      <c r="AL17" s="203"/>
      <c r="AM17" s="203"/>
      <c r="AN17" s="203"/>
      <c r="AO17" s="203"/>
      <c r="AP17" s="203"/>
      <c r="AQ17" s="203"/>
      <c r="AR17" s="203"/>
    </row>
    <row r="18" spans="1:44" ht="47.25">
      <c r="A18" s="124" t="s">
        <v>2242</v>
      </c>
      <c r="B18" s="124" t="s">
        <v>954</v>
      </c>
      <c r="C18" s="47" t="s">
        <v>2224</v>
      </c>
      <c r="D18" s="124" t="s">
        <v>2230</v>
      </c>
      <c r="E18" s="47" t="s">
        <v>2243</v>
      </c>
      <c r="F18" s="47" t="s">
        <v>2244</v>
      </c>
      <c r="G18" s="125">
        <v>1</v>
      </c>
      <c r="H18" s="47" t="s">
        <v>217</v>
      </c>
      <c r="I18" s="124" t="s">
        <v>2245</v>
      </c>
      <c r="J18" s="124" t="s">
        <v>94</v>
      </c>
      <c r="K18" s="124" t="s">
        <v>75</v>
      </c>
      <c r="L18" s="124" t="s">
        <v>95</v>
      </c>
      <c r="M18" s="124" t="s">
        <v>2246</v>
      </c>
      <c r="N18" s="47" t="s">
        <v>2184</v>
      </c>
      <c r="O18" s="124" t="s">
        <v>2235</v>
      </c>
      <c r="P18" s="47" t="s">
        <v>2236</v>
      </c>
      <c r="Q18" s="47"/>
      <c r="R18" s="125" t="s">
        <v>82</v>
      </c>
      <c r="S18" s="126"/>
      <c r="T18" s="126" t="s">
        <v>408</v>
      </c>
      <c r="U18" s="205">
        <v>1</v>
      </c>
      <c r="V18" s="205">
        <v>1</v>
      </c>
      <c r="W18" s="205">
        <v>1</v>
      </c>
      <c r="X18" s="205">
        <v>1</v>
      </c>
      <c r="Y18" s="205">
        <v>1</v>
      </c>
      <c r="Z18" s="205">
        <v>1</v>
      </c>
      <c r="AA18" s="205">
        <v>1</v>
      </c>
      <c r="AB18" s="205">
        <v>1</v>
      </c>
      <c r="AC18" s="205">
        <v>1</v>
      </c>
      <c r="AD18" s="205">
        <v>1</v>
      </c>
      <c r="AE18" s="205">
        <v>1</v>
      </c>
      <c r="AF18" s="205">
        <v>1</v>
      </c>
      <c r="AG18" s="235"/>
      <c r="AH18" s="235"/>
      <c r="AI18" s="235"/>
      <c r="AJ18" s="235"/>
      <c r="AK18" s="235"/>
      <c r="AL18" s="235"/>
      <c r="AM18" s="235"/>
      <c r="AN18" s="235"/>
      <c r="AO18" s="235"/>
      <c r="AP18" s="235"/>
      <c r="AQ18" s="235"/>
      <c r="AR18" s="235"/>
    </row>
    <row r="19" spans="1:44" ht="47.25">
      <c r="A19" s="124" t="s">
        <v>2247</v>
      </c>
      <c r="B19" s="124" t="s">
        <v>954</v>
      </c>
      <c r="C19" s="47" t="s">
        <v>2224</v>
      </c>
      <c r="D19" s="124" t="s">
        <v>2230</v>
      </c>
      <c r="E19" s="47" t="s">
        <v>2248</v>
      </c>
      <c r="F19" s="47" t="s">
        <v>2249</v>
      </c>
      <c r="G19" s="125">
        <v>1</v>
      </c>
      <c r="H19" s="47" t="s">
        <v>217</v>
      </c>
      <c r="I19" s="124" t="s">
        <v>2245</v>
      </c>
      <c r="J19" s="124" t="s">
        <v>94</v>
      </c>
      <c r="K19" s="124" t="s">
        <v>75</v>
      </c>
      <c r="L19" s="124" t="s">
        <v>95</v>
      </c>
      <c r="M19" s="124" t="s">
        <v>2246</v>
      </c>
      <c r="N19" s="47" t="s">
        <v>2184</v>
      </c>
      <c r="O19" s="124" t="s">
        <v>2235</v>
      </c>
      <c r="P19" s="47" t="s">
        <v>2236</v>
      </c>
      <c r="Q19" s="47"/>
      <c r="R19" s="125" t="s">
        <v>82</v>
      </c>
      <c r="S19" s="126"/>
      <c r="T19" s="126" t="s">
        <v>408</v>
      </c>
      <c r="U19" s="205">
        <v>1</v>
      </c>
      <c r="V19" s="205">
        <v>1</v>
      </c>
      <c r="W19" s="205">
        <v>1</v>
      </c>
      <c r="X19" s="205">
        <v>1</v>
      </c>
      <c r="Y19" s="205">
        <v>1</v>
      </c>
      <c r="Z19" s="205">
        <v>1</v>
      </c>
      <c r="AA19" s="205">
        <v>1</v>
      </c>
      <c r="AB19" s="205">
        <v>1</v>
      </c>
      <c r="AC19" s="205">
        <v>1</v>
      </c>
      <c r="AD19" s="205">
        <v>1</v>
      </c>
      <c r="AE19" s="205">
        <v>1</v>
      </c>
      <c r="AF19" s="205">
        <v>1</v>
      </c>
      <c r="AG19" s="203"/>
      <c r="AH19" s="203"/>
      <c r="AI19" s="203"/>
      <c r="AJ19" s="203"/>
      <c r="AK19" s="203"/>
      <c r="AL19" s="203"/>
      <c r="AM19" s="203"/>
      <c r="AN19" s="203"/>
      <c r="AO19" s="203"/>
      <c r="AP19" s="203"/>
      <c r="AQ19" s="203"/>
      <c r="AR19" s="203"/>
    </row>
    <row r="20" spans="1:44" ht="31.5">
      <c r="A20" s="124" t="s">
        <v>2250</v>
      </c>
      <c r="B20" s="124" t="s">
        <v>954</v>
      </c>
      <c r="C20" s="47" t="s">
        <v>2224</v>
      </c>
      <c r="D20" s="124" t="s">
        <v>2251</v>
      </c>
      <c r="E20" s="47" t="s">
        <v>2252</v>
      </c>
      <c r="F20" s="47" t="s">
        <v>2253</v>
      </c>
      <c r="G20" s="125">
        <v>3</v>
      </c>
      <c r="H20" s="47" t="s">
        <v>217</v>
      </c>
      <c r="I20" s="124" t="s">
        <v>2254</v>
      </c>
      <c r="J20" s="124" t="s">
        <v>74</v>
      </c>
      <c r="K20" s="124" t="s">
        <v>75</v>
      </c>
      <c r="L20" s="124" t="s">
        <v>76</v>
      </c>
      <c r="M20" s="124" t="s">
        <v>2255</v>
      </c>
      <c r="N20" s="47" t="s">
        <v>2184</v>
      </c>
      <c r="O20" s="124" t="s">
        <v>2235</v>
      </c>
      <c r="P20" s="47" t="s">
        <v>2236</v>
      </c>
      <c r="Q20" s="47"/>
      <c r="R20" s="125" t="s">
        <v>82</v>
      </c>
      <c r="S20" s="126"/>
      <c r="T20" s="126" t="s">
        <v>408</v>
      </c>
      <c r="U20" s="215">
        <v>12</v>
      </c>
      <c r="V20" s="215">
        <v>12</v>
      </c>
      <c r="W20" s="215">
        <v>12</v>
      </c>
      <c r="X20" s="215">
        <v>12</v>
      </c>
      <c r="Y20" s="215">
        <v>12</v>
      </c>
      <c r="Z20" s="215">
        <v>12</v>
      </c>
      <c r="AA20" s="215">
        <v>12</v>
      </c>
      <c r="AB20" s="215">
        <v>12</v>
      </c>
      <c r="AC20" s="215">
        <v>12</v>
      </c>
      <c r="AD20" s="215">
        <v>12</v>
      </c>
      <c r="AE20" s="215">
        <v>12</v>
      </c>
      <c r="AF20" s="215">
        <v>12</v>
      </c>
      <c r="AG20" s="235"/>
      <c r="AH20" s="235"/>
      <c r="AI20" s="235"/>
      <c r="AJ20" s="235"/>
      <c r="AK20" s="235"/>
      <c r="AL20" s="235"/>
      <c r="AM20" s="235"/>
      <c r="AN20" s="235"/>
      <c r="AO20" s="235"/>
      <c r="AP20" s="235"/>
      <c r="AQ20" s="235"/>
      <c r="AR20" s="235"/>
    </row>
    <row r="21" spans="1:44" ht="31.5">
      <c r="A21" s="124" t="s">
        <v>2256</v>
      </c>
      <c r="B21" s="124" t="s">
        <v>954</v>
      </c>
      <c r="C21" s="47" t="s">
        <v>2224</v>
      </c>
      <c r="D21" s="124" t="s">
        <v>2230</v>
      </c>
      <c r="E21" s="47" t="s">
        <v>2257</v>
      </c>
      <c r="F21" s="47" t="s">
        <v>2258</v>
      </c>
      <c r="G21" s="125">
        <v>2</v>
      </c>
      <c r="H21" s="47" t="s">
        <v>217</v>
      </c>
      <c r="I21" s="124" t="s">
        <v>2259</v>
      </c>
      <c r="J21" s="124" t="s">
        <v>74</v>
      </c>
      <c r="K21" s="124" t="s">
        <v>75</v>
      </c>
      <c r="L21" s="124" t="s">
        <v>76</v>
      </c>
      <c r="M21" s="124" t="s">
        <v>171</v>
      </c>
      <c r="N21" s="47" t="s">
        <v>2184</v>
      </c>
      <c r="O21" s="124" t="s">
        <v>2260</v>
      </c>
      <c r="P21" s="47" t="s">
        <v>2261</v>
      </c>
      <c r="Q21" s="47"/>
      <c r="R21" s="125" t="s">
        <v>82</v>
      </c>
      <c r="S21" s="126"/>
      <c r="T21" s="126" t="s">
        <v>408</v>
      </c>
      <c r="U21" s="215">
        <v>3</v>
      </c>
      <c r="V21" s="215">
        <v>3</v>
      </c>
      <c r="W21" s="215">
        <v>4</v>
      </c>
      <c r="X21" s="215">
        <v>4</v>
      </c>
      <c r="Y21" s="215">
        <v>4</v>
      </c>
      <c r="Z21" s="215">
        <v>4</v>
      </c>
      <c r="AA21" s="215">
        <v>0</v>
      </c>
      <c r="AB21" s="215">
        <v>0</v>
      </c>
      <c r="AC21" s="215">
        <v>0</v>
      </c>
      <c r="AD21" s="215">
        <v>0</v>
      </c>
      <c r="AE21" s="215">
        <v>0</v>
      </c>
      <c r="AF21" s="215">
        <v>0</v>
      </c>
      <c r="AG21" s="235"/>
      <c r="AH21" s="235"/>
      <c r="AI21" s="235"/>
      <c r="AJ21" s="235"/>
      <c r="AK21" s="235"/>
      <c r="AL21" s="235"/>
      <c r="AM21" s="235"/>
      <c r="AN21" s="235"/>
      <c r="AO21" s="235"/>
      <c r="AP21" s="235"/>
      <c r="AQ21" s="235"/>
      <c r="AR21" s="235"/>
    </row>
    <row r="22" spans="1:44" ht="31.5">
      <c r="A22" s="124" t="s">
        <v>2262</v>
      </c>
      <c r="B22" s="124" t="s">
        <v>954</v>
      </c>
      <c r="C22" s="47" t="s">
        <v>2224</v>
      </c>
      <c r="D22" s="124" t="s">
        <v>2230</v>
      </c>
      <c r="E22" s="47" t="s">
        <v>2263</v>
      </c>
      <c r="F22" s="47" t="s">
        <v>2264</v>
      </c>
      <c r="G22" s="125">
        <v>2</v>
      </c>
      <c r="H22" s="47" t="s">
        <v>217</v>
      </c>
      <c r="I22" s="124" t="s">
        <v>2265</v>
      </c>
      <c r="J22" s="124" t="s">
        <v>74</v>
      </c>
      <c r="K22" s="124" t="s">
        <v>75</v>
      </c>
      <c r="L22" s="124" t="s">
        <v>76</v>
      </c>
      <c r="M22" s="124" t="s">
        <v>2266</v>
      </c>
      <c r="N22" s="47" t="s">
        <v>2184</v>
      </c>
      <c r="O22" s="124" t="s">
        <v>2260</v>
      </c>
      <c r="P22" s="47" t="s">
        <v>2261</v>
      </c>
      <c r="Q22" s="47"/>
      <c r="R22" s="125" t="s">
        <v>82</v>
      </c>
      <c r="S22" s="126"/>
      <c r="T22" s="126" t="s">
        <v>408</v>
      </c>
      <c r="U22" s="215">
        <v>2</v>
      </c>
      <c r="V22" s="215">
        <v>2</v>
      </c>
      <c r="W22" s="215">
        <v>0</v>
      </c>
      <c r="X22" s="215">
        <v>0</v>
      </c>
      <c r="Y22" s="215">
        <v>0</v>
      </c>
      <c r="Z22" s="215">
        <v>0</v>
      </c>
      <c r="AA22" s="215">
        <v>0</v>
      </c>
      <c r="AB22" s="215">
        <v>0</v>
      </c>
      <c r="AC22" s="215">
        <v>0</v>
      </c>
      <c r="AD22" s="215">
        <v>0</v>
      </c>
      <c r="AE22" s="215">
        <v>0</v>
      </c>
      <c r="AF22" s="215">
        <v>0</v>
      </c>
      <c r="AG22" s="235"/>
      <c r="AH22" s="235"/>
      <c r="AI22" s="235"/>
      <c r="AJ22" s="235"/>
      <c r="AK22" s="235"/>
      <c r="AL22" s="235"/>
      <c r="AM22" s="235"/>
      <c r="AN22" s="235"/>
      <c r="AO22" s="235"/>
      <c r="AP22" s="235"/>
      <c r="AQ22" s="235"/>
      <c r="AR22" s="235"/>
    </row>
    <row r="23" spans="1:44" ht="31.5">
      <c r="A23" s="124" t="s">
        <v>2267</v>
      </c>
      <c r="B23" s="124" t="s">
        <v>954</v>
      </c>
      <c r="C23" s="47" t="s">
        <v>2224</v>
      </c>
      <c r="D23" s="124" t="s">
        <v>2230</v>
      </c>
      <c r="E23" s="47" t="s">
        <v>2268</v>
      </c>
      <c r="F23" s="47" t="s">
        <v>2269</v>
      </c>
      <c r="G23" s="125">
        <v>2</v>
      </c>
      <c r="H23" s="47" t="s">
        <v>217</v>
      </c>
      <c r="I23" s="124" t="s">
        <v>2259</v>
      </c>
      <c r="J23" s="124" t="s">
        <v>74</v>
      </c>
      <c r="K23" s="124" t="s">
        <v>75</v>
      </c>
      <c r="L23" s="124" t="s">
        <v>76</v>
      </c>
      <c r="M23" s="124" t="s">
        <v>171</v>
      </c>
      <c r="N23" s="47" t="s">
        <v>2184</v>
      </c>
      <c r="O23" s="124" t="s">
        <v>2260</v>
      </c>
      <c r="P23" s="47" t="s">
        <v>2261</v>
      </c>
      <c r="Q23" s="47"/>
      <c r="R23" s="125" t="s">
        <v>82</v>
      </c>
      <c r="S23" s="126"/>
      <c r="T23" s="126" t="s">
        <v>408</v>
      </c>
      <c r="U23" s="215">
        <v>0</v>
      </c>
      <c r="V23" s="215">
        <v>0</v>
      </c>
      <c r="W23" s="215">
        <v>0</v>
      </c>
      <c r="X23" s="215">
        <v>0</v>
      </c>
      <c r="Y23" s="215">
        <v>0</v>
      </c>
      <c r="Z23" s="215">
        <v>2</v>
      </c>
      <c r="AA23" s="215">
        <v>3</v>
      </c>
      <c r="AB23" s="215">
        <v>3</v>
      </c>
      <c r="AC23" s="215">
        <v>3</v>
      </c>
      <c r="AD23" s="215">
        <v>3</v>
      </c>
      <c r="AE23" s="215">
        <v>4</v>
      </c>
      <c r="AF23" s="215">
        <v>4</v>
      </c>
      <c r="AG23" s="203"/>
      <c r="AH23" s="203"/>
      <c r="AI23" s="203"/>
      <c r="AJ23" s="203"/>
      <c r="AK23" s="203"/>
      <c r="AL23" s="203"/>
      <c r="AM23" s="203"/>
      <c r="AN23" s="203"/>
      <c r="AO23" s="203"/>
      <c r="AP23" s="203"/>
      <c r="AQ23" s="203"/>
      <c r="AR23" s="203"/>
    </row>
    <row r="24" spans="1:44" ht="31.5">
      <c r="A24" s="124" t="s">
        <v>2270</v>
      </c>
      <c r="B24" s="124" t="s">
        <v>954</v>
      </c>
      <c r="C24" s="47" t="s">
        <v>2224</v>
      </c>
      <c r="D24" s="124" t="s">
        <v>2230</v>
      </c>
      <c r="E24" s="47" t="s">
        <v>2271</v>
      </c>
      <c r="F24" s="47" t="s">
        <v>2272</v>
      </c>
      <c r="G24" s="125">
        <v>2</v>
      </c>
      <c r="H24" s="47" t="s">
        <v>217</v>
      </c>
      <c r="I24" s="124" t="s">
        <v>2273</v>
      </c>
      <c r="J24" s="124" t="s">
        <v>74</v>
      </c>
      <c r="K24" s="124" t="s">
        <v>75</v>
      </c>
      <c r="L24" s="124" t="s">
        <v>76</v>
      </c>
      <c r="M24" s="124" t="s">
        <v>2274</v>
      </c>
      <c r="N24" s="47" t="s">
        <v>2184</v>
      </c>
      <c r="O24" s="124" t="s">
        <v>2260</v>
      </c>
      <c r="P24" s="47" t="s">
        <v>2261</v>
      </c>
      <c r="Q24" s="47" t="s">
        <v>3286</v>
      </c>
      <c r="R24" s="125" t="s">
        <v>82</v>
      </c>
      <c r="S24" s="126"/>
      <c r="T24" s="126" t="s">
        <v>408</v>
      </c>
      <c r="U24" s="215">
        <v>0</v>
      </c>
      <c r="V24" s="215">
        <v>0</v>
      </c>
      <c r="W24" s="215">
        <v>1</v>
      </c>
      <c r="X24" s="215">
        <v>1</v>
      </c>
      <c r="Y24" s="215">
        <v>1</v>
      </c>
      <c r="Z24" s="215">
        <v>1</v>
      </c>
      <c r="AA24" s="215">
        <v>1</v>
      </c>
      <c r="AB24" s="215">
        <v>0</v>
      </c>
      <c r="AC24" s="215">
        <v>0</v>
      </c>
      <c r="AD24" s="215">
        <v>0</v>
      </c>
      <c r="AE24" s="215">
        <v>0</v>
      </c>
      <c r="AF24" s="215">
        <v>0</v>
      </c>
      <c r="AG24" s="203"/>
      <c r="AH24" s="203"/>
      <c r="AI24" s="203"/>
      <c r="AJ24" s="203"/>
      <c r="AK24" s="203"/>
      <c r="AL24" s="203"/>
      <c r="AM24" s="203"/>
      <c r="AN24" s="203"/>
      <c r="AO24" s="203"/>
      <c r="AP24" s="203"/>
      <c r="AQ24" s="203"/>
      <c r="AR24" s="203"/>
    </row>
    <row r="25" spans="1:44" ht="31.5">
      <c r="A25" s="124" t="s">
        <v>2276</v>
      </c>
      <c r="B25" s="124" t="s">
        <v>954</v>
      </c>
      <c r="C25" s="47" t="s">
        <v>2277</v>
      </c>
      <c r="D25" s="124" t="s">
        <v>2278</v>
      </c>
      <c r="E25" s="47" t="s">
        <v>2279</v>
      </c>
      <c r="F25" s="47" t="s">
        <v>2280</v>
      </c>
      <c r="G25" s="125">
        <v>2</v>
      </c>
      <c r="H25" s="47" t="s">
        <v>2281</v>
      </c>
      <c r="I25" s="124" t="s">
        <v>2282</v>
      </c>
      <c r="J25" s="124" t="s">
        <v>74</v>
      </c>
      <c r="K25" s="124" t="s">
        <v>75</v>
      </c>
      <c r="L25" s="124" t="s">
        <v>76</v>
      </c>
      <c r="M25" s="124" t="s">
        <v>2283</v>
      </c>
      <c r="N25" s="47" t="s">
        <v>2284</v>
      </c>
      <c r="O25" s="124" t="s">
        <v>2285</v>
      </c>
      <c r="P25" s="47" t="s">
        <v>2286</v>
      </c>
      <c r="Q25" s="47" t="s">
        <v>2287</v>
      </c>
      <c r="R25" s="125" t="s">
        <v>82</v>
      </c>
      <c r="S25" s="126"/>
      <c r="T25" s="126" t="s">
        <v>408</v>
      </c>
      <c r="U25" s="215">
        <v>3</v>
      </c>
      <c r="V25" s="215">
        <v>3</v>
      </c>
      <c r="W25" s="215">
        <v>3</v>
      </c>
      <c r="X25" s="215">
        <v>3</v>
      </c>
      <c r="Y25" s="215">
        <v>3</v>
      </c>
      <c r="Z25" s="215">
        <v>3</v>
      </c>
      <c r="AA25" s="215">
        <v>1</v>
      </c>
      <c r="AB25" s="215">
        <v>1</v>
      </c>
      <c r="AC25" s="215">
        <v>1</v>
      </c>
      <c r="AD25" s="215">
        <v>1</v>
      </c>
      <c r="AE25" s="215">
        <v>1</v>
      </c>
      <c r="AF25" s="215">
        <v>0</v>
      </c>
      <c r="AG25" s="235"/>
      <c r="AH25" s="235"/>
      <c r="AI25" s="235"/>
      <c r="AJ25" s="235"/>
      <c r="AK25" s="235"/>
      <c r="AL25" s="235"/>
      <c r="AM25" s="235"/>
      <c r="AN25" s="235"/>
      <c r="AO25" s="235"/>
      <c r="AP25" s="235"/>
      <c r="AQ25" s="235"/>
      <c r="AR25" s="235"/>
    </row>
    <row r="26" spans="1:44" ht="31.5">
      <c r="A26" s="124" t="s">
        <v>2288</v>
      </c>
      <c r="B26" s="124" t="s">
        <v>954</v>
      </c>
      <c r="C26" s="47" t="s">
        <v>2277</v>
      </c>
      <c r="D26" s="124" t="s">
        <v>2278</v>
      </c>
      <c r="E26" s="47" t="s">
        <v>2289</v>
      </c>
      <c r="F26" s="47" t="s">
        <v>2290</v>
      </c>
      <c r="G26" s="125">
        <v>2</v>
      </c>
      <c r="H26" s="47" t="s">
        <v>217</v>
      </c>
      <c r="I26" s="124" t="s">
        <v>2282</v>
      </c>
      <c r="J26" s="124" t="s">
        <v>74</v>
      </c>
      <c r="K26" s="124" t="s">
        <v>75</v>
      </c>
      <c r="L26" s="124" t="s">
        <v>76</v>
      </c>
      <c r="M26" s="124" t="s">
        <v>2291</v>
      </c>
      <c r="N26" s="47" t="s">
        <v>2284</v>
      </c>
      <c r="O26" s="124" t="s">
        <v>2285</v>
      </c>
      <c r="P26" s="47" t="s">
        <v>2286</v>
      </c>
      <c r="Q26" s="47" t="s">
        <v>2287</v>
      </c>
      <c r="R26" s="125" t="s">
        <v>82</v>
      </c>
      <c r="S26" s="126"/>
      <c r="T26" s="126" t="s">
        <v>408</v>
      </c>
      <c r="U26" s="215">
        <v>0</v>
      </c>
      <c r="V26" s="215">
        <v>0</v>
      </c>
      <c r="W26" s="215">
        <v>0</v>
      </c>
      <c r="X26" s="215">
        <v>0</v>
      </c>
      <c r="Y26" s="215">
        <v>0</v>
      </c>
      <c r="Z26" s="215">
        <v>0</v>
      </c>
      <c r="AA26" s="215">
        <v>0</v>
      </c>
      <c r="AB26" s="215">
        <v>0</v>
      </c>
      <c r="AC26" s="215">
        <v>0</v>
      </c>
      <c r="AD26" s="215">
        <v>2</v>
      </c>
      <c r="AE26" s="215">
        <v>2</v>
      </c>
      <c r="AF26" s="215">
        <v>2</v>
      </c>
      <c r="AG26" s="235"/>
      <c r="AH26" s="235"/>
      <c r="AI26" s="235"/>
      <c r="AJ26" s="235"/>
      <c r="AK26" s="235"/>
      <c r="AL26" s="235"/>
      <c r="AM26" s="235"/>
      <c r="AN26" s="235"/>
      <c r="AO26" s="235"/>
      <c r="AP26" s="235"/>
      <c r="AQ26" s="235"/>
      <c r="AR26" s="235"/>
    </row>
    <row r="27" spans="1:44" ht="31.5">
      <c r="A27" s="124" t="s">
        <v>2292</v>
      </c>
      <c r="B27" s="124" t="s">
        <v>954</v>
      </c>
      <c r="C27" s="47" t="s">
        <v>2224</v>
      </c>
      <c r="D27" s="124" t="s">
        <v>2278</v>
      </c>
      <c r="E27" s="47" t="s">
        <v>2293</v>
      </c>
      <c r="F27" s="47" t="s">
        <v>2294</v>
      </c>
      <c r="G27" s="125">
        <v>3</v>
      </c>
      <c r="H27" s="47" t="s">
        <v>2281</v>
      </c>
      <c r="I27" s="124" t="s">
        <v>2295</v>
      </c>
      <c r="J27" s="124" t="s">
        <v>74</v>
      </c>
      <c r="K27" s="124" t="s">
        <v>75</v>
      </c>
      <c r="L27" s="124" t="s">
        <v>76</v>
      </c>
      <c r="M27" s="124" t="s">
        <v>2296</v>
      </c>
      <c r="N27" s="47" t="s">
        <v>2284</v>
      </c>
      <c r="O27" s="124" t="s">
        <v>2285</v>
      </c>
      <c r="P27" s="47" t="s">
        <v>2286</v>
      </c>
      <c r="Q27" s="47" t="s">
        <v>2287</v>
      </c>
      <c r="R27" s="125" t="s">
        <v>82</v>
      </c>
      <c r="S27" s="126"/>
      <c r="T27" s="126" t="s">
        <v>408</v>
      </c>
      <c r="U27" s="215">
        <v>2</v>
      </c>
      <c r="V27" s="215">
        <v>2</v>
      </c>
      <c r="W27" s="215">
        <v>2</v>
      </c>
      <c r="X27" s="215">
        <v>2</v>
      </c>
      <c r="Y27" s="215">
        <v>2</v>
      </c>
      <c r="Z27" s="215">
        <v>0</v>
      </c>
      <c r="AA27" s="215">
        <v>0</v>
      </c>
      <c r="AB27" s="215">
        <v>0</v>
      </c>
      <c r="AC27" s="215">
        <v>0</v>
      </c>
      <c r="AD27" s="215">
        <v>0</v>
      </c>
      <c r="AE27" s="215">
        <v>0</v>
      </c>
      <c r="AF27" s="215">
        <v>0</v>
      </c>
      <c r="AG27" s="235"/>
      <c r="AH27" s="235"/>
      <c r="AI27" s="235"/>
      <c r="AJ27" s="235"/>
      <c r="AK27" s="235"/>
      <c r="AL27" s="235"/>
      <c r="AM27" s="235"/>
      <c r="AN27" s="235"/>
      <c r="AO27" s="235"/>
      <c r="AP27" s="235"/>
      <c r="AQ27" s="235"/>
      <c r="AR27" s="235"/>
    </row>
    <row r="28" spans="1:44" ht="31.5">
      <c r="A28" s="124" t="s">
        <v>2297</v>
      </c>
      <c r="B28" s="124" t="s">
        <v>158</v>
      </c>
      <c r="C28" s="47" t="s">
        <v>166</v>
      </c>
      <c r="D28" s="124" t="s">
        <v>2198</v>
      </c>
      <c r="E28" s="47" t="s">
        <v>2298</v>
      </c>
      <c r="F28" s="47" t="s">
        <v>2299</v>
      </c>
      <c r="G28" s="125">
        <v>1</v>
      </c>
      <c r="H28" s="47" t="s">
        <v>169</v>
      </c>
      <c r="I28" s="124" t="s">
        <v>2300</v>
      </c>
      <c r="J28" s="124" t="s">
        <v>74</v>
      </c>
      <c r="K28" s="124" t="s">
        <v>75</v>
      </c>
      <c r="L28" s="124" t="s">
        <v>76</v>
      </c>
      <c r="M28" s="124" t="s">
        <v>2301</v>
      </c>
      <c r="N28" s="47" t="s">
        <v>2284</v>
      </c>
      <c r="O28" s="124" t="s">
        <v>2302</v>
      </c>
      <c r="P28" s="47" t="s">
        <v>2303</v>
      </c>
      <c r="Q28" s="47" t="s">
        <v>2287</v>
      </c>
      <c r="R28" s="125" t="s">
        <v>200</v>
      </c>
      <c r="S28" s="126"/>
      <c r="T28" s="126" t="s">
        <v>408</v>
      </c>
      <c r="U28" s="215">
        <v>10</v>
      </c>
      <c r="V28" s="215">
        <v>10</v>
      </c>
      <c r="W28" s="215">
        <v>20</v>
      </c>
      <c r="X28" s="215">
        <v>20</v>
      </c>
      <c r="Y28" s="215">
        <v>20</v>
      </c>
      <c r="Z28" s="215">
        <v>20</v>
      </c>
      <c r="AA28" s="215">
        <v>20</v>
      </c>
      <c r="AB28" s="215">
        <v>15</v>
      </c>
      <c r="AC28" s="215">
        <v>10</v>
      </c>
      <c r="AD28" s="215">
        <v>10</v>
      </c>
      <c r="AE28" s="215">
        <v>10</v>
      </c>
      <c r="AF28" s="215">
        <v>10</v>
      </c>
      <c r="AG28" s="203"/>
      <c r="AH28" s="203"/>
      <c r="AI28" s="203"/>
      <c r="AJ28" s="203"/>
      <c r="AK28" s="203"/>
      <c r="AL28" s="203"/>
      <c r="AM28" s="203"/>
      <c r="AN28" s="203"/>
      <c r="AO28" s="203"/>
      <c r="AP28" s="203"/>
      <c r="AQ28" s="203"/>
      <c r="AR28" s="203"/>
    </row>
    <row r="29" spans="1:44" ht="31.5">
      <c r="A29" s="124" t="s">
        <v>2304</v>
      </c>
      <c r="B29" s="124" t="s">
        <v>954</v>
      </c>
      <c r="C29" s="47" t="s">
        <v>2277</v>
      </c>
      <c r="D29" s="124" t="s">
        <v>2305</v>
      </c>
      <c r="E29" s="47" t="s">
        <v>2306</v>
      </c>
      <c r="F29" s="47" t="s">
        <v>2307</v>
      </c>
      <c r="G29" s="125">
        <v>2</v>
      </c>
      <c r="H29" s="47" t="s">
        <v>169</v>
      </c>
      <c r="I29" s="124" t="s">
        <v>2308</v>
      </c>
      <c r="J29" s="124" t="s">
        <v>74</v>
      </c>
      <c r="K29" s="124" t="s">
        <v>75</v>
      </c>
      <c r="L29" s="124" t="s">
        <v>76</v>
      </c>
      <c r="M29" s="124" t="s">
        <v>2309</v>
      </c>
      <c r="N29" s="47" t="s">
        <v>2284</v>
      </c>
      <c r="O29" s="124" t="s">
        <v>2302</v>
      </c>
      <c r="P29" s="47" t="s">
        <v>2303</v>
      </c>
      <c r="Q29" s="47" t="s">
        <v>2287</v>
      </c>
      <c r="R29" s="125" t="s">
        <v>82</v>
      </c>
      <c r="S29" s="126"/>
      <c r="T29" s="126" t="s">
        <v>408</v>
      </c>
      <c r="U29" s="215">
        <v>1</v>
      </c>
      <c r="V29" s="215">
        <v>1</v>
      </c>
      <c r="W29" s="215">
        <v>2</v>
      </c>
      <c r="X29" s="215">
        <v>2</v>
      </c>
      <c r="Y29" s="215">
        <v>2</v>
      </c>
      <c r="Z29" s="215">
        <v>3</v>
      </c>
      <c r="AA29" s="215">
        <v>2</v>
      </c>
      <c r="AB29" s="215">
        <v>2</v>
      </c>
      <c r="AC29" s="215">
        <v>2</v>
      </c>
      <c r="AD29" s="215">
        <v>2</v>
      </c>
      <c r="AE29" s="215">
        <v>2</v>
      </c>
      <c r="AF29" s="215">
        <v>2</v>
      </c>
      <c r="AG29" s="235"/>
      <c r="AH29" s="235"/>
      <c r="AI29" s="235"/>
      <c r="AJ29" s="235"/>
      <c r="AK29" s="235"/>
      <c r="AL29" s="235"/>
      <c r="AM29" s="235"/>
      <c r="AN29" s="235"/>
      <c r="AO29" s="235"/>
      <c r="AP29" s="235"/>
      <c r="AQ29" s="235"/>
      <c r="AR29" s="235"/>
    </row>
    <row r="30" spans="1:44" ht="31.5">
      <c r="A30" s="124" t="s">
        <v>2310</v>
      </c>
      <c r="B30" s="124" t="s">
        <v>131</v>
      </c>
      <c r="C30" s="47" t="s">
        <v>741</v>
      </c>
      <c r="D30" s="124" t="s">
        <v>2311</v>
      </c>
      <c r="E30" s="47" t="s">
        <v>2312</v>
      </c>
      <c r="F30" s="47" t="s">
        <v>2313</v>
      </c>
      <c r="G30" s="125">
        <v>2</v>
      </c>
      <c r="H30" s="47" t="s">
        <v>217</v>
      </c>
      <c r="I30" s="124" t="s">
        <v>2314</v>
      </c>
      <c r="J30" s="124" t="s">
        <v>74</v>
      </c>
      <c r="K30" s="124" t="s">
        <v>75</v>
      </c>
      <c r="L30" s="124" t="s">
        <v>76</v>
      </c>
      <c r="M30" s="124" t="s">
        <v>2315</v>
      </c>
      <c r="N30" s="47" t="s">
        <v>2316</v>
      </c>
      <c r="O30" s="124" t="s">
        <v>2317</v>
      </c>
      <c r="P30" s="47" t="s">
        <v>2318</v>
      </c>
      <c r="Q30" s="47"/>
      <c r="R30" s="125" t="s">
        <v>82</v>
      </c>
      <c r="S30" s="126"/>
      <c r="T30" s="126" t="s">
        <v>408</v>
      </c>
      <c r="U30" s="215">
        <v>1890</v>
      </c>
      <c r="V30" s="215">
        <v>1890</v>
      </c>
      <c r="W30" s="215">
        <v>1890</v>
      </c>
      <c r="X30" s="215">
        <v>2380</v>
      </c>
      <c r="Y30" s="215">
        <v>2380</v>
      </c>
      <c r="Z30" s="215">
        <v>1890</v>
      </c>
      <c r="AA30" s="215">
        <v>2380</v>
      </c>
      <c r="AB30" s="215">
        <v>2380</v>
      </c>
      <c r="AC30" s="215">
        <v>2380</v>
      </c>
      <c r="AD30" s="215">
        <v>1890</v>
      </c>
      <c r="AE30" s="215">
        <v>2380</v>
      </c>
      <c r="AF30" s="215">
        <v>1890</v>
      </c>
      <c r="AG30" s="235"/>
      <c r="AH30" s="235"/>
      <c r="AI30" s="235"/>
      <c r="AJ30" s="235"/>
      <c r="AK30" s="235"/>
      <c r="AL30" s="235"/>
      <c r="AM30" s="235"/>
      <c r="AN30" s="235"/>
      <c r="AO30" s="235"/>
      <c r="AP30" s="235"/>
      <c r="AQ30" s="235"/>
      <c r="AR30" s="235"/>
    </row>
    <row r="31" spans="1:44" ht="31.5">
      <c r="A31" s="124" t="s">
        <v>2319</v>
      </c>
      <c r="B31" s="124" t="s">
        <v>131</v>
      </c>
      <c r="C31" s="47" t="s">
        <v>741</v>
      </c>
      <c r="D31" s="124" t="s">
        <v>2311</v>
      </c>
      <c r="E31" s="47" t="s">
        <v>2320</v>
      </c>
      <c r="F31" s="47" t="s">
        <v>2321</v>
      </c>
      <c r="G31" s="125">
        <v>2</v>
      </c>
      <c r="H31" s="47" t="s">
        <v>217</v>
      </c>
      <c r="I31" s="124" t="s">
        <v>2322</v>
      </c>
      <c r="J31" s="124" t="s">
        <v>74</v>
      </c>
      <c r="K31" s="124" t="s">
        <v>75</v>
      </c>
      <c r="L31" s="124" t="s">
        <v>76</v>
      </c>
      <c r="M31" s="124" t="s">
        <v>2315</v>
      </c>
      <c r="N31" s="47" t="s">
        <v>2316</v>
      </c>
      <c r="O31" s="124" t="s">
        <v>2317</v>
      </c>
      <c r="P31" s="47" t="s">
        <v>2318</v>
      </c>
      <c r="Q31" s="47"/>
      <c r="R31" s="125" t="s">
        <v>82</v>
      </c>
      <c r="S31" s="126"/>
      <c r="T31" s="126" t="s">
        <v>408</v>
      </c>
      <c r="U31" s="215">
        <v>1890</v>
      </c>
      <c r="V31" s="215">
        <v>1890</v>
      </c>
      <c r="W31" s="215">
        <v>1890</v>
      </c>
      <c r="X31" s="215">
        <v>2380</v>
      </c>
      <c r="Y31" s="215">
        <v>2380</v>
      </c>
      <c r="Z31" s="215">
        <v>1890</v>
      </c>
      <c r="AA31" s="215">
        <v>2380</v>
      </c>
      <c r="AB31" s="215">
        <v>2380</v>
      </c>
      <c r="AC31" s="215">
        <v>2380</v>
      </c>
      <c r="AD31" s="215">
        <v>1890</v>
      </c>
      <c r="AE31" s="215">
        <v>2380</v>
      </c>
      <c r="AF31" s="215">
        <v>1890</v>
      </c>
      <c r="AG31" s="235"/>
      <c r="AH31" s="235"/>
      <c r="AI31" s="235"/>
      <c r="AJ31" s="235"/>
      <c r="AK31" s="235"/>
      <c r="AL31" s="235"/>
      <c r="AM31" s="235"/>
      <c r="AN31" s="235"/>
      <c r="AO31" s="235"/>
      <c r="AP31" s="235"/>
      <c r="AQ31" s="235"/>
      <c r="AR31" s="235"/>
    </row>
    <row r="32" spans="1:44" ht="31.5">
      <c r="A32" s="124" t="s">
        <v>2323</v>
      </c>
      <c r="B32" s="124" t="s">
        <v>158</v>
      </c>
      <c r="C32" s="47" t="s">
        <v>166</v>
      </c>
      <c r="D32" s="124" t="s">
        <v>2324</v>
      </c>
      <c r="E32" s="47" t="s">
        <v>2325</v>
      </c>
      <c r="F32" s="47" t="s">
        <v>2326</v>
      </c>
      <c r="G32" s="125">
        <v>1</v>
      </c>
      <c r="H32" s="47" t="s">
        <v>169</v>
      </c>
      <c r="I32" s="124" t="s">
        <v>2327</v>
      </c>
      <c r="J32" s="124" t="s">
        <v>94</v>
      </c>
      <c r="K32" s="124" t="s">
        <v>75</v>
      </c>
      <c r="L32" s="124" t="s">
        <v>76</v>
      </c>
      <c r="M32" s="124" t="s">
        <v>2328</v>
      </c>
      <c r="N32" s="47" t="s">
        <v>2316</v>
      </c>
      <c r="O32" s="124" t="s">
        <v>2329</v>
      </c>
      <c r="P32" s="47" t="s">
        <v>2330</v>
      </c>
      <c r="Q32" s="47"/>
      <c r="R32" s="125" t="s">
        <v>82</v>
      </c>
      <c r="S32" s="126"/>
      <c r="T32" s="126" t="s">
        <v>408</v>
      </c>
      <c r="U32" s="205">
        <v>1</v>
      </c>
      <c r="V32" s="205">
        <v>1</v>
      </c>
      <c r="W32" s="205">
        <v>1</v>
      </c>
      <c r="X32" s="205">
        <v>1</v>
      </c>
      <c r="Y32" s="205">
        <v>1</v>
      </c>
      <c r="Z32" s="205">
        <v>1</v>
      </c>
      <c r="AA32" s="205">
        <v>1</v>
      </c>
      <c r="AB32" s="205">
        <v>1</v>
      </c>
      <c r="AC32" s="205">
        <v>1</v>
      </c>
      <c r="AD32" s="205">
        <v>1</v>
      </c>
      <c r="AE32" s="205">
        <v>1</v>
      </c>
      <c r="AF32" s="205">
        <v>1</v>
      </c>
      <c r="AG32" s="235"/>
      <c r="AH32" s="235"/>
      <c r="AI32" s="235"/>
      <c r="AJ32" s="235"/>
      <c r="AK32" s="235"/>
      <c r="AL32" s="235"/>
      <c r="AM32" s="235"/>
      <c r="AN32" s="235"/>
      <c r="AO32" s="235"/>
      <c r="AP32" s="235"/>
      <c r="AQ32" s="235"/>
      <c r="AR32" s="235"/>
    </row>
    <row r="33" spans="1:44" ht="31.5">
      <c r="A33" s="124" t="s">
        <v>2331</v>
      </c>
      <c r="B33" s="124" t="s">
        <v>131</v>
      </c>
      <c r="C33" s="47" t="s">
        <v>741</v>
      </c>
      <c r="D33" s="124" t="s">
        <v>2332</v>
      </c>
      <c r="E33" s="47" t="s">
        <v>2333</v>
      </c>
      <c r="F33" s="47" t="s">
        <v>2334</v>
      </c>
      <c r="G33" s="125">
        <v>1</v>
      </c>
      <c r="H33" s="47" t="s">
        <v>169</v>
      </c>
      <c r="I33" s="124" t="s">
        <v>2335</v>
      </c>
      <c r="J33" s="124" t="s">
        <v>94</v>
      </c>
      <c r="K33" s="124" t="s">
        <v>75</v>
      </c>
      <c r="L33" s="124" t="s">
        <v>76</v>
      </c>
      <c r="M33" s="124" t="s">
        <v>2328</v>
      </c>
      <c r="N33" s="47" t="s">
        <v>2316</v>
      </c>
      <c r="O33" s="124" t="s">
        <v>2329</v>
      </c>
      <c r="P33" s="47" t="s">
        <v>2330</v>
      </c>
      <c r="Q33" s="47"/>
      <c r="R33" s="125" t="s">
        <v>82</v>
      </c>
      <c r="S33" s="126"/>
      <c r="T33" s="126" t="s">
        <v>408</v>
      </c>
      <c r="U33" s="205">
        <v>1</v>
      </c>
      <c r="V33" s="205">
        <v>1</v>
      </c>
      <c r="W33" s="205">
        <v>1</v>
      </c>
      <c r="X33" s="205">
        <v>1</v>
      </c>
      <c r="Y33" s="205">
        <v>1</v>
      </c>
      <c r="Z33" s="205">
        <v>1</v>
      </c>
      <c r="AA33" s="205">
        <v>1</v>
      </c>
      <c r="AB33" s="205">
        <v>1</v>
      </c>
      <c r="AC33" s="205">
        <v>1</v>
      </c>
      <c r="AD33" s="205">
        <v>1</v>
      </c>
      <c r="AE33" s="205">
        <v>1</v>
      </c>
      <c r="AF33" s="205">
        <v>1</v>
      </c>
      <c r="AG33" s="235"/>
      <c r="AH33" s="235"/>
      <c r="AI33" s="235"/>
      <c r="AJ33" s="235"/>
      <c r="AK33" s="235"/>
      <c r="AL33" s="235"/>
      <c r="AM33" s="235"/>
      <c r="AN33" s="235"/>
      <c r="AO33" s="235"/>
      <c r="AP33" s="235"/>
      <c r="AQ33" s="235"/>
      <c r="AR33" s="235"/>
    </row>
    <row r="34" spans="1:44" ht="31.5">
      <c r="A34" s="124" t="s">
        <v>2336</v>
      </c>
      <c r="B34" s="124" t="s">
        <v>158</v>
      </c>
      <c r="C34" s="47" t="s">
        <v>166</v>
      </c>
      <c r="D34" s="124" t="s">
        <v>2332</v>
      </c>
      <c r="E34" s="47" t="s">
        <v>2337</v>
      </c>
      <c r="F34" s="47" t="s">
        <v>2338</v>
      </c>
      <c r="G34" s="125">
        <v>2</v>
      </c>
      <c r="H34" s="47" t="s">
        <v>169</v>
      </c>
      <c r="I34" s="124" t="s">
        <v>2339</v>
      </c>
      <c r="J34" s="124" t="s">
        <v>94</v>
      </c>
      <c r="K34" s="124" t="s">
        <v>75</v>
      </c>
      <c r="L34" s="124" t="s">
        <v>76</v>
      </c>
      <c r="M34" s="124" t="s">
        <v>2328</v>
      </c>
      <c r="N34" s="47" t="s">
        <v>2316</v>
      </c>
      <c r="O34" s="124" t="s">
        <v>2340</v>
      </c>
      <c r="P34" s="47" t="s">
        <v>2341</v>
      </c>
      <c r="Q34" s="47"/>
      <c r="R34" s="125" t="s">
        <v>82</v>
      </c>
      <c r="S34" s="126"/>
      <c r="T34" s="126" t="s">
        <v>408</v>
      </c>
      <c r="U34" s="205">
        <v>1</v>
      </c>
      <c r="V34" s="205">
        <v>1</v>
      </c>
      <c r="W34" s="205">
        <v>1</v>
      </c>
      <c r="X34" s="205">
        <v>1</v>
      </c>
      <c r="Y34" s="205">
        <v>1</v>
      </c>
      <c r="Z34" s="205">
        <v>1</v>
      </c>
      <c r="AA34" s="205">
        <v>1</v>
      </c>
      <c r="AB34" s="205">
        <v>1</v>
      </c>
      <c r="AC34" s="205">
        <v>1</v>
      </c>
      <c r="AD34" s="205">
        <v>1</v>
      </c>
      <c r="AE34" s="205">
        <v>1</v>
      </c>
      <c r="AF34" s="205">
        <v>1</v>
      </c>
      <c r="AG34" s="235"/>
      <c r="AH34" s="235"/>
      <c r="AI34" s="235"/>
      <c r="AJ34" s="235"/>
      <c r="AK34" s="235"/>
      <c r="AL34" s="235"/>
      <c r="AM34" s="235"/>
      <c r="AN34" s="235"/>
      <c r="AO34" s="235"/>
      <c r="AP34" s="235"/>
      <c r="AQ34" s="235"/>
      <c r="AR34" s="235"/>
    </row>
    <row r="35" spans="1:44" ht="31.5">
      <c r="A35" s="124" t="s">
        <v>2342</v>
      </c>
      <c r="B35" s="124" t="s">
        <v>385</v>
      </c>
      <c r="C35" s="47" t="s">
        <v>1506</v>
      </c>
      <c r="D35" s="124" t="s">
        <v>2251</v>
      </c>
      <c r="E35" s="47" t="s">
        <v>2343</v>
      </c>
      <c r="F35" s="47" t="s">
        <v>2344</v>
      </c>
      <c r="G35" s="125">
        <v>1</v>
      </c>
      <c r="H35" s="47" t="s">
        <v>204</v>
      </c>
      <c r="I35" s="124" t="s">
        <v>2345</v>
      </c>
      <c r="J35" s="124" t="s">
        <v>74</v>
      </c>
      <c r="K35" s="124" t="s">
        <v>75</v>
      </c>
      <c r="L35" s="124" t="s">
        <v>76</v>
      </c>
      <c r="M35" s="124" t="s">
        <v>2346</v>
      </c>
      <c r="N35" s="47" t="s">
        <v>2347</v>
      </c>
      <c r="O35" s="124" t="s">
        <v>2348</v>
      </c>
      <c r="P35" s="47" t="s">
        <v>2349</v>
      </c>
      <c r="Q35" s="47"/>
      <c r="R35" s="125" t="s">
        <v>82</v>
      </c>
      <c r="S35" s="126"/>
      <c r="T35" s="126" t="s">
        <v>408</v>
      </c>
      <c r="U35" s="215">
        <v>15</v>
      </c>
      <c r="V35" s="215">
        <v>10</v>
      </c>
      <c r="W35" s="215">
        <v>10</v>
      </c>
      <c r="X35" s="215">
        <v>20</v>
      </c>
      <c r="Y35" s="215">
        <v>20</v>
      </c>
      <c r="Z35" s="215">
        <v>10</v>
      </c>
      <c r="AA35" s="215">
        <v>10</v>
      </c>
      <c r="AB35" s="215">
        <v>10</v>
      </c>
      <c r="AC35" s="215">
        <v>10</v>
      </c>
      <c r="AD35" s="215">
        <v>10</v>
      </c>
      <c r="AE35" s="215">
        <v>10</v>
      </c>
      <c r="AF35" s="215">
        <v>10</v>
      </c>
      <c r="AG35" s="235"/>
      <c r="AH35" s="235"/>
      <c r="AI35" s="235"/>
      <c r="AJ35" s="235"/>
      <c r="AK35" s="235"/>
      <c r="AL35" s="235"/>
      <c r="AM35" s="235"/>
      <c r="AN35" s="235"/>
      <c r="AO35" s="235"/>
      <c r="AP35" s="235"/>
      <c r="AQ35" s="235"/>
      <c r="AR35" s="235"/>
    </row>
    <row r="36" spans="1:44" ht="31.5">
      <c r="A36" s="124" t="s">
        <v>2350</v>
      </c>
      <c r="B36" s="124" t="s">
        <v>385</v>
      </c>
      <c r="C36" s="47" t="s">
        <v>1506</v>
      </c>
      <c r="D36" s="124" t="s">
        <v>2351</v>
      </c>
      <c r="E36" s="47" t="s">
        <v>2352</v>
      </c>
      <c r="F36" s="47" t="s">
        <v>2353</v>
      </c>
      <c r="G36" s="125">
        <v>1</v>
      </c>
      <c r="H36" s="47" t="s">
        <v>756</v>
      </c>
      <c r="I36" s="124" t="s">
        <v>2354</v>
      </c>
      <c r="J36" s="124" t="s">
        <v>74</v>
      </c>
      <c r="K36" s="124" t="s">
        <v>75</v>
      </c>
      <c r="L36" s="124" t="s">
        <v>76</v>
      </c>
      <c r="M36" s="124" t="s">
        <v>2355</v>
      </c>
      <c r="N36" s="47" t="s">
        <v>2347</v>
      </c>
      <c r="O36" s="124" t="s">
        <v>2348</v>
      </c>
      <c r="P36" s="47" t="s">
        <v>2349</v>
      </c>
      <c r="Q36" s="47"/>
      <c r="R36" s="125" t="s">
        <v>82</v>
      </c>
      <c r="S36" s="126"/>
      <c r="T36" s="126" t="s">
        <v>408</v>
      </c>
      <c r="U36" s="215">
        <v>10</v>
      </c>
      <c r="V36" s="215">
        <v>15</v>
      </c>
      <c r="W36" s="215">
        <v>15</v>
      </c>
      <c r="X36" s="215">
        <v>10</v>
      </c>
      <c r="Y36" s="215">
        <v>10</v>
      </c>
      <c r="Z36" s="215">
        <v>10</v>
      </c>
      <c r="AA36" s="215">
        <v>10</v>
      </c>
      <c r="AB36" s="215">
        <v>10</v>
      </c>
      <c r="AC36" s="215">
        <v>10</v>
      </c>
      <c r="AD36" s="215">
        <v>10</v>
      </c>
      <c r="AE36" s="215">
        <v>5</v>
      </c>
      <c r="AF36" s="215">
        <v>5</v>
      </c>
      <c r="AG36" s="235"/>
      <c r="AH36" s="235"/>
      <c r="AI36" s="235"/>
      <c r="AJ36" s="235"/>
      <c r="AK36" s="235"/>
      <c r="AL36" s="235"/>
      <c r="AM36" s="235"/>
      <c r="AN36" s="235"/>
      <c r="AO36" s="235"/>
      <c r="AP36" s="235"/>
      <c r="AQ36" s="235"/>
      <c r="AR36" s="235"/>
    </row>
    <row r="37" spans="1:44" ht="31.5">
      <c r="A37" s="124" t="s">
        <v>2356</v>
      </c>
      <c r="B37" s="124" t="s">
        <v>385</v>
      </c>
      <c r="C37" s="47" t="s">
        <v>1506</v>
      </c>
      <c r="D37" s="124" t="s">
        <v>2251</v>
      </c>
      <c r="E37" s="47" t="s">
        <v>2357</v>
      </c>
      <c r="F37" s="47" t="s">
        <v>2358</v>
      </c>
      <c r="G37" s="125">
        <v>3</v>
      </c>
      <c r="H37" s="47" t="s">
        <v>756</v>
      </c>
      <c r="I37" s="124" t="s">
        <v>2359</v>
      </c>
      <c r="J37" s="124" t="s">
        <v>74</v>
      </c>
      <c r="K37" s="124" t="s">
        <v>75</v>
      </c>
      <c r="L37" s="124" t="s">
        <v>76</v>
      </c>
      <c r="M37" s="124" t="s">
        <v>2360</v>
      </c>
      <c r="N37" s="47" t="s">
        <v>2347</v>
      </c>
      <c r="O37" s="124" t="s">
        <v>2348</v>
      </c>
      <c r="P37" s="47" t="s">
        <v>2349</v>
      </c>
      <c r="Q37" s="47"/>
      <c r="R37" s="125" t="s">
        <v>82</v>
      </c>
      <c r="S37" s="126"/>
      <c r="T37" s="126" t="s">
        <v>408</v>
      </c>
      <c r="U37" s="215">
        <v>3</v>
      </c>
      <c r="V37" s="215">
        <v>3</v>
      </c>
      <c r="W37" s="215">
        <v>3</v>
      </c>
      <c r="X37" s="215">
        <v>3</v>
      </c>
      <c r="Y37" s="215">
        <v>3</v>
      </c>
      <c r="Z37" s="215">
        <v>3</v>
      </c>
      <c r="AA37" s="215">
        <v>3</v>
      </c>
      <c r="AB37" s="215">
        <v>3</v>
      </c>
      <c r="AC37" s="215">
        <v>3</v>
      </c>
      <c r="AD37" s="215">
        <v>3</v>
      </c>
      <c r="AE37" s="215">
        <v>3</v>
      </c>
      <c r="AF37" s="215">
        <v>2</v>
      </c>
      <c r="AG37" s="203"/>
      <c r="AH37" s="203"/>
      <c r="AI37" s="203"/>
      <c r="AJ37" s="203"/>
      <c r="AK37" s="203"/>
      <c r="AL37" s="203"/>
      <c r="AM37" s="203"/>
      <c r="AN37" s="203"/>
      <c r="AO37" s="203"/>
      <c r="AP37" s="203"/>
      <c r="AQ37" s="203"/>
      <c r="AR37" s="203"/>
    </row>
    <row r="38" spans="1:44" ht="31.5">
      <c r="A38" s="124" t="s">
        <v>2361</v>
      </c>
      <c r="B38" s="124" t="s">
        <v>385</v>
      </c>
      <c r="C38" s="47" t="s">
        <v>1506</v>
      </c>
      <c r="D38" s="124" t="s">
        <v>2278</v>
      </c>
      <c r="E38" s="47" t="s">
        <v>2362</v>
      </c>
      <c r="F38" s="47" t="s">
        <v>2363</v>
      </c>
      <c r="G38" s="125">
        <v>3</v>
      </c>
      <c r="H38" s="47" t="s">
        <v>204</v>
      </c>
      <c r="I38" s="124" t="s">
        <v>2364</v>
      </c>
      <c r="J38" s="124" t="s">
        <v>74</v>
      </c>
      <c r="K38" s="124" t="s">
        <v>75</v>
      </c>
      <c r="L38" s="124" t="s">
        <v>95</v>
      </c>
      <c r="M38" s="124" t="s">
        <v>2365</v>
      </c>
      <c r="N38" s="47" t="s">
        <v>2347</v>
      </c>
      <c r="O38" s="124" t="s">
        <v>2348</v>
      </c>
      <c r="P38" s="47" t="s">
        <v>2349</v>
      </c>
      <c r="Q38" s="47"/>
      <c r="R38" s="125" t="s">
        <v>82</v>
      </c>
      <c r="S38" s="126"/>
      <c r="T38" s="126" t="s">
        <v>408</v>
      </c>
      <c r="U38" s="215">
        <v>0</v>
      </c>
      <c r="V38" s="215">
        <v>0</v>
      </c>
      <c r="W38" s="215">
        <v>0</v>
      </c>
      <c r="X38" s="215">
        <v>0</v>
      </c>
      <c r="Y38" s="215">
        <v>0</v>
      </c>
      <c r="Z38" s="215">
        <v>5</v>
      </c>
      <c r="AA38" s="215">
        <v>5</v>
      </c>
      <c r="AB38" s="215">
        <v>3</v>
      </c>
      <c r="AC38" s="215">
        <v>2</v>
      </c>
      <c r="AD38" s="215">
        <v>4</v>
      </c>
      <c r="AE38" s="215">
        <v>2</v>
      </c>
      <c r="AF38" s="215">
        <v>0</v>
      </c>
      <c r="AG38" s="235"/>
      <c r="AH38" s="235"/>
      <c r="AI38" s="235"/>
      <c r="AJ38" s="235"/>
      <c r="AK38" s="235"/>
      <c r="AL38" s="235"/>
      <c r="AM38" s="235"/>
      <c r="AN38" s="235"/>
      <c r="AO38" s="235"/>
      <c r="AP38" s="235"/>
      <c r="AQ38" s="235"/>
      <c r="AR38" s="235"/>
    </row>
    <row r="39" spans="1:44" ht="31.5">
      <c r="A39" s="124" t="s">
        <v>2366</v>
      </c>
      <c r="B39" s="124" t="s">
        <v>385</v>
      </c>
      <c r="C39" s="47" t="s">
        <v>1506</v>
      </c>
      <c r="D39" s="124" t="s">
        <v>2278</v>
      </c>
      <c r="E39" s="47" t="s">
        <v>2367</v>
      </c>
      <c r="F39" s="47" t="s">
        <v>2368</v>
      </c>
      <c r="G39" s="125">
        <v>3</v>
      </c>
      <c r="H39" s="47" t="s">
        <v>756</v>
      </c>
      <c r="I39" s="124" t="s">
        <v>2369</v>
      </c>
      <c r="J39" s="124" t="s">
        <v>74</v>
      </c>
      <c r="K39" s="124" t="s">
        <v>75</v>
      </c>
      <c r="L39" s="124" t="s">
        <v>95</v>
      </c>
      <c r="M39" s="124" t="s">
        <v>2370</v>
      </c>
      <c r="N39" s="47" t="s">
        <v>2347</v>
      </c>
      <c r="O39" s="124" t="s">
        <v>2348</v>
      </c>
      <c r="P39" s="47" t="s">
        <v>2349</v>
      </c>
      <c r="Q39" s="47"/>
      <c r="R39" s="125" t="s">
        <v>82</v>
      </c>
      <c r="S39" s="126"/>
      <c r="T39" s="126" t="s">
        <v>408</v>
      </c>
      <c r="U39" s="215">
        <v>0</v>
      </c>
      <c r="V39" s="215">
        <v>0</v>
      </c>
      <c r="W39" s="215">
        <v>0</v>
      </c>
      <c r="X39" s="215">
        <v>0</v>
      </c>
      <c r="Y39" s="215">
        <v>0</v>
      </c>
      <c r="Z39" s="215">
        <v>0</v>
      </c>
      <c r="AA39" s="215">
        <v>0</v>
      </c>
      <c r="AB39" s="215">
        <v>3</v>
      </c>
      <c r="AC39" s="215">
        <v>3</v>
      </c>
      <c r="AD39" s="215">
        <v>0</v>
      </c>
      <c r="AE39" s="215">
        <v>3</v>
      </c>
      <c r="AF39" s="215">
        <v>0</v>
      </c>
      <c r="AG39" s="203"/>
      <c r="AH39" s="203"/>
      <c r="AI39" s="203"/>
      <c r="AJ39" s="203"/>
      <c r="AK39" s="203"/>
      <c r="AL39" s="203"/>
      <c r="AM39" s="203"/>
      <c r="AN39" s="203"/>
      <c r="AO39" s="203"/>
      <c r="AP39" s="203"/>
      <c r="AQ39" s="203"/>
      <c r="AR39" s="203"/>
    </row>
    <row r="40" spans="1:44" ht="31.5">
      <c r="A40" s="124" t="s">
        <v>2371</v>
      </c>
      <c r="B40" s="124" t="s">
        <v>385</v>
      </c>
      <c r="C40" s="47" t="s">
        <v>1506</v>
      </c>
      <c r="D40" s="124" t="s">
        <v>2372</v>
      </c>
      <c r="E40" s="47" t="s">
        <v>2373</v>
      </c>
      <c r="F40" s="47" t="s">
        <v>2374</v>
      </c>
      <c r="G40" s="125">
        <v>2</v>
      </c>
      <c r="H40" s="47" t="s">
        <v>756</v>
      </c>
      <c r="I40" s="124" t="s">
        <v>2375</v>
      </c>
      <c r="J40" s="124" t="s">
        <v>74</v>
      </c>
      <c r="K40" s="124" t="s">
        <v>75</v>
      </c>
      <c r="L40" s="124" t="s">
        <v>76</v>
      </c>
      <c r="M40" s="124" t="s">
        <v>2360</v>
      </c>
      <c r="N40" s="47" t="s">
        <v>2347</v>
      </c>
      <c r="O40" s="124" t="s">
        <v>2348</v>
      </c>
      <c r="P40" s="47" t="s">
        <v>2349</v>
      </c>
      <c r="Q40" s="47"/>
      <c r="R40" s="125" t="s">
        <v>82</v>
      </c>
      <c r="S40" s="126"/>
      <c r="T40" s="126" t="s">
        <v>408</v>
      </c>
      <c r="U40" s="215">
        <v>0</v>
      </c>
      <c r="V40" s="215">
        <v>2</v>
      </c>
      <c r="W40" s="215">
        <v>3</v>
      </c>
      <c r="X40" s="215">
        <v>5</v>
      </c>
      <c r="Y40" s="215">
        <v>5</v>
      </c>
      <c r="Z40" s="215">
        <v>5</v>
      </c>
      <c r="AA40" s="215">
        <v>2</v>
      </c>
      <c r="AB40" s="215">
        <v>2</v>
      </c>
      <c r="AC40" s="215">
        <v>4</v>
      </c>
      <c r="AD40" s="215">
        <v>5</v>
      </c>
      <c r="AE40" s="215">
        <v>5</v>
      </c>
      <c r="AF40" s="215">
        <v>2</v>
      </c>
      <c r="AG40" s="203"/>
      <c r="AH40" s="203"/>
      <c r="AI40" s="203"/>
      <c r="AJ40" s="203"/>
      <c r="AK40" s="203"/>
      <c r="AL40" s="203"/>
      <c r="AM40" s="203"/>
      <c r="AN40" s="203"/>
      <c r="AO40" s="203"/>
      <c r="AP40" s="203"/>
      <c r="AQ40" s="203"/>
      <c r="AR40" s="203"/>
    </row>
    <row r="41" spans="1:44" ht="31.5">
      <c r="A41" s="124" t="s">
        <v>2376</v>
      </c>
      <c r="B41" s="124" t="s">
        <v>385</v>
      </c>
      <c r="C41" s="47" t="s">
        <v>1506</v>
      </c>
      <c r="D41" s="124" t="s">
        <v>2372</v>
      </c>
      <c r="E41" s="47" t="s">
        <v>2377</v>
      </c>
      <c r="F41" s="47" t="s">
        <v>2378</v>
      </c>
      <c r="G41" s="125">
        <v>2</v>
      </c>
      <c r="H41" s="47" t="s">
        <v>204</v>
      </c>
      <c r="I41" s="124" t="s">
        <v>2379</v>
      </c>
      <c r="J41" s="124" t="s">
        <v>74</v>
      </c>
      <c r="K41" s="124" t="s">
        <v>75</v>
      </c>
      <c r="L41" s="124" t="s">
        <v>76</v>
      </c>
      <c r="M41" s="124" t="s">
        <v>2380</v>
      </c>
      <c r="N41" s="47" t="s">
        <v>2347</v>
      </c>
      <c r="O41" s="124" t="s">
        <v>2348</v>
      </c>
      <c r="P41" s="47" t="s">
        <v>2349</v>
      </c>
      <c r="Q41" s="47"/>
      <c r="R41" s="125" t="s">
        <v>82</v>
      </c>
      <c r="S41" s="126"/>
      <c r="T41" s="126" t="s">
        <v>408</v>
      </c>
      <c r="U41" s="215">
        <v>25</v>
      </c>
      <c r="V41" s="215">
        <v>25</v>
      </c>
      <c r="W41" s="215">
        <v>25</v>
      </c>
      <c r="X41" s="215">
        <v>25</v>
      </c>
      <c r="Y41" s="215">
        <v>25</v>
      </c>
      <c r="Z41" s="215">
        <v>25</v>
      </c>
      <c r="AA41" s="215">
        <v>25</v>
      </c>
      <c r="AB41" s="215">
        <v>25</v>
      </c>
      <c r="AC41" s="215">
        <v>25</v>
      </c>
      <c r="AD41" s="215">
        <v>25</v>
      </c>
      <c r="AE41" s="215">
        <v>25</v>
      </c>
      <c r="AF41" s="215">
        <v>25</v>
      </c>
      <c r="AG41" s="203"/>
      <c r="AH41" s="203"/>
      <c r="AI41" s="203"/>
      <c r="AJ41" s="203"/>
      <c r="AK41" s="203"/>
      <c r="AL41" s="203"/>
      <c r="AM41" s="203"/>
      <c r="AN41" s="203"/>
      <c r="AO41" s="203"/>
      <c r="AP41" s="203"/>
      <c r="AQ41" s="203"/>
      <c r="AR41" s="203"/>
    </row>
    <row r="42" spans="1:44" ht="47.25">
      <c r="A42" s="124" t="s">
        <v>2381</v>
      </c>
      <c r="B42" s="124" t="s">
        <v>385</v>
      </c>
      <c r="C42" s="47" t="s">
        <v>1506</v>
      </c>
      <c r="D42" s="124" t="s">
        <v>2278</v>
      </c>
      <c r="E42" s="47" t="s">
        <v>2382</v>
      </c>
      <c r="F42" s="47" t="s">
        <v>2383</v>
      </c>
      <c r="G42" s="125">
        <v>3</v>
      </c>
      <c r="H42" s="47" t="s">
        <v>756</v>
      </c>
      <c r="I42" s="124" t="s">
        <v>2384</v>
      </c>
      <c r="J42" s="124" t="s">
        <v>74</v>
      </c>
      <c r="K42" s="124" t="s">
        <v>75</v>
      </c>
      <c r="L42" s="124" t="s">
        <v>76</v>
      </c>
      <c r="M42" s="124" t="s">
        <v>2385</v>
      </c>
      <c r="N42" s="47" t="s">
        <v>2347</v>
      </c>
      <c r="O42" s="124" t="s">
        <v>2348</v>
      </c>
      <c r="P42" s="47" t="s">
        <v>2349</v>
      </c>
      <c r="Q42" s="47"/>
      <c r="R42" s="125" t="s">
        <v>82</v>
      </c>
      <c r="S42" s="126"/>
      <c r="T42" s="126" t="s">
        <v>408</v>
      </c>
      <c r="U42" s="215">
        <v>0</v>
      </c>
      <c r="V42" s="215">
        <v>0</v>
      </c>
      <c r="W42" s="215">
        <v>0</v>
      </c>
      <c r="X42" s="215">
        <v>0</v>
      </c>
      <c r="Y42" s="215">
        <v>0</v>
      </c>
      <c r="Z42" s="215">
        <v>0</v>
      </c>
      <c r="AA42" s="215">
        <v>0</v>
      </c>
      <c r="AB42" s="215">
        <v>100</v>
      </c>
      <c r="AC42" s="215">
        <v>150</v>
      </c>
      <c r="AD42" s="215">
        <v>0</v>
      </c>
      <c r="AE42" s="215">
        <v>150</v>
      </c>
      <c r="AF42" s="215">
        <v>0</v>
      </c>
      <c r="AG42" s="203"/>
      <c r="AH42" s="203"/>
      <c r="AI42" s="203"/>
      <c r="AJ42" s="203"/>
      <c r="AK42" s="203"/>
      <c r="AL42" s="203"/>
      <c r="AM42" s="203"/>
      <c r="AN42" s="203"/>
      <c r="AO42" s="203"/>
      <c r="AP42" s="203"/>
      <c r="AQ42" s="203"/>
      <c r="AR42" s="203"/>
    </row>
    <row r="43" spans="1:44" ht="31.5">
      <c r="A43" s="124" t="s">
        <v>2386</v>
      </c>
      <c r="B43" s="124" t="s">
        <v>385</v>
      </c>
      <c r="C43" s="47" t="s">
        <v>1506</v>
      </c>
      <c r="E43" s="47" t="s">
        <v>2387</v>
      </c>
      <c r="F43" s="47" t="s">
        <v>2388</v>
      </c>
      <c r="G43" s="125">
        <v>2</v>
      </c>
      <c r="H43" s="47" t="s">
        <v>2389</v>
      </c>
      <c r="I43" s="124" t="s">
        <v>2390</v>
      </c>
      <c r="J43" s="124" t="s">
        <v>74</v>
      </c>
      <c r="K43" s="124" t="s">
        <v>75</v>
      </c>
      <c r="L43" s="124" t="s">
        <v>76</v>
      </c>
      <c r="M43" s="124" t="s">
        <v>171</v>
      </c>
      <c r="N43" s="47" t="s">
        <v>2391</v>
      </c>
      <c r="O43" s="124" t="s">
        <v>2392</v>
      </c>
      <c r="P43" s="47" t="s">
        <v>2393</v>
      </c>
      <c r="Q43" s="47"/>
      <c r="R43" s="125" t="s">
        <v>82</v>
      </c>
      <c r="S43" s="126"/>
      <c r="T43" s="126" t="s">
        <v>408</v>
      </c>
      <c r="U43" s="215">
        <v>1</v>
      </c>
      <c r="V43" s="215">
        <v>1</v>
      </c>
      <c r="W43" s="215">
        <v>1</v>
      </c>
      <c r="X43" s="215">
        <v>1</v>
      </c>
      <c r="Y43" s="215">
        <v>1</v>
      </c>
      <c r="Z43" s="215">
        <v>1</v>
      </c>
      <c r="AA43" s="215">
        <v>1</v>
      </c>
      <c r="AB43" s="215">
        <v>1</v>
      </c>
      <c r="AC43" s="215">
        <v>1</v>
      </c>
      <c r="AD43" s="215">
        <v>1</v>
      </c>
      <c r="AE43" s="215">
        <v>1</v>
      </c>
      <c r="AF43" s="215">
        <v>1</v>
      </c>
      <c r="AG43" s="203"/>
      <c r="AH43" s="203"/>
      <c r="AI43" s="203"/>
      <c r="AJ43" s="203"/>
      <c r="AK43" s="203"/>
      <c r="AL43" s="203"/>
      <c r="AM43" s="203"/>
      <c r="AN43" s="203"/>
      <c r="AO43" s="203"/>
      <c r="AP43" s="203"/>
      <c r="AQ43" s="203"/>
      <c r="AR43" s="203"/>
    </row>
    <row r="44" spans="1:44" ht="31.5">
      <c r="A44" s="124" t="s">
        <v>2394</v>
      </c>
      <c r="B44" s="124" t="s">
        <v>385</v>
      </c>
      <c r="C44" s="47" t="s">
        <v>386</v>
      </c>
      <c r="E44" s="47" t="s">
        <v>2395</v>
      </c>
      <c r="F44" s="47" t="s">
        <v>2396</v>
      </c>
      <c r="G44" s="125">
        <v>2</v>
      </c>
      <c r="H44" s="47" t="s">
        <v>2397</v>
      </c>
      <c r="I44" s="124" t="s">
        <v>2398</v>
      </c>
      <c r="J44" s="124" t="s">
        <v>74</v>
      </c>
      <c r="K44" s="124" t="s">
        <v>75</v>
      </c>
      <c r="L44" s="124" t="s">
        <v>76</v>
      </c>
      <c r="M44" s="124" t="s">
        <v>171</v>
      </c>
      <c r="N44" s="47" t="s">
        <v>2391</v>
      </c>
      <c r="O44" s="124" t="s">
        <v>2392</v>
      </c>
      <c r="P44" s="47" t="s">
        <v>2393</v>
      </c>
      <c r="Q44" s="47"/>
      <c r="R44" s="125" t="s">
        <v>82</v>
      </c>
      <c r="S44" s="126"/>
      <c r="T44" s="126" t="s">
        <v>408</v>
      </c>
      <c r="U44" s="215"/>
      <c r="V44" s="215">
        <v>1</v>
      </c>
      <c r="W44" s="215"/>
      <c r="X44" s="215"/>
      <c r="Y44" s="215">
        <v>1</v>
      </c>
      <c r="Z44" s="215"/>
      <c r="AA44" s="215"/>
      <c r="AB44" s="215">
        <v>1</v>
      </c>
      <c r="AC44" s="215"/>
      <c r="AD44" s="215"/>
      <c r="AE44" s="215">
        <v>1</v>
      </c>
      <c r="AF44" s="215"/>
      <c r="AG44" s="203"/>
      <c r="AH44" s="203"/>
      <c r="AI44" s="203"/>
      <c r="AJ44" s="203"/>
      <c r="AK44" s="203"/>
      <c r="AL44" s="203"/>
      <c r="AM44" s="203"/>
      <c r="AN44" s="203"/>
      <c r="AO44" s="203"/>
      <c r="AP44" s="203"/>
      <c r="AQ44" s="203"/>
      <c r="AR44" s="203"/>
    </row>
    <row r="45" spans="1:44" ht="31.5">
      <c r="A45" s="124" t="s">
        <v>2399</v>
      </c>
      <c r="B45" s="124" t="s">
        <v>209</v>
      </c>
      <c r="C45" s="47" t="s">
        <v>845</v>
      </c>
      <c r="D45" s="124" t="s">
        <v>2400</v>
      </c>
      <c r="E45" s="47" t="s">
        <v>2401</v>
      </c>
      <c r="F45" s="47" t="s">
        <v>2402</v>
      </c>
      <c r="G45" s="125">
        <v>3</v>
      </c>
      <c r="H45" s="47" t="s">
        <v>217</v>
      </c>
      <c r="I45" s="124" t="s">
        <v>2403</v>
      </c>
      <c r="J45" s="124" t="s">
        <v>74</v>
      </c>
      <c r="K45" s="124" t="s">
        <v>75</v>
      </c>
      <c r="L45" s="124" t="s">
        <v>76</v>
      </c>
      <c r="M45" s="124" t="s">
        <v>2404</v>
      </c>
      <c r="N45" s="47" t="s">
        <v>2405</v>
      </c>
      <c r="O45" s="124" t="s">
        <v>2406</v>
      </c>
      <c r="P45" s="47" t="s">
        <v>2407</v>
      </c>
      <c r="Q45" s="47"/>
      <c r="R45" s="125" t="s">
        <v>82</v>
      </c>
      <c r="S45" s="126"/>
      <c r="T45" s="126" t="s">
        <v>408</v>
      </c>
      <c r="U45" s="215">
        <v>10</v>
      </c>
      <c r="V45" s="215">
        <v>10</v>
      </c>
      <c r="W45" s="215">
        <v>10</v>
      </c>
      <c r="X45" s="215">
        <v>10</v>
      </c>
      <c r="Y45" s="215">
        <v>10</v>
      </c>
      <c r="Z45" s="215">
        <v>10</v>
      </c>
      <c r="AA45" s="215">
        <v>10</v>
      </c>
      <c r="AB45" s="215">
        <v>10</v>
      </c>
      <c r="AC45" s="215">
        <v>10</v>
      </c>
      <c r="AD45" s="215">
        <v>10</v>
      </c>
      <c r="AE45" s="215">
        <v>10</v>
      </c>
      <c r="AF45" s="215">
        <v>10</v>
      </c>
      <c r="AG45" s="235"/>
      <c r="AH45" s="235"/>
      <c r="AI45" s="235"/>
      <c r="AJ45" s="235"/>
      <c r="AK45" s="235"/>
      <c r="AL45" s="235"/>
      <c r="AM45" s="235"/>
      <c r="AN45" s="235"/>
      <c r="AO45" s="235"/>
      <c r="AP45" s="235"/>
      <c r="AQ45" s="235"/>
      <c r="AR45" s="235"/>
    </row>
    <row r="46" spans="1:44" ht="31.5">
      <c r="A46" s="124" t="s">
        <v>2408</v>
      </c>
      <c r="B46" s="124" t="s">
        <v>131</v>
      </c>
      <c r="C46" s="47" t="s">
        <v>741</v>
      </c>
      <c r="D46" s="124" t="s">
        <v>2400</v>
      </c>
      <c r="E46" s="47" t="s">
        <v>2409</v>
      </c>
      <c r="F46" s="47" t="s">
        <v>2410</v>
      </c>
      <c r="G46" s="125">
        <v>3</v>
      </c>
      <c r="H46" s="47" t="s">
        <v>217</v>
      </c>
      <c r="I46" s="124" t="s">
        <v>2411</v>
      </c>
      <c r="J46" s="124" t="s">
        <v>74</v>
      </c>
      <c r="K46" s="124" t="s">
        <v>75</v>
      </c>
      <c r="L46" s="124" t="s">
        <v>95</v>
      </c>
      <c r="M46" s="124" t="s">
        <v>2412</v>
      </c>
      <c r="N46" s="47" t="s">
        <v>2405</v>
      </c>
      <c r="O46" s="124" t="s">
        <v>2406</v>
      </c>
      <c r="P46" s="47" t="s">
        <v>2407</v>
      </c>
      <c r="Q46" s="47"/>
      <c r="R46" s="125" t="s">
        <v>82</v>
      </c>
      <c r="S46" s="126"/>
      <c r="T46" s="126" t="s">
        <v>408</v>
      </c>
      <c r="U46" s="215">
        <v>1</v>
      </c>
      <c r="V46" s="215">
        <v>1</v>
      </c>
      <c r="W46" s="215">
        <v>1</v>
      </c>
      <c r="X46" s="215">
        <v>1</v>
      </c>
      <c r="Y46" s="215">
        <v>1</v>
      </c>
      <c r="Z46" s="215">
        <v>1</v>
      </c>
      <c r="AA46" s="215">
        <v>1</v>
      </c>
      <c r="AB46" s="215">
        <v>1</v>
      </c>
      <c r="AC46" s="215">
        <v>1</v>
      </c>
      <c r="AD46" s="215">
        <v>1</v>
      </c>
      <c r="AE46" s="215">
        <v>1</v>
      </c>
      <c r="AF46" s="215">
        <v>1</v>
      </c>
      <c r="AG46" s="235"/>
      <c r="AH46" s="235"/>
      <c r="AI46" s="235"/>
      <c r="AJ46" s="235"/>
      <c r="AK46" s="235"/>
      <c r="AL46" s="235"/>
      <c r="AM46" s="235"/>
      <c r="AN46" s="235"/>
      <c r="AO46" s="235"/>
      <c r="AP46" s="235"/>
      <c r="AQ46" s="235"/>
      <c r="AR46" s="235"/>
    </row>
    <row r="47" spans="1:44" ht="31.5">
      <c r="A47" s="124" t="s">
        <v>2413</v>
      </c>
      <c r="B47" s="124" t="s">
        <v>131</v>
      </c>
      <c r="C47" s="47" t="s">
        <v>336</v>
      </c>
      <c r="D47" s="124" t="s">
        <v>2414</v>
      </c>
      <c r="E47" s="47" t="s">
        <v>2415</v>
      </c>
      <c r="F47" s="47" t="s">
        <v>2416</v>
      </c>
      <c r="G47" s="125">
        <v>3</v>
      </c>
      <c r="H47" s="47" t="s">
        <v>217</v>
      </c>
      <c r="I47" s="124" t="s">
        <v>2417</v>
      </c>
      <c r="J47" s="124" t="s">
        <v>74</v>
      </c>
      <c r="K47" s="124" t="s">
        <v>75</v>
      </c>
      <c r="L47" s="124" t="s">
        <v>76</v>
      </c>
      <c r="M47" s="124" t="s">
        <v>2418</v>
      </c>
      <c r="N47" s="47" t="s">
        <v>2405</v>
      </c>
      <c r="O47" s="124" t="s">
        <v>2406</v>
      </c>
      <c r="P47" s="47" t="s">
        <v>2407</v>
      </c>
      <c r="Q47" s="47" t="s">
        <v>3287</v>
      </c>
      <c r="R47" s="125" t="s">
        <v>82</v>
      </c>
      <c r="S47" s="126"/>
      <c r="T47" s="126" t="s">
        <v>408</v>
      </c>
      <c r="U47" s="215">
        <v>0</v>
      </c>
      <c r="V47" s="215">
        <v>1</v>
      </c>
      <c r="W47" s="215">
        <v>0</v>
      </c>
      <c r="X47" s="215">
        <v>1</v>
      </c>
      <c r="Y47" s="215">
        <v>0</v>
      </c>
      <c r="Z47" s="215">
        <v>1</v>
      </c>
      <c r="AA47" s="215">
        <v>0</v>
      </c>
      <c r="AB47" s="215">
        <v>1</v>
      </c>
      <c r="AC47" s="215">
        <v>0</v>
      </c>
      <c r="AD47" s="215">
        <v>1</v>
      </c>
      <c r="AE47" s="215">
        <v>0</v>
      </c>
      <c r="AF47" s="215">
        <v>1</v>
      </c>
      <c r="AG47" s="235"/>
      <c r="AH47" s="235"/>
      <c r="AI47" s="235"/>
      <c r="AJ47" s="235"/>
      <c r="AK47" s="235"/>
      <c r="AL47" s="235"/>
      <c r="AM47" s="235"/>
      <c r="AN47" s="235"/>
      <c r="AO47" s="235"/>
      <c r="AP47" s="235"/>
      <c r="AQ47" s="235"/>
      <c r="AR47" s="235"/>
    </row>
    <row r="48" spans="1:44" ht="31.5">
      <c r="A48" s="124" t="s">
        <v>2419</v>
      </c>
      <c r="B48" s="124" t="s">
        <v>131</v>
      </c>
      <c r="C48" s="47" t="s">
        <v>741</v>
      </c>
      <c r="D48" s="124" t="s">
        <v>2420</v>
      </c>
      <c r="E48" s="47" t="s">
        <v>2421</v>
      </c>
      <c r="F48" s="47" t="s">
        <v>2422</v>
      </c>
      <c r="G48" s="125">
        <v>2</v>
      </c>
      <c r="H48" s="47" t="s">
        <v>217</v>
      </c>
      <c r="I48" s="124" t="s">
        <v>2423</v>
      </c>
      <c r="J48" s="124" t="s">
        <v>74</v>
      </c>
      <c r="K48" s="124" t="s">
        <v>75</v>
      </c>
      <c r="L48" s="124" t="s">
        <v>76</v>
      </c>
      <c r="M48" s="124" t="s">
        <v>2424</v>
      </c>
      <c r="N48" s="47" t="s">
        <v>2405</v>
      </c>
      <c r="O48" s="124" t="s">
        <v>2406</v>
      </c>
      <c r="P48" s="47" t="s">
        <v>2407</v>
      </c>
      <c r="Q48" s="47" t="s">
        <v>3288</v>
      </c>
      <c r="R48" s="125" t="s">
        <v>82</v>
      </c>
      <c r="S48" s="126"/>
      <c r="T48" s="126" t="s">
        <v>408</v>
      </c>
      <c r="U48" s="215">
        <v>1</v>
      </c>
      <c r="V48" s="215">
        <v>1</v>
      </c>
      <c r="W48" s="215">
        <v>1</v>
      </c>
      <c r="X48" s="215">
        <v>1</v>
      </c>
      <c r="Y48" s="215">
        <v>1</v>
      </c>
      <c r="Z48" s="215">
        <v>1</v>
      </c>
      <c r="AA48" s="215">
        <v>1</v>
      </c>
      <c r="AB48" s="215">
        <v>1</v>
      </c>
      <c r="AC48" s="215">
        <v>1</v>
      </c>
      <c r="AD48" s="215">
        <v>1</v>
      </c>
      <c r="AE48" s="215">
        <v>1</v>
      </c>
      <c r="AF48" s="215">
        <v>1</v>
      </c>
      <c r="AG48" s="235"/>
      <c r="AH48" s="235"/>
      <c r="AI48" s="235"/>
      <c r="AJ48" s="235"/>
      <c r="AK48" s="235"/>
      <c r="AL48" s="235"/>
      <c r="AM48" s="235"/>
      <c r="AN48" s="235"/>
      <c r="AO48" s="235"/>
      <c r="AP48" s="235"/>
      <c r="AQ48" s="235"/>
      <c r="AR48" s="235"/>
    </row>
    <row r="49" spans="1:44" ht="31.5">
      <c r="A49" s="124" t="s">
        <v>2425</v>
      </c>
      <c r="B49" s="124" t="s">
        <v>131</v>
      </c>
      <c r="C49" s="47" t="s">
        <v>741</v>
      </c>
      <c r="D49" s="124" t="s">
        <v>2400</v>
      </c>
      <c r="E49" s="47" t="s">
        <v>2426</v>
      </c>
      <c r="F49" s="47" t="s">
        <v>2427</v>
      </c>
      <c r="G49" s="125">
        <v>2</v>
      </c>
      <c r="H49" s="47" t="s">
        <v>217</v>
      </c>
      <c r="I49" s="124" t="s">
        <v>2428</v>
      </c>
      <c r="J49" s="124" t="s">
        <v>74</v>
      </c>
      <c r="K49" s="124" t="s">
        <v>75</v>
      </c>
      <c r="L49" s="124" t="s">
        <v>76</v>
      </c>
      <c r="M49" s="124" t="s">
        <v>2429</v>
      </c>
      <c r="N49" s="47" t="s">
        <v>2405</v>
      </c>
      <c r="O49" s="124" t="s">
        <v>2406</v>
      </c>
      <c r="P49" s="47" t="s">
        <v>2407</v>
      </c>
      <c r="Q49" s="47" t="s">
        <v>3289</v>
      </c>
      <c r="R49" s="125" t="s">
        <v>82</v>
      </c>
      <c r="S49" s="126"/>
      <c r="T49" s="126" t="s">
        <v>408</v>
      </c>
      <c r="U49" s="215">
        <v>2</v>
      </c>
      <c r="V49" s="215">
        <v>2</v>
      </c>
      <c r="W49" s="215">
        <v>2</v>
      </c>
      <c r="X49" s="215">
        <v>2</v>
      </c>
      <c r="Y49" s="215">
        <v>2</v>
      </c>
      <c r="Z49" s="215">
        <v>2</v>
      </c>
      <c r="AA49" s="215">
        <v>2</v>
      </c>
      <c r="AB49" s="215">
        <v>2</v>
      </c>
      <c r="AC49" s="215">
        <v>2</v>
      </c>
      <c r="AD49" s="215">
        <v>2</v>
      </c>
      <c r="AE49" s="215">
        <v>2</v>
      </c>
      <c r="AF49" s="215">
        <v>2</v>
      </c>
      <c r="AG49" s="235"/>
      <c r="AH49" s="235"/>
      <c r="AI49" s="235"/>
      <c r="AJ49" s="235"/>
      <c r="AK49" s="235"/>
      <c r="AL49" s="235"/>
      <c r="AM49" s="235"/>
      <c r="AN49" s="235"/>
      <c r="AO49" s="235"/>
      <c r="AP49" s="235"/>
      <c r="AQ49" s="235"/>
      <c r="AR49" s="235"/>
    </row>
    <row r="50" spans="1:44" ht="31.5">
      <c r="A50" s="124" t="s">
        <v>2430</v>
      </c>
      <c r="B50" s="124" t="s">
        <v>68</v>
      </c>
      <c r="C50" s="47" t="s">
        <v>84</v>
      </c>
      <c r="D50" s="124" t="s">
        <v>2400</v>
      </c>
      <c r="E50" s="47" t="s">
        <v>2431</v>
      </c>
      <c r="F50" s="47" t="s">
        <v>2432</v>
      </c>
      <c r="G50" s="125">
        <v>1</v>
      </c>
      <c r="H50" s="47" t="s">
        <v>217</v>
      </c>
      <c r="I50" s="124" t="s">
        <v>2433</v>
      </c>
      <c r="J50" s="124" t="s">
        <v>74</v>
      </c>
      <c r="K50" s="124" t="s">
        <v>75</v>
      </c>
      <c r="L50" s="124" t="s">
        <v>95</v>
      </c>
      <c r="M50" s="124" t="s">
        <v>2434</v>
      </c>
      <c r="N50" s="47" t="s">
        <v>2405</v>
      </c>
      <c r="O50" s="124" t="s">
        <v>2406</v>
      </c>
      <c r="P50" s="47" t="s">
        <v>2407</v>
      </c>
      <c r="Q50" s="47"/>
      <c r="R50" s="125" t="s">
        <v>82</v>
      </c>
      <c r="S50" s="126"/>
      <c r="T50" s="126" t="s">
        <v>408</v>
      </c>
      <c r="U50" s="215">
        <v>1</v>
      </c>
      <c r="V50" s="215">
        <v>1</v>
      </c>
      <c r="W50" s="215">
        <v>1</v>
      </c>
      <c r="X50" s="215">
        <v>1</v>
      </c>
      <c r="Y50" s="215">
        <v>1</v>
      </c>
      <c r="Z50" s="215">
        <v>1</v>
      </c>
      <c r="AA50" s="215">
        <v>1</v>
      </c>
      <c r="AB50" s="215">
        <v>1</v>
      </c>
      <c r="AC50" s="215">
        <v>1</v>
      </c>
      <c r="AD50" s="215">
        <v>1</v>
      </c>
      <c r="AE50" s="215">
        <v>1</v>
      </c>
      <c r="AF50" s="215">
        <v>1</v>
      </c>
      <c r="AG50" s="235"/>
      <c r="AH50" s="235"/>
      <c r="AI50" s="235"/>
      <c r="AJ50" s="235"/>
      <c r="AK50" s="235"/>
      <c r="AL50" s="235"/>
      <c r="AM50" s="235"/>
      <c r="AN50" s="235"/>
      <c r="AO50" s="235"/>
      <c r="AP50" s="235"/>
      <c r="AQ50" s="235"/>
      <c r="AR50" s="235"/>
    </row>
    <row r="51" spans="1:44" ht="31.5">
      <c r="A51" s="124" t="s">
        <v>2435</v>
      </c>
      <c r="B51" s="124" t="s">
        <v>68</v>
      </c>
      <c r="C51" s="47" t="s">
        <v>633</v>
      </c>
      <c r="D51" s="124" t="s">
        <v>2400</v>
      </c>
      <c r="E51" s="47" t="s">
        <v>2436</v>
      </c>
      <c r="F51" s="47" t="s">
        <v>2437</v>
      </c>
      <c r="G51" s="125">
        <v>2</v>
      </c>
      <c r="H51" s="47" t="s">
        <v>217</v>
      </c>
      <c r="I51" s="124" t="s">
        <v>2438</v>
      </c>
      <c r="J51" s="124" t="s">
        <v>74</v>
      </c>
      <c r="K51" s="124" t="s">
        <v>228</v>
      </c>
      <c r="L51" s="124" t="s">
        <v>95</v>
      </c>
      <c r="M51" s="124" t="s">
        <v>2439</v>
      </c>
      <c r="N51" s="47" t="s">
        <v>2405</v>
      </c>
      <c r="O51" s="124" t="s">
        <v>2406</v>
      </c>
      <c r="P51" s="47" t="s">
        <v>2407</v>
      </c>
      <c r="Q51" s="47"/>
      <c r="R51" s="125" t="s">
        <v>82</v>
      </c>
      <c r="S51" s="126"/>
      <c r="T51" s="126" t="s">
        <v>408</v>
      </c>
      <c r="U51" s="215">
        <v>0</v>
      </c>
      <c r="V51" s="215">
        <v>0</v>
      </c>
      <c r="W51" s="215">
        <v>0</v>
      </c>
      <c r="X51" s="215">
        <v>1</v>
      </c>
      <c r="Y51" s="215">
        <v>0</v>
      </c>
      <c r="Z51" s="215">
        <v>0</v>
      </c>
      <c r="AA51" s="215">
        <v>0</v>
      </c>
      <c r="AB51" s="215">
        <v>0</v>
      </c>
      <c r="AC51" s="215">
        <v>0</v>
      </c>
      <c r="AD51" s="215">
        <v>1</v>
      </c>
      <c r="AE51" s="215">
        <v>0</v>
      </c>
      <c r="AF51" s="215">
        <v>0</v>
      </c>
      <c r="AG51" s="235"/>
      <c r="AH51" s="235"/>
      <c r="AI51" s="235"/>
      <c r="AJ51" s="235"/>
      <c r="AK51" s="235"/>
      <c r="AL51" s="235"/>
      <c r="AM51" s="235"/>
      <c r="AN51" s="235"/>
      <c r="AO51" s="235"/>
      <c r="AP51" s="235"/>
      <c r="AQ51" s="235"/>
      <c r="AR51" s="235"/>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8" xr:uid="{15800CAD-15E6-4793-94CC-0CC5426E0C40}">
      <formula1>ISNUMBER(V8)</formula1>
    </dataValidation>
    <dataValidation type="custom" allowBlank="1" showInputMessage="1" showErrorMessage="1" errorTitle="Sólo se permiten números" sqref="V7 V9 U7:U51 W7:AR51" xr:uid="{08329CDF-8AEB-4C8A-BB36-8B6921375A08}">
      <formula1>ISNUMBER(U7)</formula1>
    </dataValidation>
  </dataValidations>
  <hyperlinks>
    <hyperlink ref="A2" location="INDICE!A1" display="◄INICIO" xr:uid="{8788A2CF-901E-4711-869D-78C9E6F08472}"/>
  </hyperlink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1C56D-CDDE-478C-8294-221D7FAC0E44}">
  <sheetPr codeName="Hoja18"/>
  <dimension ref="A1:AR107"/>
  <sheetViews>
    <sheetView showGridLines="0" zoomScale="85" zoomScaleNormal="85" workbookViewId="0">
      <selection activeCell="B3" sqref="B3"/>
    </sheetView>
  </sheetViews>
  <sheetFormatPr baseColWidth="10" defaultColWidth="9" defaultRowHeight="15.75"/>
  <cols>
    <col min="1" max="1" width="17.625" style="124" bestFit="1" customWidth="1"/>
    <col min="2" max="2" width="30.375" style="124" customWidth="1"/>
    <col min="3" max="3" width="42.875" style="124" customWidth="1"/>
    <col min="4" max="4" width="15.625" style="124" customWidth="1"/>
    <col min="5" max="5" width="88.125" style="124" customWidth="1"/>
    <col min="6" max="6" width="79.375" style="124" customWidth="1"/>
    <col min="7" max="7" width="10" style="124" bestFit="1" customWidth="1"/>
    <col min="8" max="8" width="73.375" style="124" customWidth="1"/>
    <col min="9" max="9" width="45.875" style="124" customWidth="1"/>
    <col min="10" max="10" width="16.375" style="124" bestFit="1" customWidth="1"/>
    <col min="11" max="11" width="12.5" style="124" bestFit="1" customWidth="1"/>
    <col min="12" max="12" width="15.5" style="124" bestFit="1" customWidth="1"/>
    <col min="13" max="13" width="42.125" style="124" customWidth="1"/>
    <col min="14" max="14" width="36.75" style="124" customWidth="1"/>
    <col min="15" max="15" width="49.5" style="124" bestFit="1" customWidth="1"/>
    <col min="16" max="16" width="16.75" style="124" customWidth="1"/>
    <col min="17" max="17" width="32" style="124" customWidth="1"/>
    <col min="18" max="18" width="19.375" style="124" customWidth="1"/>
    <col min="19" max="19" width="13.625" style="124" bestFit="1" customWidth="1"/>
    <col min="20" max="20" width="7.875" style="124" bestFit="1" customWidth="1"/>
    <col min="21" max="32" width="12.375" style="124" bestFit="1" customWidth="1"/>
    <col min="33" max="44" width="17.25" style="124" bestFit="1" customWidth="1"/>
    <col min="45" max="45" width="12.625" style="124" customWidth="1"/>
    <col min="46" max="16384" width="9" style="124"/>
  </cols>
  <sheetData>
    <row r="1" spans="1:44">
      <c r="A1" s="237"/>
    </row>
    <row r="2" spans="1:44" ht="22.5">
      <c r="A2" s="236" t="s">
        <v>20</v>
      </c>
    </row>
    <row r="3" spans="1:44" ht="23.25">
      <c r="E3" s="221" t="str">
        <f>[7]Control!$A$1&amp;" "&amp;[7]Control!$B$5</f>
        <v>PLAN OPERATIVO ANUAL  2024</v>
      </c>
    </row>
    <row r="4" spans="1:44" ht="23.25" thickBot="1">
      <c r="E4" s="183" t="str">
        <f>[7]Control!$B$3</f>
        <v>DIRECCIÓN DE GESTIÓN HUMANA</v>
      </c>
    </row>
    <row r="5" spans="1:44" ht="17.25" thickTop="1"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31.5" customHeight="1" thickBot="1">
      <c r="A6" s="171" t="s">
        <v>23</v>
      </c>
      <c r="B6" s="171" t="s">
        <v>24</v>
      </c>
      <c r="C6" s="171" t="s">
        <v>25</v>
      </c>
      <c r="D6" s="171" t="s">
        <v>26</v>
      </c>
      <c r="E6" s="171" t="s">
        <v>27</v>
      </c>
      <c r="F6" s="171" t="s">
        <v>28</v>
      </c>
      <c r="G6" s="171" t="s">
        <v>29</v>
      </c>
      <c r="H6" s="171" t="s">
        <v>30</v>
      </c>
      <c r="I6" s="171" t="s">
        <v>31</v>
      </c>
      <c r="J6" s="171" t="s">
        <v>32</v>
      </c>
      <c r="K6" s="171" t="s">
        <v>33</v>
      </c>
      <c r="L6" s="171" t="s">
        <v>34</v>
      </c>
      <c r="M6" s="171" t="s">
        <v>35</v>
      </c>
      <c r="N6" s="171" t="s">
        <v>36</v>
      </c>
      <c r="O6" s="171" t="s">
        <v>37</v>
      </c>
      <c r="P6" s="171" t="s">
        <v>38</v>
      </c>
      <c r="Q6" s="171" t="s">
        <v>39</v>
      </c>
      <c r="R6" s="184" t="s">
        <v>40</v>
      </c>
      <c r="S6" s="171" t="s">
        <v>41</v>
      </c>
      <c r="T6" s="171" t="s">
        <v>42</v>
      </c>
      <c r="U6" s="174" t="s">
        <v>43</v>
      </c>
      <c r="V6" s="174" t="s">
        <v>44</v>
      </c>
      <c r="W6" s="174" t="s">
        <v>45</v>
      </c>
      <c r="X6" s="174" t="s">
        <v>46</v>
      </c>
      <c r="Y6" s="174" t="s">
        <v>47</v>
      </c>
      <c r="Z6" s="174" t="s">
        <v>48</v>
      </c>
      <c r="AA6" s="174" t="s">
        <v>49</v>
      </c>
      <c r="AB6" s="174" t="s">
        <v>50</v>
      </c>
      <c r="AC6" s="174" t="s">
        <v>51</v>
      </c>
      <c r="AD6" s="174" t="s">
        <v>52</v>
      </c>
      <c r="AE6" s="174" t="s">
        <v>53</v>
      </c>
      <c r="AF6" s="174" t="s">
        <v>54</v>
      </c>
      <c r="AG6" s="174" t="s">
        <v>55</v>
      </c>
      <c r="AH6" s="174" t="s">
        <v>56</v>
      </c>
      <c r="AI6" s="174" t="s">
        <v>57</v>
      </c>
      <c r="AJ6" s="174" t="s">
        <v>58</v>
      </c>
      <c r="AK6" s="174" t="s">
        <v>59</v>
      </c>
      <c r="AL6" s="174" t="s">
        <v>60</v>
      </c>
      <c r="AM6" s="174" t="s">
        <v>61</v>
      </c>
      <c r="AN6" s="174" t="s">
        <v>62</v>
      </c>
      <c r="AO6" s="174" t="s">
        <v>63</v>
      </c>
      <c r="AP6" s="174" t="s">
        <v>64</v>
      </c>
      <c r="AQ6" s="174" t="s">
        <v>65</v>
      </c>
      <c r="AR6" s="174" t="s">
        <v>66</v>
      </c>
    </row>
    <row r="7" spans="1:44" ht="31.5">
      <c r="A7" s="124" t="s">
        <v>2491</v>
      </c>
      <c r="B7" s="47" t="s">
        <v>68</v>
      </c>
      <c r="C7" s="47" t="s">
        <v>84</v>
      </c>
      <c r="D7" s="47"/>
      <c r="E7" s="47" t="s">
        <v>2492</v>
      </c>
      <c r="F7" s="47" t="s">
        <v>2493</v>
      </c>
      <c r="G7" s="125">
        <v>3</v>
      </c>
      <c r="H7" s="47" t="s">
        <v>72</v>
      </c>
      <c r="I7" s="47" t="s">
        <v>2494</v>
      </c>
      <c r="J7" s="124" t="s">
        <v>74</v>
      </c>
      <c r="K7" s="124" t="s">
        <v>75</v>
      </c>
      <c r="L7" s="124" t="s">
        <v>95</v>
      </c>
      <c r="M7" s="124" t="s">
        <v>2495</v>
      </c>
      <c r="N7" s="124" t="s">
        <v>2496</v>
      </c>
      <c r="O7" s="124" t="s">
        <v>2496</v>
      </c>
      <c r="P7" s="124" t="s">
        <v>2497</v>
      </c>
      <c r="R7" s="124" t="s">
        <v>82</v>
      </c>
      <c r="S7" s="126">
        <v>0</v>
      </c>
      <c r="T7" s="126"/>
      <c r="U7" s="222">
        <v>2</v>
      </c>
      <c r="V7" s="222">
        <v>2</v>
      </c>
      <c r="W7" s="222">
        <v>2</v>
      </c>
      <c r="X7" s="222">
        <v>2</v>
      </c>
      <c r="Y7" s="222">
        <v>2</v>
      </c>
      <c r="Z7" s="222">
        <v>2</v>
      </c>
      <c r="AA7" s="222">
        <v>2</v>
      </c>
      <c r="AB7" s="222">
        <v>2</v>
      </c>
      <c r="AC7" s="222">
        <v>2</v>
      </c>
      <c r="AD7" s="222">
        <v>2</v>
      </c>
      <c r="AE7" s="222">
        <v>2</v>
      </c>
      <c r="AF7" s="222">
        <v>2</v>
      </c>
      <c r="AG7" s="180"/>
      <c r="AH7" s="180"/>
      <c r="AI7" s="180"/>
      <c r="AJ7" s="180"/>
      <c r="AK7" s="180"/>
      <c r="AL7" s="180"/>
      <c r="AM7" s="180"/>
      <c r="AN7" s="180"/>
      <c r="AO7" s="180"/>
      <c r="AP7" s="180"/>
      <c r="AQ7" s="180"/>
      <c r="AR7" s="180"/>
    </row>
    <row r="8" spans="1:44" ht="47.25">
      <c r="A8" s="124" t="s">
        <v>2498</v>
      </c>
      <c r="B8" s="47" t="s">
        <v>68</v>
      </c>
      <c r="C8" s="47" t="s">
        <v>182</v>
      </c>
      <c r="D8" s="47"/>
      <c r="E8" s="47" t="s">
        <v>2499</v>
      </c>
      <c r="F8" s="47" t="s">
        <v>2500</v>
      </c>
      <c r="G8" s="125">
        <v>1</v>
      </c>
      <c r="H8" s="47" t="s">
        <v>2501</v>
      </c>
      <c r="I8" s="47" t="s">
        <v>2502</v>
      </c>
      <c r="J8" s="124" t="s">
        <v>94</v>
      </c>
      <c r="K8" s="124" t="s">
        <v>75</v>
      </c>
      <c r="L8" s="124" t="s">
        <v>95</v>
      </c>
      <c r="M8" s="124" t="s">
        <v>2503</v>
      </c>
      <c r="N8" s="124" t="s">
        <v>2496</v>
      </c>
      <c r="O8" s="124" t="s">
        <v>2496</v>
      </c>
      <c r="P8" s="124" t="s">
        <v>2497</v>
      </c>
      <c r="R8" s="124" t="s">
        <v>82</v>
      </c>
      <c r="S8" s="217">
        <v>0</v>
      </c>
      <c r="T8" s="126"/>
      <c r="U8" s="223">
        <v>1</v>
      </c>
      <c r="V8" s="223">
        <v>1</v>
      </c>
      <c r="W8" s="223">
        <v>1</v>
      </c>
      <c r="X8" s="223">
        <v>1</v>
      </c>
      <c r="Y8" s="223">
        <v>1</v>
      </c>
      <c r="Z8" s="223">
        <v>1</v>
      </c>
      <c r="AA8" s="223">
        <v>1</v>
      </c>
      <c r="AB8" s="223">
        <v>1</v>
      </c>
      <c r="AC8" s="223">
        <v>1</v>
      </c>
      <c r="AD8" s="223">
        <v>1</v>
      </c>
      <c r="AE8" s="223">
        <v>1</v>
      </c>
      <c r="AF8" s="223">
        <v>1</v>
      </c>
      <c r="AG8" s="180"/>
      <c r="AH8" s="180"/>
      <c r="AI8" s="180"/>
      <c r="AJ8" s="180"/>
      <c r="AK8" s="180"/>
      <c r="AL8" s="180"/>
      <c r="AM8" s="180"/>
      <c r="AN8" s="180"/>
      <c r="AO8" s="180"/>
      <c r="AP8" s="180"/>
      <c r="AQ8" s="180"/>
      <c r="AR8" s="180"/>
    </row>
    <row r="9" spans="1:44" ht="47.25">
      <c r="A9" s="124" t="s">
        <v>2504</v>
      </c>
      <c r="B9" s="47" t="s">
        <v>385</v>
      </c>
      <c r="C9" s="47" t="s">
        <v>430</v>
      </c>
      <c r="D9" s="47"/>
      <c r="E9" s="47" t="s">
        <v>2505</v>
      </c>
      <c r="F9" s="47" t="s">
        <v>2506</v>
      </c>
      <c r="G9" s="125">
        <v>2</v>
      </c>
      <c r="H9" s="47" t="s">
        <v>2501</v>
      </c>
      <c r="I9" s="47" t="s">
        <v>2507</v>
      </c>
      <c r="J9" s="124" t="s">
        <v>74</v>
      </c>
      <c r="K9" s="124" t="s">
        <v>75</v>
      </c>
      <c r="L9" s="124" t="s">
        <v>95</v>
      </c>
      <c r="M9" s="124" t="s">
        <v>2508</v>
      </c>
      <c r="N9" s="124" t="s">
        <v>2496</v>
      </c>
      <c r="O9" s="124" t="s">
        <v>2496</v>
      </c>
      <c r="P9" s="124" t="s">
        <v>2497</v>
      </c>
      <c r="R9" s="124" t="s">
        <v>82</v>
      </c>
      <c r="S9" s="126">
        <v>0</v>
      </c>
      <c r="T9" s="126"/>
      <c r="U9" s="222">
        <v>1</v>
      </c>
      <c r="V9" s="222">
        <v>1</v>
      </c>
      <c r="W9" s="222">
        <v>1</v>
      </c>
      <c r="X9" s="222">
        <v>1</v>
      </c>
      <c r="Y9" s="222">
        <v>1</v>
      </c>
      <c r="Z9" s="222">
        <v>1</v>
      </c>
      <c r="AA9" s="222">
        <v>1</v>
      </c>
      <c r="AB9" s="222">
        <v>1</v>
      </c>
      <c r="AC9" s="222">
        <v>1</v>
      </c>
      <c r="AD9" s="222">
        <v>1</v>
      </c>
      <c r="AE9" s="222">
        <v>1</v>
      </c>
      <c r="AF9" s="222">
        <v>1</v>
      </c>
      <c r="AG9" s="180"/>
      <c r="AH9" s="180"/>
      <c r="AI9" s="180"/>
      <c r="AJ9" s="180"/>
      <c r="AK9" s="180"/>
      <c r="AL9" s="180"/>
      <c r="AM9" s="180"/>
      <c r="AN9" s="180"/>
      <c r="AO9" s="180"/>
      <c r="AP9" s="180"/>
      <c r="AQ9" s="180"/>
      <c r="AR9" s="180"/>
    </row>
    <row r="10" spans="1:44" ht="47.25">
      <c r="A10" s="124" t="s">
        <v>2509</v>
      </c>
      <c r="B10" s="47" t="s">
        <v>68</v>
      </c>
      <c r="C10" s="47" t="s">
        <v>182</v>
      </c>
      <c r="D10" s="47"/>
      <c r="E10" s="47" t="s">
        <v>2510</v>
      </c>
      <c r="F10" s="47" t="s">
        <v>2511</v>
      </c>
      <c r="G10" s="125">
        <v>2</v>
      </c>
      <c r="H10" s="47" t="s">
        <v>2501</v>
      </c>
      <c r="I10" s="47" t="s">
        <v>2512</v>
      </c>
      <c r="J10" s="124" t="s">
        <v>94</v>
      </c>
      <c r="K10" s="124" t="s">
        <v>75</v>
      </c>
      <c r="L10" s="124" t="s">
        <v>76</v>
      </c>
      <c r="M10" s="124" t="s">
        <v>2513</v>
      </c>
      <c r="N10" s="124" t="s">
        <v>2496</v>
      </c>
      <c r="O10" s="124" t="s">
        <v>2496</v>
      </c>
      <c r="P10" s="124" t="s">
        <v>2497</v>
      </c>
      <c r="R10" s="124" t="s">
        <v>82</v>
      </c>
      <c r="S10" s="126">
        <v>0</v>
      </c>
      <c r="T10" s="126"/>
      <c r="U10" s="223"/>
      <c r="V10" s="223"/>
      <c r="W10" s="223">
        <v>0.1</v>
      </c>
      <c r="X10" s="223">
        <v>0.15</v>
      </c>
      <c r="Y10" s="223">
        <v>0.15</v>
      </c>
      <c r="Z10" s="223">
        <v>0.4</v>
      </c>
      <c r="AA10" s="223">
        <v>0.2</v>
      </c>
      <c r="AB10" s="223"/>
      <c r="AC10" s="223"/>
      <c r="AD10" s="223"/>
      <c r="AE10" s="223"/>
      <c r="AF10" s="223"/>
      <c r="AG10" s="180"/>
      <c r="AH10" s="180"/>
      <c r="AI10" s="180"/>
      <c r="AJ10" s="180"/>
      <c r="AK10" s="180"/>
      <c r="AL10" s="180"/>
      <c r="AM10" s="180"/>
      <c r="AN10" s="180"/>
      <c r="AO10" s="180"/>
      <c r="AP10" s="180"/>
      <c r="AQ10" s="180"/>
      <c r="AR10" s="180"/>
    </row>
    <row r="11" spans="1:44" ht="47.25">
      <c r="A11" s="124" t="s">
        <v>2514</v>
      </c>
      <c r="B11" s="47" t="s">
        <v>68</v>
      </c>
      <c r="C11" s="47" t="s">
        <v>182</v>
      </c>
      <c r="D11" s="47"/>
      <c r="E11" s="47" t="s">
        <v>2515</v>
      </c>
      <c r="F11" s="47" t="s">
        <v>2516</v>
      </c>
      <c r="G11" s="125">
        <v>2</v>
      </c>
      <c r="H11" s="47" t="s">
        <v>2501</v>
      </c>
      <c r="I11" s="47" t="s">
        <v>2517</v>
      </c>
      <c r="J11" s="124" t="s">
        <v>94</v>
      </c>
      <c r="K11" s="124" t="s">
        <v>75</v>
      </c>
      <c r="L11" s="124" t="s">
        <v>76</v>
      </c>
      <c r="M11" s="124" t="s">
        <v>2513</v>
      </c>
      <c r="N11" s="124" t="s">
        <v>2496</v>
      </c>
      <c r="O11" s="124" t="s">
        <v>2496</v>
      </c>
      <c r="P11" s="124" t="s">
        <v>2497</v>
      </c>
      <c r="Q11" s="124" t="s">
        <v>873</v>
      </c>
      <c r="R11" s="124" t="s">
        <v>82</v>
      </c>
      <c r="S11" s="126"/>
      <c r="T11" s="126"/>
      <c r="U11" s="223"/>
      <c r="V11" s="223"/>
      <c r="W11" s="223">
        <v>0.08</v>
      </c>
      <c r="X11" s="223">
        <v>0.09</v>
      </c>
      <c r="Y11" s="223">
        <v>0.1</v>
      </c>
      <c r="Z11" s="223">
        <v>0.1</v>
      </c>
      <c r="AA11" s="223">
        <v>0.1</v>
      </c>
      <c r="AB11" s="223">
        <v>0.1</v>
      </c>
      <c r="AC11" s="223">
        <v>0.1</v>
      </c>
      <c r="AD11" s="223">
        <v>0.11</v>
      </c>
      <c r="AE11" s="223">
        <v>0.11</v>
      </c>
      <c r="AF11" s="223">
        <v>0.11</v>
      </c>
      <c r="AG11" s="224"/>
      <c r="AH11" s="180"/>
      <c r="AI11" s="180"/>
      <c r="AJ11" s="180"/>
      <c r="AK11" s="180"/>
      <c r="AL11" s="180"/>
      <c r="AM11" s="180"/>
      <c r="AN11" s="180"/>
      <c r="AO11" s="180"/>
      <c r="AP11" s="180"/>
      <c r="AQ11" s="180"/>
      <c r="AR11" s="180"/>
    </row>
    <row r="12" spans="1:44" ht="63">
      <c r="A12" s="124" t="s">
        <v>2518</v>
      </c>
      <c r="B12" s="47" t="s">
        <v>68</v>
      </c>
      <c r="C12" s="47" t="s">
        <v>84</v>
      </c>
      <c r="D12" s="47" t="s">
        <v>2519</v>
      </c>
      <c r="E12" s="47" t="s">
        <v>2520</v>
      </c>
      <c r="F12" s="47" t="s">
        <v>2521</v>
      </c>
      <c r="G12" s="125">
        <v>2</v>
      </c>
      <c r="H12" s="47" t="s">
        <v>2501</v>
      </c>
      <c r="I12" s="47" t="s">
        <v>2522</v>
      </c>
      <c r="J12" s="124" t="s">
        <v>94</v>
      </c>
      <c r="K12" s="124" t="s">
        <v>75</v>
      </c>
      <c r="L12" s="124" t="s">
        <v>76</v>
      </c>
      <c r="M12" s="124" t="s">
        <v>2513</v>
      </c>
      <c r="N12" s="124" t="s">
        <v>2496</v>
      </c>
      <c r="O12" s="124" t="s">
        <v>2496</v>
      </c>
      <c r="P12" s="124" t="s">
        <v>2497</v>
      </c>
      <c r="R12" s="124" t="s">
        <v>82</v>
      </c>
      <c r="S12" s="126">
        <v>0</v>
      </c>
      <c r="T12" s="126"/>
      <c r="U12" s="223"/>
      <c r="V12" s="223">
        <v>0.05</v>
      </c>
      <c r="W12" s="223">
        <v>0.08</v>
      </c>
      <c r="X12" s="223">
        <v>0.1</v>
      </c>
      <c r="Y12" s="223">
        <v>0.1</v>
      </c>
      <c r="Z12" s="223">
        <v>0.1</v>
      </c>
      <c r="AA12" s="223">
        <v>0.1</v>
      </c>
      <c r="AB12" s="223">
        <v>0.08</v>
      </c>
      <c r="AC12" s="223">
        <v>0.1</v>
      </c>
      <c r="AD12" s="223">
        <v>0.1</v>
      </c>
      <c r="AE12" s="223">
        <v>0.1</v>
      </c>
      <c r="AF12" s="223">
        <v>0.09</v>
      </c>
      <c r="AG12" s="224"/>
      <c r="AH12" s="180"/>
      <c r="AI12" s="180"/>
      <c r="AJ12" s="180"/>
      <c r="AK12" s="180"/>
      <c r="AL12" s="180"/>
      <c r="AM12" s="180"/>
      <c r="AN12" s="180"/>
      <c r="AO12" s="180"/>
      <c r="AP12" s="180"/>
      <c r="AQ12" s="180"/>
      <c r="AR12" s="180"/>
    </row>
    <row r="13" spans="1:44" ht="63">
      <c r="A13" s="124" t="s">
        <v>2523</v>
      </c>
      <c r="B13" s="47" t="s">
        <v>68</v>
      </c>
      <c r="C13" s="47" t="s">
        <v>84</v>
      </c>
      <c r="D13" s="47" t="s">
        <v>2519</v>
      </c>
      <c r="E13" s="47" t="s">
        <v>2524</v>
      </c>
      <c r="F13" s="47" t="s">
        <v>2525</v>
      </c>
      <c r="G13" s="125">
        <v>2</v>
      </c>
      <c r="H13" s="47" t="s">
        <v>2501</v>
      </c>
      <c r="I13" s="47" t="s">
        <v>2522</v>
      </c>
      <c r="J13" s="124" t="s">
        <v>94</v>
      </c>
      <c r="K13" s="124" t="s">
        <v>75</v>
      </c>
      <c r="L13" s="124" t="s">
        <v>76</v>
      </c>
      <c r="M13" s="124" t="s">
        <v>2513</v>
      </c>
      <c r="N13" s="124" t="s">
        <v>2496</v>
      </c>
      <c r="O13" s="124" t="s">
        <v>2496</v>
      </c>
      <c r="P13" s="124" t="s">
        <v>2497</v>
      </c>
      <c r="R13" s="124" t="s">
        <v>82</v>
      </c>
      <c r="S13" s="126">
        <v>0</v>
      </c>
      <c r="T13" s="126"/>
      <c r="U13" s="223"/>
      <c r="V13" s="223">
        <v>0.05</v>
      </c>
      <c r="W13" s="223">
        <v>0.08</v>
      </c>
      <c r="X13" s="223">
        <v>0.1</v>
      </c>
      <c r="Y13" s="223">
        <v>0.1</v>
      </c>
      <c r="Z13" s="223">
        <v>0.1</v>
      </c>
      <c r="AA13" s="223">
        <v>0.1</v>
      </c>
      <c r="AB13" s="223">
        <v>0.08</v>
      </c>
      <c r="AC13" s="223">
        <v>0.1</v>
      </c>
      <c r="AD13" s="223">
        <v>0.1</v>
      </c>
      <c r="AE13" s="223">
        <v>0.1</v>
      </c>
      <c r="AF13" s="223">
        <v>0.09</v>
      </c>
      <c r="AG13" s="224"/>
      <c r="AH13" s="180"/>
      <c r="AI13" s="180"/>
      <c r="AJ13" s="180"/>
      <c r="AK13" s="180"/>
      <c r="AL13" s="180"/>
      <c r="AM13" s="180"/>
      <c r="AN13" s="180"/>
      <c r="AO13" s="180"/>
      <c r="AP13" s="180"/>
      <c r="AQ13" s="180"/>
      <c r="AR13" s="180"/>
    </row>
    <row r="14" spans="1:44" ht="47.25">
      <c r="A14" s="124" t="s">
        <v>2526</v>
      </c>
      <c r="B14" s="47" t="s">
        <v>68</v>
      </c>
      <c r="C14" s="47" t="s">
        <v>84</v>
      </c>
      <c r="D14" s="47"/>
      <c r="E14" s="47" t="s">
        <v>1580</v>
      </c>
      <c r="F14" s="47" t="s">
        <v>1581</v>
      </c>
      <c r="G14" s="125">
        <v>1</v>
      </c>
      <c r="H14" s="47" t="s">
        <v>2501</v>
      </c>
      <c r="I14" s="47" t="s">
        <v>2512</v>
      </c>
      <c r="J14" s="124" t="s">
        <v>94</v>
      </c>
      <c r="K14" s="124" t="s">
        <v>75</v>
      </c>
      <c r="L14" s="124" t="s">
        <v>76</v>
      </c>
      <c r="M14" s="124" t="s">
        <v>2513</v>
      </c>
      <c r="N14" s="124" t="s">
        <v>2496</v>
      </c>
      <c r="O14" s="124" t="s">
        <v>2496</v>
      </c>
      <c r="P14" s="124" t="s">
        <v>2497</v>
      </c>
      <c r="Q14" s="124" t="s">
        <v>2527</v>
      </c>
      <c r="R14" s="124" t="s">
        <v>82</v>
      </c>
      <c r="S14" s="126">
        <v>0</v>
      </c>
      <c r="T14" s="126"/>
      <c r="U14" s="223"/>
      <c r="V14" s="223"/>
      <c r="W14" s="223"/>
      <c r="X14" s="223"/>
      <c r="Y14" s="223"/>
      <c r="Z14" s="223"/>
      <c r="AA14" s="223"/>
      <c r="AB14" s="223"/>
      <c r="AC14" s="223"/>
      <c r="AD14" s="223">
        <v>0.2</v>
      </c>
      <c r="AE14" s="223">
        <v>0.4</v>
      </c>
      <c r="AF14" s="223">
        <v>0.4</v>
      </c>
      <c r="AG14" s="224"/>
      <c r="AH14" s="180"/>
      <c r="AI14" s="180"/>
      <c r="AJ14" s="180"/>
      <c r="AK14" s="180"/>
      <c r="AL14" s="180"/>
      <c r="AM14" s="180"/>
      <c r="AN14" s="180"/>
      <c r="AO14" s="180"/>
      <c r="AP14" s="180"/>
      <c r="AQ14" s="180"/>
      <c r="AR14" s="180"/>
    </row>
    <row r="15" spans="1:44" ht="47.25">
      <c r="A15" s="124" t="s">
        <v>2528</v>
      </c>
      <c r="B15" s="47" t="s">
        <v>209</v>
      </c>
      <c r="C15" s="47" t="s">
        <v>845</v>
      </c>
      <c r="D15" s="47"/>
      <c r="E15" s="47" t="s">
        <v>2529</v>
      </c>
      <c r="F15" s="47" t="s">
        <v>2530</v>
      </c>
      <c r="G15" s="125">
        <v>3</v>
      </c>
      <c r="H15" s="47" t="s">
        <v>2501</v>
      </c>
      <c r="I15" s="47" t="s">
        <v>2531</v>
      </c>
      <c r="J15" s="124" t="s">
        <v>74</v>
      </c>
      <c r="K15" s="124" t="s">
        <v>75</v>
      </c>
      <c r="L15" s="124" t="s">
        <v>76</v>
      </c>
      <c r="M15" s="124" t="s">
        <v>2532</v>
      </c>
      <c r="N15" s="124" t="s">
        <v>2533</v>
      </c>
      <c r="O15" s="124" t="s">
        <v>2533</v>
      </c>
      <c r="P15" s="124" t="s">
        <v>2534</v>
      </c>
      <c r="R15" s="124" t="s">
        <v>82</v>
      </c>
      <c r="S15" s="126">
        <v>4191000</v>
      </c>
      <c r="T15" s="126" t="s">
        <v>408</v>
      </c>
      <c r="U15" s="222">
        <v>1</v>
      </c>
      <c r="V15" s="222">
        <v>1</v>
      </c>
      <c r="W15" s="222">
        <v>1</v>
      </c>
      <c r="X15" s="222">
        <v>1</v>
      </c>
      <c r="Y15" s="222">
        <v>1</v>
      </c>
      <c r="Z15" s="222">
        <v>1</v>
      </c>
      <c r="AA15" s="222">
        <v>1</v>
      </c>
      <c r="AB15" s="222">
        <v>1</v>
      </c>
      <c r="AC15" s="222">
        <v>1</v>
      </c>
      <c r="AD15" s="222">
        <v>1</v>
      </c>
      <c r="AE15" s="222">
        <v>1</v>
      </c>
      <c r="AF15" s="222">
        <v>1</v>
      </c>
      <c r="AG15" s="224"/>
      <c r="AH15" s="180"/>
      <c r="AI15" s="180"/>
      <c r="AJ15" s="180"/>
      <c r="AK15" s="180"/>
      <c r="AL15" s="180"/>
      <c r="AM15" s="180"/>
      <c r="AN15" s="180"/>
      <c r="AO15" s="180"/>
      <c r="AP15" s="180"/>
      <c r="AQ15" s="180"/>
      <c r="AR15" s="180"/>
    </row>
    <row r="16" spans="1:44" ht="47.25">
      <c r="A16" s="124" t="s">
        <v>2535</v>
      </c>
      <c r="B16" s="47" t="s">
        <v>209</v>
      </c>
      <c r="C16" s="47" t="s">
        <v>845</v>
      </c>
      <c r="D16" s="47"/>
      <c r="E16" s="191" t="s">
        <v>2536</v>
      </c>
      <c r="F16" s="47" t="s">
        <v>2537</v>
      </c>
      <c r="G16" s="125">
        <v>3</v>
      </c>
      <c r="H16" s="47" t="s">
        <v>2501</v>
      </c>
      <c r="I16" s="47" t="s">
        <v>2538</v>
      </c>
      <c r="J16" s="124" t="s">
        <v>74</v>
      </c>
      <c r="K16" s="124" t="s">
        <v>75</v>
      </c>
      <c r="L16" s="124" t="s">
        <v>76</v>
      </c>
      <c r="M16" s="124" t="s">
        <v>2532</v>
      </c>
      <c r="N16" s="124" t="s">
        <v>2533</v>
      </c>
      <c r="O16" s="124" t="s">
        <v>2533</v>
      </c>
      <c r="P16" s="124" t="s">
        <v>2534</v>
      </c>
      <c r="R16" s="124" t="s">
        <v>82</v>
      </c>
      <c r="S16" s="126">
        <v>2532000</v>
      </c>
      <c r="T16" s="126" t="s">
        <v>408</v>
      </c>
      <c r="U16" s="222">
        <v>1</v>
      </c>
      <c r="V16" s="222">
        <v>1</v>
      </c>
      <c r="W16" s="222">
        <v>1</v>
      </c>
      <c r="X16" s="222">
        <v>1</v>
      </c>
      <c r="Y16" s="222">
        <v>1</v>
      </c>
      <c r="Z16" s="222">
        <v>1</v>
      </c>
      <c r="AA16" s="222">
        <v>1</v>
      </c>
      <c r="AB16" s="222">
        <v>1</v>
      </c>
      <c r="AC16" s="222">
        <v>1</v>
      </c>
      <c r="AD16" s="222">
        <v>1</v>
      </c>
      <c r="AE16" s="222">
        <v>1</v>
      </c>
      <c r="AF16" s="222">
        <v>1</v>
      </c>
      <c r="AG16" s="180"/>
      <c r="AH16" s="180"/>
      <c r="AI16" s="180"/>
      <c r="AJ16" s="180"/>
      <c r="AK16" s="180"/>
      <c r="AL16" s="180"/>
      <c r="AM16" s="180"/>
      <c r="AN16" s="180"/>
      <c r="AO16" s="180"/>
      <c r="AP16" s="180"/>
      <c r="AQ16" s="180"/>
      <c r="AR16" s="180"/>
    </row>
    <row r="17" spans="1:44" ht="47.25">
      <c r="A17" s="124" t="s">
        <v>2539</v>
      </c>
      <c r="B17" s="47" t="s">
        <v>209</v>
      </c>
      <c r="C17" s="47" t="s">
        <v>845</v>
      </c>
      <c r="D17" s="47"/>
      <c r="E17" s="47" t="s">
        <v>2540</v>
      </c>
      <c r="F17" s="47" t="s">
        <v>2541</v>
      </c>
      <c r="G17" s="125">
        <v>3</v>
      </c>
      <c r="H17" s="47" t="s">
        <v>2501</v>
      </c>
      <c r="I17" s="47" t="s">
        <v>2538</v>
      </c>
      <c r="J17" s="124" t="s">
        <v>74</v>
      </c>
      <c r="K17" s="124" t="s">
        <v>75</v>
      </c>
      <c r="L17" s="124" t="s">
        <v>76</v>
      </c>
      <c r="M17" s="124" t="s">
        <v>2532</v>
      </c>
      <c r="N17" s="124" t="s">
        <v>2533</v>
      </c>
      <c r="O17" s="124" t="s">
        <v>2533</v>
      </c>
      <c r="P17" s="124" t="s">
        <v>2534</v>
      </c>
      <c r="R17" s="124" t="s">
        <v>82</v>
      </c>
      <c r="S17" s="126">
        <v>840000</v>
      </c>
      <c r="T17" s="126" t="s">
        <v>408</v>
      </c>
      <c r="U17" s="222">
        <v>1</v>
      </c>
      <c r="V17" s="222">
        <v>1</v>
      </c>
      <c r="W17" s="222">
        <v>1</v>
      </c>
      <c r="X17" s="222">
        <v>1</v>
      </c>
      <c r="Y17" s="222">
        <v>1</v>
      </c>
      <c r="Z17" s="222">
        <v>1</v>
      </c>
      <c r="AA17" s="222">
        <v>1</v>
      </c>
      <c r="AB17" s="222">
        <v>1</v>
      </c>
      <c r="AC17" s="222">
        <v>1</v>
      </c>
      <c r="AD17" s="222">
        <v>1</v>
      </c>
      <c r="AE17" s="222">
        <v>1</v>
      </c>
      <c r="AF17" s="222">
        <v>1</v>
      </c>
      <c r="AG17" s="180"/>
      <c r="AH17" s="180"/>
      <c r="AI17" s="180"/>
      <c r="AJ17" s="180"/>
      <c r="AK17" s="180"/>
      <c r="AL17" s="180"/>
      <c r="AM17" s="180"/>
      <c r="AN17" s="180"/>
      <c r="AO17" s="180"/>
      <c r="AP17" s="180"/>
      <c r="AQ17" s="180"/>
      <c r="AR17" s="180"/>
    </row>
    <row r="18" spans="1:44" ht="47.25">
      <c r="A18" s="124" t="s">
        <v>2542</v>
      </c>
      <c r="B18" s="47" t="s">
        <v>209</v>
      </c>
      <c r="C18" s="47" t="s">
        <v>845</v>
      </c>
      <c r="D18" s="47"/>
      <c r="E18" s="191" t="s">
        <v>2543</v>
      </c>
      <c r="F18" s="47" t="s">
        <v>2544</v>
      </c>
      <c r="G18" s="125">
        <v>2</v>
      </c>
      <c r="H18" s="47" t="s">
        <v>2501</v>
      </c>
      <c r="I18" s="47" t="s">
        <v>2538</v>
      </c>
      <c r="J18" s="124" t="s">
        <v>74</v>
      </c>
      <c r="K18" s="124" t="s">
        <v>75</v>
      </c>
      <c r="L18" s="124" t="s">
        <v>76</v>
      </c>
      <c r="M18" s="124" t="s">
        <v>2532</v>
      </c>
      <c r="N18" s="124" t="s">
        <v>2533</v>
      </c>
      <c r="O18" s="124" t="s">
        <v>2533</v>
      </c>
      <c r="P18" s="124" t="s">
        <v>2534</v>
      </c>
      <c r="R18" s="124" t="s">
        <v>82</v>
      </c>
      <c r="S18" s="126">
        <v>15750</v>
      </c>
      <c r="T18" s="126" t="s">
        <v>408</v>
      </c>
      <c r="U18" s="222"/>
      <c r="V18" s="222"/>
      <c r="W18" s="222">
        <v>1</v>
      </c>
      <c r="X18" s="222"/>
      <c r="Y18" s="222"/>
      <c r="Z18" s="222">
        <v>1</v>
      </c>
      <c r="AA18" s="222"/>
      <c r="AB18" s="222"/>
      <c r="AC18" s="222"/>
      <c r="AD18" s="222">
        <v>1</v>
      </c>
      <c r="AE18" s="222"/>
      <c r="AF18" s="222"/>
      <c r="AG18" s="224"/>
      <c r="AH18" s="180"/>
      <c r="AI18" s="180"/>
      <c r="AJ18" s="180"/>
      <c r="AK18" s="180"/>
      <c r="AL18" s="180"/>
      <c r="AM18" s="180"/>
      <c r="AN18" s="180"/>
      <c r="AO18" s="180"/>
      <c r="AP18" s="180"/>
      <c r="AQ18" s="180"/>
      <c r="AR18" s="180"/>
    </row>
    <row r="19" spans="1:44" ht="47.25">
      <c r="A19" s="124" t="s">
        <v>2545</v>
      </c>
      <c r="B19" s="47" t="s">
        <v>209</v>
      </c>
      <c r="C19" s="47" t="s">
        <v>845</v>
      </c>
      <c r="D19" s="47"/>
      <c r="E19" s="47" t="s">
        <v>2546</v>
      </c>
      <c r="F19" s="47" t="s">
        <v>2547</v>
      </c>
      <c r="G19" s="125">
        <v>2</v>
      </c>
      <c r="H19" s="47" t="s">
        <v>2501</v>
      </c>
      <c r="I19" s="47" t="s">
        <v>2538</v>
      </c>
      <c r="J19" s="124" t="s">
        <v>74</v>
      </c>
      <c r="K19" s="124" t="s">
        <v>75</v>
      </c>
      <c r="L19" s="124" t="s">
        <v>76</v>
      </c>
      <c r="M19" s="124" t="s">
        <v>2532</v>
      </c>
      <c r="N19" s="124" t="s">
        <v>2533</v>
      </c>
      <c r="O19" s="124" t="s">
        <v>2533</v>
      </c>
      <c r="P19" s="124" t="s">
        <v>2534</v>
      </c>
      <c r="R19" s="124" t="s">
        <v>82</v>
      </c>
      <c r="S19" s="126">
        <v>21000</v>
      </c>
      <c r="T19" s="126" t="s">
        <v>408</v>
      </c>
      <c r="U19" s="222"/>
      <c r="V19" s="222"/>
      <c r="W19" s="222">
        <v>1</v>
      </c>
      <c r="X19" s="222"/>
      <c r="Y19" s="222"/>
      <c r="Z19" s="222">
        <v>1</v>
      </c>
      <c r="AA19" s="222"/>
      <c r="AB19" s="222"/>
      <c r="AC19" s="222"/>
      <c r="AD19" s="222">
        <v>1</v>
      </c>
      <c r="AE19" s="222"/>
      <c r="AF19" s="222"/>
      <c r="AG19" s="224"/>
      <c r="AH19" s="180"/>
      <c r="AI19" s="180"/>
      <c r="AJ19" s="180"/>
      <c r="AK19" s="180"/>
      <c r="AL19" s="180"/>
      <c r="AM19" s="180"/>
      <c r="AN19" s="180"/>
      <c r="AO19" s="180"/>
      <c r="AP19" s="180"/>
      <c r="AQ19" s="180"/>
      <c r="AR19" s="180"/>
    </row>
    <row r="20" spans="1:44" ht="47.25">
      <c r="A20" s="124" t="s">
        <v>2548</v>
      </c>
      <c r="B20" s="47" t="s">
        <v>209</v>
      </c>
      <c r="C20" s="47" t="s">
        <v>845</v>
      </c>
      <c r="D20" s="47"/>
      <c r="E20" s="191" t="s">
        <v>2549</v>
      </c>
      <c r="F20" s="47" t="s">
        <v>2550</v>
      </c>
      <c r="G20" s="125">
        <v>3</v>
      </c>
      <c r="H20" s="47" t="s">
        <v>2501</v>
      </c>
      <c r="I20" s="47" t="s">
        <v>2531</v>
      </c>
      <c r="J20" s="124" t="s">
        <v>74</v>
      </c>
      <c r="K20" s="124" t="s">
        <v>75</v>
      </c>
      <c r="L20" s="124" t="s">
        <v>76</v>
      </c>
      <c r="M20" s="124" t="s">
        <v>2532</v>
      </c>
      <c r="N20" s="124" t="s">
        <v>2533</v>
      </c>
      <c r="O20" s="124" t="s">
        <v>2533</v>
      </c>
      <c r="P20" s="124" t="s">
        <v>2534</v>
      </c>
      <c r="R20" s="124" t="s">
        <v>82</v>
      </c>
      <c r="S20" s="126">
        <v>7896750</v>
      </c>
      <c r="T20" s="126" t="s">
        <v>408</v>
      </c>
      <c r="U20" s="222">
        <v>5</v>
      </c>
      <c r="V20" s="222">
        <v>5</v>
      </c>
      <c r="W20" s="222">
        <v>10</v>
      </c>
      <c r="X20" s="222">
        <v>10</v>
      </c>
      <c r="Y20" s="222">
        <v>10</v>
      </c>
      <c r="Z20" s="222">
        <v>10</v>
      </c>
      <c r="AA20" s="222">
        <v>10</v>
      </c>
      <c r="AB20" s="222">
        <v>10</v>
      </c>
      <c r="AC20" s="222">
        <v>10</v>
      </c>
      <c r="AD20" s="222">
        <v>5</v>
      </c>
      <c r="AE20" s="222">
        <v>5</v>
      </c>
      <c r="AF20" s="222"/>
      <c r="AG20" s="180"/>
      <c r="AH20" s="180"/>
      <c r="AI20" s="180"/>
      <c r="AJ20" s="180"/>
      <c r="AK20" s="180"/>
      <c r="AL20" s="180"/>
      <c r="AM20" s="180"/>
      <c r="AN20" s="180"/>
      <c r="AO20" s="180"/>
      <c r="AP20" s="180"/>
      <c r="AQ20" s="180"/>
      <c r="AR20" s="180"/>
    </row>
    <row r="21" spans="1:44" ht="47.25">
      <c r="A21" s="124" t="s">
        <v>2551</v>
      </c>
      <c r="B21" s="47" t="s">
        <v>209</v>
      </c>
      <c r="C21" s="47" t="s">
        <v>845</v>
      </c>
      <c r="D21" s="47"/>
      <c r="E21" s="47" t="s">
        <v>2552</v>
      </c>
      <c r="F21" s="47" t="s">
        <v>2553</v>
      </c>
      <c r="G21" s="125">
        <v>3</v>
      </c>
      <c r="H21" s="47" t="s">
        <v>2501</v>
      </c>
      <c r="I21" s="47" t="s">
        <v>2554</v>
      </c>
      <c r="J21" s="124" t="s">
        <v>74</v>
      </c>
      <c r="K21" s="124" t="s">
        <v>75</v>
      </c>
      <c r="L21" s="124" t="s">
        <v>76</v>
      </c>
      <c r="M21" s="124" t="s">
        <v>2532</v>
      </c>
      <c r="N21" s="124" t="s">
        <v>2533</v>
      </c>
      <c r="O21" s="124" t="s">
        <v>2533</v>
      </c>
      <c r="P21" s="124" t="s">
        <v>2534</v>
      </c>
      <c r="R21" s="124" t="s">
        <v>82</v>
      </c>
      <c r="S21" s="126">
        <v>534000</v>
      </c>
      <c r="T21" s="126" t="s">
        <v>408</v>
      </c>
      <c r="U21" s="222"/>
      <c r="V21" s="222"/>
      <c r="W21" s="222">
        <v>2</v>
      </c>
      <c r="X21" s="222"/>
      <c r="Y21" s="222"/>
      <c r="Z21" s="222"/>
      <c r="AA21" s="222"/>
      <c r="AB21" s="222"/>
      <c r="AC21" s="222"/>
      <c r="AD21" s="222"/>
      <c r="AE21" s="222"/>
      <c r="AF21" s="222"/>
      <c r="AG21" s="224"/>
      <c r="AH21" s="180"/>
      <c r="AI21" s="180"/>
      <c r="AJ21" s="180"/>
      <c r="AK21" s="180"/>
      <c r="AL21" s="180"/>
      <c r="AM21" s="180"/>
      <c r="AN21" s="180"/>
      <c r="AO21" s="180"/>
      <c r="AP21" s="180"/>
      <c r="AQ21" s="180"/>
      <c r="AR21" s="180"/>
    </row>
    <row r="22" spans="1:44" ht="47.25">
      <c r="A22" s="124" t="s">
        <v>2555</v>
      </c>
      <c r="B22" s="47" t="s">
        <v>209</v>
      </c>
      <c r="C22" s="47" t="s">
        <v>845</v>
      </c>
      <c r="D22" s="47"/>
      <c r="E22" s="47" t="s">
        <v>2556</v>
      </c>
      <c r="F22" s="47" t="s">
        <v>2557</v>
      </c>
      <c r="G22" s="125">
        <v>3</v>
      </c>
      <c r="H22" s="47" t="s">
        <v>2501</v>
      </c>
      <c r="I22" s="47" t="s">
        <v>2554</v>
      </c>
      <c r="J22" s="124" t="s">
        <v>74</v>
      </c>
      <c r="K22" s="124" t="s">
        <v>75</v>
      </c>
      <c r="L22" s="124" t="s">
        <v>76</v>
      </c>
      <c r="M22" s="124" t="s">
        <v>2532</v>
      </c>
      <c r="N22" s="124" t="s">
        <v>2533</v>
      </c>
      <c r="O22" s="124" t="s">
        <v>2533</v>
      </c>
      <c r="P22" s="124" t="s">
        <v>2534</v>
      </c>
      <c r="R22" s="124" t="s">
        <v>82</v>
      </c>
      <c r="S22" s="126">
        <v>226500</v>
      </c>
      <c r="T22" s="126" t="s">
        <v>408</v>
      </c>
      <c r="U22" s="222"/>
      <c r="V22" s="222"/>
      <c r="W22" s="222">
        <v>1</v>
      </c>
      <c r="X22" s="222"/>
      <c r="Y22" s="222"/>
      <c r="Z22" s="222"/>
      <c r="AA22" s="222"/>
      <c r="AB22" s="222"/>
      <c r="AC22" s="222"/>
      <c r="AD22" s="222"/>
      <c r="AE22" s="222"/>
      <c r="AF22" s="222"/>
      <c r="AG22" s="224"/>
      <c r="AH22" s="180"/>
      <c r="AI22" s="180"/>
      <c r="AJ22" s="180"/>
      <c r="AK22" s="180"/>
      <c r="AL22" s="180"/>
      <c r="AM22" s="180"/>
      <c r="AN22" s="180"/>
      <c r="AO22" s="180"/>
      <c r="AP22" s="180"/>
      <c r="AQ22" s="180"/>
      <c r="AR22" s="180"/>
    </row>
    <row r="23" spans="1:44" ht="47.25">
      <c r="A23" s="124" t="s">
        <v>2558</v>
      </c>
      <c r="B23" s="47" t="s">
        <v>209</v>
      </c>
      <c r="C23" s="47" t="s">
        <v>845</v>
      </c>
      <c r="D23" s="47"/>
      <c r="E23" s="47" t="s">
        <v>2559</v>
      </c>
      <c r="F23" s="47" t="s">
        <v>2560</v>
      </c>
      <c r="G23" s="125">
        <v>3</v>
      </c>
      <c r="H23" s="47" t="s">
        <v>2501</v>
      </c>
      <c r="I23" s="47" t="s">
        <v>2554</v>
      </c>
      <c r="J23" s="124" t="s">
        <v>74</v>
      </c>
      <c r="K23" s="124" t="s">
        <v>75</v>
      </c>
      <c r="L23" s="124" t="s">
        <v>76</v>
      </c>
      <c r="M23" s="124" t="s">
        <v>2532</v>
      </c>
      <c r="N23" s="124" t="s">
        <v>2533</v>
      </c>
      <c r="O23" s="124" t="s">
        <v>2533</v>
      </c>
      <c r="P23" s="124" t="s">
        <v>2534</v>
      </c>
      <c r="R23" s="124" t="s">
        <v>82</v>
      </c>
      <c r="S23" s="126">
        <v>588000</v>
      </c>
      <c r="T23" s="126" t="s">
        <v>408</v>
      </c>
      <c r="U23" s="222"/>
      <c r="V23" s="222"/>
      <c r="W23" s="222"/>
      <c r="X23" s="222"/>
      <c r="Y23" s="222"/>
      <c r="Z23" s="222">
        <v>2</v>
      </c>
      <c r="AA23" s="222"/>
      <c r="AB23" s="222"/>
      <c r="AC23" s="222"/>
      <c r="AD23" s="222"/>
      <c r="AE23" s="222"/>
      <c r="AF23" s="222"/>
      <c r="AG23" s="224"/>
      <c r="AH23" s="180"/>
      <c r="AI23" s="180"/>
      <c r="AJ23" s="180"/>
      <c r="AK23" s="180"/>
      <c r="AL23" s="180"/>
      <c r="AM23" s="180"/>
      <c r="AN23" s="180"/>
      <c r="AO23" s="180"/>
      <c r="AP23" s="180"/>
      <c r="AQ23" s="180"/>
      <c r="AR23" s="180"/>
    </row>
    <row r="24" spans="1:44" ht="47.25">
      <c r="A24" s="124" t="s">
        <v>2561</v>
      </c>
      <c r="B24" s="47" t="s">
        <v>209</v>
      </c>
      <c r="C24" s="47" t="s">
        <v>845</v>
      </c>
      <c r="D24" s="47"/>
      <c r="E24" s="47" t="s">
        <v>2562</v>
      </c>
      <c r="F24" s="47" t="s">
        <v>2563</v>
      </c>
      <c r="G24" s="125">
        <v>3</v>
      </c>
      <c r="H24" s="47" t="s">
        <v>2501</v>
      </c>
      <c r="I24" s="47" t="s">
        <v>2554</v>
      </c>
      <c r="J24" s="124" t="s">
        <v>74</v>
      </c>
      <c r="K24" s="124" t="s">
        <v>75</v>
      </c>
      <c r="L24" s="124" t="s">
        <v>76</v>
      </c>
      <c r="M24" s="124" t="s">
        <v>2532</v>
      </c>
      <c r="N24" s="124" t="s">
        <v>2533</v>
      </c>
      <c r="O24" s="124" t="s">
        <v>2533</v>
      </c>
      <c r="P24" s="124" t="s">
        <v>2534</v>
      </c>
      <c r="R24" s="124" t="s">
        <v>82</v>
      </c>
      <c r="S24" s="126">
        <v>361500</v>
      </c>
      <c r="T24" s="126" t="s">
        <v>408</v>
      </c>
      <c r="U24" s="222"/>
      <c r="V24" s="222">
        <v>1</v>
      </c>
      <c r="W24" s="222"/>
      <c r="X24" s="222"/>
      <c r="Y24" s="222"/>
      <c r="Z24" s="222"/>
      <c r="AA24" s="222"/>
      <c r="AB24" s="222"/>
      <c r="AC24" s="222"/>
      <c r="AD24" s="222"/>
      <c r="AE24" s="222"/>
      <c r="AF24" s="222"/>
      <c r="AG24" s="178"/>
      <c r="AH24" s="203"/>
      <c r="AI24" s="203"/>
      <c r="AJ24" s="203"/>
      <c r="AK24" s="203"/>
      <c r="AL24" s="203"/>
      <c r="AM24" s="203"/>
      <c r="AN24" s="203"/>
      <c r="AO24" s="203"/>
      <c r="AP24" s="203"/>
      <c r="AQ24" s="203"/>
      <c r="AR24" s="203"/>
    </row>
    <row r="25" spans="1:44" ht="47.25">
      <c r="A25" s="124" t="s">
        <v>2564</v>
      </c>
      <c r="B25" s="47" t="s">
        <v>209</v>
      </c>
      <c r="C25" s="47" t="s">
        <v>845</v>
      </c>
      <c r="D25" s="47"/>
      <c r="E25" s="47" t="s">
        <v>2565</v>
      </c>
      <c r="F25" s="47" t="s">
        <v>2566</v>
      </c>
      <c r="G25" s="125">
        <v>3</v>
      </c>
      <c r="H25" s="47" t="s">
        <v>2501</v>
      </c>
      <c r="I25" s="47" t="s">
        <v>2554</v>
      </c>
      <c r="J25" s="124" t="s">
        <v>74</v>
      </c>
      <c r="K25" s="124" t="s">
        <v>75</v>
      </c>
      <c r="L25" s="124" t="s">
        <v>76</v>
      </c>
      <c r="M25" s="124" t="s">
        <v>2532</v>
      </c>
      <c r="N25" s="124" t="s">
        <v>2533</v>
      </c>
      <c r="O25" s="124" t="s">
        <v>2533</v>
      </c>
      <c r="P25" s="124" t="s">
        <v>2534</v>
      </c>
      <c r="R25" s="124" t="s">
        <v>82</v>
      </c>
      <c r="S25" s="126">
        <v>226500</v>
      </c>
      <c r="T25" s="126" t="s">
        <v>408</v>
      </c>
      <c r="U25" s="222"/>
      <c r="V25" s="222"/>
      <c r="W25" s="222"/>
      <c r="X25" s="222"/>
      <c r="Y25" s="222"/>
      <c r="Z25" s="222">
        <v>1</v>
      </c>
      <c r="AA25" s="222"/>
      <c r="AB25" s="222"/>
      <c r="AC25" s="222"/>
      <c r="AD25" s="222"/>
      <c r="AE25" s="222"/>
      <c r="AF25" s="222"/>
      <c r="AG25" s="178"/>
      <c r="AH25" s="180"/>
      <c r="AI25" s="180"/>
      <c r="AJ25" s="180"/>
      <c r="AK25" s="180"/>
      <c r="AL25" s="180"/>
      <c r="AM25" s="180"/>
      <c r="AN25" s="180"/>
      <c r="AO25" s="180"/>
      <c r="AP25" s="180"/>
      <c r="AQ25" s="180"/>
      <c r="AR25" s="180"/>
    </row>
    <row r="26" spans="1:44" ht="47.25">
      <c r="A26" s="124" t="s">
        <v>2567</v>
      </c>
      <c r="B26" s="47" t="s">
        <v>209</v>
      </c>
      <c r="C26" s="47" t="s">
        <v>845</v>
      </c>
      <c r="D26" s="47"/>
      <c r="E26" s="47" t="s">
        <v>2568</v>
      </c>
      <c r="F26" s="47" t="s">
        <v>2569</v>
      </c>
      <c r="G26" s="125">
        <v>3</v>
      </c>
      <c r="H26" s="47" t="s">
        <v>2501</v>
      </c>
      <c r="I26" s="47" t="s">
        <v>2531</v>
      </c>
      <c r="J26" s="124" t="s">
        <v>74</v>
      </c>
      <c r="K26" s="124" t="s">
        <v>75</v>
      </c>
      <c r="L26" s="124" t="s">
        <v>76</v>
      </c>
      <c r="M26" s="124" t="s">
        <v>2532</v>
      </c>
      <c r="N26" s="124" t="s">
        <v>2533</v>
      </c>
      <c r="O26" s="124" t="s">
        <v>2533</v>
      </c>
      <c r="P26" s="124" t="s">
        <v>2534</v>
      </c>
      <c r="R26" s="124" t="s">
        <v>82</v>
      </c>
      <c r="S26" s="126">
        <v>126000</v>
      </c>
      <c r="T26" s="126" t="s">
        <v>408</v>
      </c>
      <c r="U26" s="222">
        <v>1</v>
      </c>
      <c r="V26" s="222">
        <v>1</v>
      </c>
      <c r="W26" s="222">
        <v>1</v>
      </c>
      <c r="X26" s="222">
        <v>1</v>
      </c>
      <c r="Y26" s="222">
        <v>1</v>
      </c>
      <c r="Z26" s="222">
        <v>1</v>
      </c>
      <c r="AA26" s="222">
        <v>1</v>
      </c>
      <c r="AB26" s="222">
        <v>1</v>
      </c>
      <c r="AC26" s="222">
        <v>1</v>
      </c>
      <c r="AD26" s="222">
        <v>1</v>
      </c>
      <c r="AE26" s="222">
        <v>1</v>
      </c>
      <c r="AF26" s="222">
        <v>1</v>
      </c>
      <c r="AG26" s="178"/>
      <c r="AH26" s="180"/>
      <c r="AI26" s="180"/>
      <c r="AJ26" s="180"/>
      <c r="AK26" s="180"/>
      <c r="AL26" s="180"/>
      <c r="AM26" s="180"/>
      <c r="AN26" s="180"/>
      <c r="AO26" s="180"/>
      <c r="AP26" s="180"/>
      <c r="AQ26" s="180"/>
      <c r="AR26" s="180"/>
    </row>
    <row r="27" spans="1:44" ht="47.25">
      <c r="A27" s="124" t="s">
        <v>2570</v>
      </c>
      <c r="B27" s="47" t="s">
        <v>209</v>
      </c>
      <c r="C27" s="47" t="s">
        <v>845</v>
      </c>
      <c r="D27" s="47"/>
      <c r="E27" s="47" t="s">
        <v>2571</v>
      </c>
      <c r="F27" s="47" t="s">
        <v>2572</v>
      </c>
      <c r="G27" s="125">
        <v>3</v>
      </c>
      <c r="H27" s="47" t="s">
        <v>2501</v>
      </c>
      <c r="I27" s="47" t="s">
        <v>2573</v>
      </c>
      <c r="J27" s="124" t="s">
        <v>74</v>
      </c>
      <c r="K27" s="124" t="s">
        <v>75</v>
      </c>
      <c r="L27" s="124" t="s">
        <v>76</v>
      </c>
      <c r="M27" s="124" t="s">
        <v>2574</v>
      </c>
      <c r="N27" s="124" t="s">
        <v>2533</v>
      </c>
      <c r="O27" s="124" t="s">
        <v>2533</v>
      </c>
      <c r="P27" s="124" t="s">
        <v>2534</v>
      </c>
      <c r="R27" s="124" t="s">
        <v>82</v>
      </c>
      <c r="S27" s="126">
        <v>0</v>
      </c>
      <c r="T27" s="126" t="s">
        <v>408</v>
      </c>
      <c r="U27" s="222"/>
      <c r="V27" s="222">
        <v>2</v>
      </c>
      <c r="W27" s="222">
        <v>2</v>
      </c>
      <c r="X27" s="222">
        <v>2</v>
      </c>
      <c r="Y27" s="222">
        <v>2</v>
      </c>
      <c r="Z27" s="222">
        <v>2</v>
      </c>
      <c r="AA27" s="222">
        <v>2</v>
      </c>
      <c r="AB27" s="222">
        <v>2</v>
      </c>
      <c r="AC27" s="222">
        <v>2</v>
      </c>
      <c r="AD27" s="222">
        <v>2</v>
      </c>
      <c r="AE27" s="222">
        <v>2</v>
      </c>
      <c r="AF27" s="222"/>
      <c r="AG27" s="224"/>
      <c r="AH27" s="180"/>
      <c r="AI27" s="180"/>
      <c r="AJ27" s="180"/>
      <c r="AK27" s="180"/>
      <c r="AL27" s="180"/>
      <c r="AM27" s="180"/>
      <c r="AN27" s="180"/>
      <c r="AO27" s="180"/>
      <c r="AP27" s="180"/>
      <c r="AQ27" s="180"/>
      <c r="AR27" s="180"/>
    </row>
    <row r="28" spans="1:44" ht="47.25">
      <c r="A28" s="124" t="s">
        <v>2575</v>
      </c>
      <c r="B28" s="47" t="s">
        <v>209</v>
      </c>
      <c r="C28" s="47" t="s">
        <v>845</v>
      </c>
      <c r="D28" s="47"/>
      <c r="E28" s="47" t="s">
        <v>2576</v>
      </c>
      <c r="F28" s="47" t="s">
        <v>2577</v>
      </c>
      <c r="G28" s="125">
        <v>3</v>
      </c>
      <c r="H28" s="47" t="s">
        <v>2501</v>
      </c>
      <c r="I28" s="47" t="s">
        <v>2464</v>
      </c>
      <c r="J28" s="124" t="s">
        <v>74</v>
      </c>
      <c r="K28" s="124" t="s">
        <v>75</v>
      </c>
      <c r="L28" s="124" t="s">
        <v>76</v>
      </c>
      <c r="M28" s="124" t="s">
        <v>2532</v>
      </c>
      <c r="N28" s="124" t="s">
        <v>2533</v>
      </c>
      <c r="O28" s="124" t="s">
        <v>2533</v>
      </c>
      <c r="P28" s="124" t="s">
        <v>2534</v>
      </c>
      <c r="R28" s="124" t="s">
        <v>82</v>
      </c>
      <c r="S28" s="126">
        <v>17500</v>
      </c>
      <c r="T28" s="126" t="s">
        <v>408</v>
      </c>
      <c r="U28" s="222"/>
      <c r="V28" s="222"/>
      <c r="W28" s="222"/>
      <c r="X28" s="222">
        <v>1</v>
      </c>
      <c r="Y28" s="222"/>
      <c r="Z28" s="222"/>
      <c r="AA28" s="222"/>
      <c r="AB28" s="222">
        <v>1</v>
      </c>
      <c r="AC28" s="222"/>
      <c r="AD28" s="222"/>
      <c r="AE28" s="222"/>
      <c r="AF28" s="222"/>
      <c r="AG28" s="224"/>
      <c r="AH28" s="180"/>
      <c r="AI28" s="180"/>
      <c r="AJ28" s="180"/>
      <c r="AK28" s="180"/>
      <c r="AL28" s="180"/>
      <c r="AM28" s="180"/>
      <c r="AN28" s="180"/>
      <c r="AO28" s="180"/>
      <c r="AP28" s="180"/>
      <c r="AQ28" s="180"/>
      <c r="AR28" s="180"/>
    </row>
    <row r="29" spans="1:44" ht="47.25">
      <c r="A29" s="124" t="s">
        <v>2578</v>
      </c>
      <c r="B29" s="47" t="s">
        <v>209</v>
      </c>
      <c r="C29" s="47" t="s">
        <v>845</v>
      </c>
      <c r="D29" s="47"/>
      <c r="E29" s="47" t="s">
        <v>2579</v>
      </c>
      <c r="F29" s="47" t="s">
        <v>2580</v>
      </c>
      <c r="G29" s="125">
        <v>2</v>
      </c>
      <c r="H29" s="47" t="s">
        <v>2501</v>
      </c>
      <c r="I29" s="47" t="s">
        <v>2464</v>
      </c>
      <c r="J29" s="124" t="s">
        <v>74</v>
      </c>
      <c r="K29" s="124" t="s">
        <v>75</v>
      </c>
      <c r="L29" s="124" t="s">
        <v>76</v>
      </c>
      <c r="M29" s="124" t="s">
        <v>2532</v>
      </c>
      <c r="N29" s="124" t="s">
        <v>2533</v>
      </c>
      <c r="O29" s="124" t="s">
        <v>2533</v>
      </c>
      <c r="P29" s="124" t="s">
        <v>2534</v>
      </c>
      <c r="R29" s="124" t="s">
        <v>82</v>
      </c>
      <c r="S29" s="126">
        <v>10500</v>
      </c>
      <c r="T29" s="126" t="s">
        <v>408</v>
      </c>
      <c r="U29" s="222"/>
      <c r="V29" s="222"/>
      <c r="W29" s="222"/>
      <c r="X29" s="222"/>
      <c r="Y29" s="222">
        <v>1</v>
      </c>
      <c r="Z29" s="222"/>
      <c r="AA29" s="222"/>
      <c r="AB29" s="222"/>
      <c r="AC29" s="222">
        <v>1</v>
      </c>
      <c r="AD29" s="222"/>
      <c r="AE29" s="222"/>
      <c r="AF29" s="222"/>
      <c r="AG29" s="178"/>
      <c r="AH29" s="203"/>
      <c r="AI29" s="203"/>
      <c r="AJ29" s="203"/>
      <c r="AK29" s="203"/>
      <c r="AL29" s="203"/>
      <c r="AM29" s="203"/>
      <c r="AN29" s="203"/>
      <c r="AO29" s="203"/>
      <c r="AP29" s="203"/>
      <c r="AQ29" s="203"/>
      <c r="AR29" s="203"/>
    </row>
    <row r="30" spans="1:44" ht="47.25">
      <c r="A30" s="124" t="s">
        <v>2581</v>
      </c>
      <c r="B30" s="47" t="s">
        <v>209</v>
      </c>
      <c r="C30" s="47" t="s">
        <v>845</v>
      </c>
      <c r="D30" s="47"/>
      <c r="E30" s="47" t="s">
        <v>2582</v>
      </c>
      <c r="F30" s="47" t="s">
        <v>2583</v>
      </c>
      <c r="G30" s="125">
        <v>2</v>
      </c>
      <c r="H30" s="47" t="s">
        <v>2501</v>
      </c>
      <c r="I30" s="47" t="s">
        <v>2531</v>
      </c>
      <c r="J30" s="124" t="s">
        <v>74</v>
      </c>
      <c r="K30" s="124" t="s">
        <v>75</v>
      </c>
      <c r="L30" s="124" t="s">
        <v>76</v>
      </c>
      <c r="M30" s="124" t="s">
        <v>2532</v>
      </c>
      <c r="N30" s="124" t="s">
        <v>2533</v>
      </c>
      <c r="O30" s="124" t="s">
        <v>2533</v>
      </c>
      <c r="P30" s="124" t="s">
        <v>2534</v>
      </c>
      <c r="R30" s="124" t="s">
        <v>82</v>
      </c>
      <c r="S30" s="126">
        <v>63000</v>
      </c>
      <c r="T30" s="126" t="s">
        <v>408</v>
      </c>
      <c r="U30" s="222"/>
      <c r="V30" s="222"/>
      <c r="W30" s="222">
        <v>2</v>
      </c>
      <c r="X30" s="222"/>
      <c r="Y30" s="222"/>
      <c r="Z30" s="222"/>
      <c r="AA30" s="222">
        <v>2</v>
      </c>
      <c r="AB30" s="222"/>
      <c r="AC30" s="222"/>
      <c r="AD30" s="222"/>
      <c r="AE30" s="222">
        <v>2</v>
      </c>
      <c r="AF30" s="222"/>
      <c r="AG30" s="178"/>
      <c r="AH30" s="203"/>
      <c r="AI30" s="203"/>
      <c r="AJ30" s="203"/>
      <c r="AK30" s="203"/>
      <c r="AL30" s="203"/>
      <c r="AM30" s="203"/>
      <c r="AN30" s="203"/>
      <c r="AO30" s="203"/>
      <c r="AP30" s="203"/>
      <c r="AQ30" s="203"/>
      <c r="AR30" s="203"/>
    </row>
    <row r="31" spans="1:44" ht="47.25">
      <c r="A31" s="124" t="s">
        <v>2584</v>
      </c>
      <c r="B31" s="47" t="s">
        <v>209</v>
      </c>
      <c r="C31" s="47" t="s">
        <v>845</v>
      </c>
      <c r="D31" s="47"/>
      <c r="E31" s="47" t="s">
        <v>2585</v>
      </c>
      <c r="F31" s="47" t="s">
        <v>2586</v>
      </c>
      <c r="G31" s="125">
        <v>2</v>
      </c>
      <c r="H31" s="47" t="s">
        <v>2501</v>
      </c>
      <c r="I31" s="47" t="s">
        <v>2587</v>
      </c>
      <c r="J31" s="124" t="s">
        <v>94</v>
      </c>
      <c r="K31" s="124" t="s">
        <v>75</v>
      </c>
      <c r="L31" s="124" t="s">
        <v>76</v>
      </c>
      <c r="M31" s="124" t="s">
        <v>2532</v>
      </c>
      <c r="N31" s="124" t="s">
        <v>2533</v>
      </c>
      <c r="O31" s="124" t="s">
        <v>2533</v>
      </c>
      <c r="P31" s="124" t="s">
        <v>2534</v>
      </c>
      <c r="R31" s="124" t="s">
        <v>82</v>
      </c>
      <c r="S31" s="126">
        <v>350000</v>
      </c>
      <c r="T31" s="126" t="s">
        <v>408</v>
      </c>
      <c r="U31" s="223"/>
      <c r="V31" s="223"/>
      <c r="W31" s="223"/>
      <c r="X31" s="223"/>
      <c r="Y31" s="223"/>
      <c r="Z31" s="223"/>
      <c r="AA31" s="223"/>
      <c r="AB31" s="223"/>
      <c r="AC31" s="223"/>
      <c r="AD31" s="223"/>
      <c r="AE31" s="223"/>
      <c r="AF31" s="223">
        <v>1</v>
      </c>
      <c r="AG31" s="178"/>
      <c r="AH31" s="203"/>
      <c r="AI31" s="203"/>
      <c r="AJ31" s="203"/>
      <c r="AK31" s="203"/>
      <c r="AL31" s="203"/>
      <c r="AM31" s="203"/>
      <c r="AN31" s="203"/>
      <c r="AO31" s="203"/>
      <c r="AP31" s="203"/>
      <c r="AQ31" s="203"/>
      <c r="AR31" s="203"/>
    </row>
    <row r="32" spans="1:44" ht="47.25">
      <c r="A32" s="124" t="s">
        <v>2588</v>
      </c>
      <c r="B32" s="47" t="s">
        <v>209</v>
      </c>
      <c r="C32" s="47" t="s">
        <v>845</v>
      </c>
      <c r="D32" s="47"/>
      <c r="E32" s="47" t="s">
        <v>2589</v>
      </c>
      <c r="F32" s="47" t="s">
        <v>2590</v>
      </c>
      <c r="G32" s="125">
        <v>3</v>
      </c>
      <c r="H32" s="47" t="s">
        <v>2501</v>
      </c>
      <c r="I32" s="47" t="s">
        <v>2591</v>
      </c>
      <c r="J32" s="124" t="s">
        <v>74</v>
      </c>
      <c r="K32" s="124" t="s">
        <v>75</v>
      </c>
      <c r="L32" s="124" t="s">
        <v>76</v>
      </c>
      <c r="M32" s="124" t="s">
        <v>2532</v>
      </c>
      <c r="N32" s="124" t="s">
        <v>2533</v>
      </c>
      <c r="O32" s="124" t="s">
        <v>2533</v>
      </c>
      <c r="P32" s="124" t="s">
        <v>2534</v>
      </c>
      <c r="Q32" s="124" t="s">
        <v>407</v>
      </c>
      <c r="R32" s="124" t="s">
        <v>200</v>
      </c>
      <c r="S32" s="126">
        <v>4232565</v>
      </c>
      <c r="T32" s="126" t="s">
        <v>408</v>
      </c>
      <c r="U32" s="222"/>
      <c r="V32" s="222"/>
      <c r="W32" s="222"/>
      <c r="X32" s="222">
        <v>2</v>
      </c>
      <c r="Y32" s="222"/>
      <c r="Z32" s="222">
        <v>2</v>
      </c>
      <c r="AA32" s="222">
        <v>2</v>
      </c>
      <c r="AB32" s="222"/>
      <c r="AC32" s="222"/>
      <c r="AD32" s="222"/>
      <c r="AE32" s="222"/>
      <c r="AF32" s="222"/>
      <c r="AG32" s="178"/>
      <c r="AH32" s="203"/>
      <c r="AI32" s="203"/>
      <c r="AJ32" s="203"/>
      <c r="AK32" s="203"/>
      <c r="AL32" s="203"/>
      <c r="AM32" s="203"/>
      <c r="AN32" s="203"/>
      <c r="AO32" s="203"/>
      <c r="AP32" s="203"/>
      <c r="AQ32" s="203"/>
      <c r="AR32" s="203"/>
    </row>
    <row r="33" spans="1:44" ht="47.25">
      <c r="A33" s="124" t="s">
        <v>2592</v>
      </c>
      <c r="B33" s="47" t="s">
        <v>209</v>
      </c>
      <c r="C33" s="47" t="s">
        <v>845</v>
      </c>
      <c r="D33" s="47"/>
      <c r="E33" s="47" t="s">
        <v>2593</v>
      </c>
      <c r="F33" s="47" t="s">
        <v>2594</v>
      </c>
      <c r="G33" s="125">
        <v>3</v>
      </c>
      <c r="H33" s="47" t="s">
        <v>2501</v>
      </c>
      <c r="I33" s="47" t="s">
        <v>2595</v>
      </c>
      <c r="J33" s="124" t="s">
        <v>94</v>
      </c>
      <c r="K33" s="124" t="s">
        <v>75</v>
      </c>
      <c r="L33" s="124" t="s">
        <v>76</v>
      </c>
      <c r="M33" s="124" t="s">
        <v>2532</v>
      </c>
      <c r="N33" s="124" t="s">
        <v>2533</v>
      </c>
      <c r="O33" s="124" t="s">
        <v>2533</v>
      </c>
      <c r="P33" s="124" t="s">
        <v>2534</v>
      </c>
      <c r="Q33" s="124" t="s">
        <v>407</v>
      </c>
      <c r="R33" s="124" t="s">
        <v>200</v>
      </c>
      <c r="S33" s="126">
        <v>3680585</v>
      </c>
      <c r="T33" s="126" t="s">
        <v>408</v>
      </c>
      <c r="U33" s="223"/>
      <c r="V33" s="223"/>
      <c r="W33" s="223"/>
      <c r="X33" s="223"/>
      <c r="Y33" s="223"/>
      <c r="Z33" s="223"/>
      <c r="AA33" s="223"/>
      <c r="AB33" s="223"/>
      <c r="AC33" s="223"/>
      <c r="AD33" s="223"/>
      <c r="AE33" s="223">
        <v>1</v>
      </c>
      <c r="AF33" s="223"/>
      <c r="AG33" s="224"/>
      <c r="AH33" s="180"/>
      <c r="AI33" s="180"/>
      <c r="AJ33" s="180"/>
      <c r="AK33" s="180"/>
      <c r="AL33" s="180"/>
      <c r="AM33" s="180"/>
      <c r="AN33" s="180"/>
      <c r="AO33" s="180"/>
      <c r="AP33" s="180"/>
      <c r="AQ33" s="180"/>
      <c r="AR33" s="180"/>
    </row>
    <row r="34" spans="1:44" ht="47.25">
      <c r="A34" s="124" t="s">
        <v>2596</v>
      </c>
      <c r="B34" s="47" t="s">
        <v>209</v>
      </c>
      <c r="C34" s="47" t="s">
        <v>845</v>
      </c>
      <c r="D34" s="47"/>
      <c r="E34" s="47" t="s">
        <v>2597</v>
      </c>
      <c r="F34" s="47" t="s">
        <v>2598</v>
      </c>
      <c r="G34" s="125">
        <v>2</v>
      </c>
      <c r="H34" s="47" t="s">
        <v>2501</v>
      </c>
      <c r="I34" s="47" t="s">
        <v>2599</v>
      </c>
      <c r="J34" s="124" t="s">
        <v>74</v>
      </c>
      <c r="K34" s="124" t="s">
        <v>75</v>
      </c>
      <c r="L34" s="124" t="s">
        <v>76</v>
      </c>
      <c r="M34" s="124" t="s">
        <v>2532</v>
      </c>
      <c r="N34" s="124" t="s">
        <v>2533</v>
      </c>
      <c r="O34" s="124" t="s">
        <v>2533</v>
      </c>
      <c r="P34" s="124" t="s">
        <v>2534</v>
      </c>
      <c r="Q34" s="124" t="s">
        <v>407</v>
      </c>
      <c r="R34" s="124" t="s">
        <v>200</v>
      </c>
      <c r="S34" s="126">
        <v>1696866.5</v>
      </c>
      <c r="T34" s="126" t="s">
        <v>408</v>
      </c>
      <c r="U34" s="222"/>
      <c r="V34" s="222"/>
      <c r="W34" s="222">
        <v>10</v>
      </c>
      <c r="X34" s="222">
        <v>10</v>
      </c>
      <c r="Y34" s="222"/>
      <c r="Z34" s="222"/>
      <c r="AA34" s="222"/>
      <c r="AB34" s="222"/>
      <c r="AC34" s="222"/>
      <c r="AD34" s="222"/>
      <c r="AE34" s="222"/>
      <c r="AF34" s="222"/>
      <c r="AG34" s="178"/>
      <c r="AH34" s="203"/>
      <c r="AI34" s="203"/>
      <c r="AJ34" s="203"/>
      <c r="AK34" s="203"/>
      <c r="AL34" s="203"/>
      <c r="AM34" s="203"/>
      <c r="AN34" s="203"/>
      <c r="AO34" s="203"/>
      <c r="AP34" s="203"/>
      <c r="AQ34" s="203"/>
      <c r="AR34" s="203"/>
    </row>
    <row r="35" spans="1:44" ht="47.25">
      <c r="A35" s="124" t="s">
        <v>2600</v>
      </c>
      <c r="B35" s="47" t="s">
        <v>209</v>
      </c>
      <c r="C35" s="47" t="s">
        <v>845</v>
      </c>
      <c r="D35" s="47"/>
      <c r="E35" s="47" t="s">
        <v>2601</v>
      </c>
      <c r="F35" s="47" t="s">
        <v>2598</v>
      </c>
      <c r="G35" s="125">
        <v>2</v>
      </c>
      <c r="H35" s="47" t="s">
        <v>2501</v>
      </c>
      <c r="I35" s="47" t="s">
        <v>2599</v>
      </c>
      <c r="J35" s="124" t="s">
        <v>74</v>
      </c>
      <c r="K35" s="124" t="s">
        <v>75</v>
      </c>
      <c r="L35" s="124" t="s">
        <v>76</v>
      </c>
      <c r="M35" s="124" t="s">
        <v>2532</v>
      </c>
      <c r="N35" s="124" t="s">
        <v>2533</v>
      </c>
      <c r="O35" s="124" t="s">
        <v>2533</v>
      </c>
      <c r="P35" s="124" t="s">
        <v>2534</v>
      </c>
      <c r="Q35" s="124" t="s">
        <v>407</v>
      </c>
      <c r="R35" s="124" t="s">
        <v>200</v>
      </c>
      <c r="S35" s="126">
        <v>767383.5</v>
      </c>
      <c r="T35" s="126" t="s">
        <v>408</v>
      </c>
      <c r="U35" s="222"/>
      <c r="V35" s="222"/>
      <c r="W35" s="222"/>
      <c r="X35" s="222"/>
      <c r="Y35" s="222"/>
      <c r="Z35" s="222"/>
      <c r="AA35" s="222">
        <v>3</v>
      </c>
      <c r="AB35" s="222"/>
      <c r="AC35" s="222"/>
      <c r="AD35" s="222"/>
      <c r="AE35" s="222"/>
      <c r="AF35" s="222"/>
      <c r="AG35" s="199"/>
      <c r="AH35" s="203"/>
      <c r="AI35" s="203"/>
      <c r="AJ35" s="203"/>
      <c r="AK35" s="203"/>
      <c r="AL35" s="203"/>
      <c r="AM35" s="203"/>
      <c r="AN35" s="203"/>
      <c r="AO35" s="203"/>
      <c r="AP35" s="203"/>
      <c r="AQ35" s="203"/>
      <c r="AR35" s="203"/>
    </row>
    <row r="36" spans="1:44" ht="47.25">
      <c r="A36" s="124" t="s">
        <v>2602</v>
      </c>
      <c r="B36" s="47" t="s">
        <v>209</v>
      </c>
      <c r="C36" s="47" t="s">
        <v>845</v>
      </c>
      <c r="D36" s="47"/>
      <c r="E36" s="47" t="s">
        <v>2603</v>
      </c>
      <c r="F36" s="47" t="s">
        <v>2604</v>
      </c>
      <c r="G36" s="125">
        <v>3</v>
      </c>
      <c r="H36" s="47" t="s">
        <v>2501</v>
      </c>
      <c r="I36" s="47" t="s">
        <v>2595</v>
      </c>
      <c r="J36" s="124" t="s">
        <v>94</v>
      </c>
      <c r="K36" s="124" t="s">
        <v>75</v>
      </c>
      <c r="L36" s="124" t="s">
        <v>76</v>
      </c>
      <c r="M36" s="124" t="s">
        <v>2605</v>
      </c>
      <c r="N36" s="124" t="s">
        <v>2533</v>
      </c>
      <c r="O36" s="124" t="s">
        <v>2533</v>
      </c>
      <c r="P36" s="124" t="s">
        <v>2534</v>
      </c>
      <c r="R36" s="124" t="s">
        <v>82</v>
      </c>
      <c r="S36" s="126">
        <v>796500</v>
      </c>
      <c r="T36" s="126" t="s">
        <v>408</v>
      </c>
      <c r="U36" s="223"/>
      <c r="V36" s="223"/>
      <c r="W36" s="223"/>
      <c r="X36" s="223"/>
      <c r="Y36" s="223"/>
      <c r="Z36" s="223"/>
      <c r="AA36" s="223">
        <v>1</v>
      </c>
      <c r="AB36" s="223"/>
      <c r="AC36" s="223"/>
      <c r="AD36" s="223"/>
      <c r="AE36" s="223"/>
      <c r="AF36" s="223"/>
      <c r="AG36" s="180"/>
      <c r="AH36" s="180"/>
      <c r="AI36" s="180"/>
      <c r="AJ36" s="180"/>
      <c r="AK36" s="180"/>
      <c r="AL36" s="180"/>
      <c r="AM36" s="180"/>
      <c r="AN36" s="180"/>
      <c r="AO36" s="180"/>
      <c r="AP36" s="180"/>
      <c r="AQ36" s="180"/>
      <c r="AR36" s="180"/>
    </row>
    <row r="37" spans="1:44" ht="47.25">
      <c r="A37" s="124" t="s">
        <v>2606</v>
      </c>
      <c r="B37" s="47" t="s">
        <v>209</v>
      </c>
      <c r="C37" s="47" t="s">
        <v>845</v>
      </c>
      <c r="D37" s="47"/>
      <c r="E37" s="47" t="s">
        <v>2607</v>
      </c>
      <c r="F37" s="47" t="s">
        <v>2608</v>
      </c>
      <c r="G37" s="125">
        <v>3</v>
      </c>
      <c r="H37" s="47" t="s">
        <v>2501</v>
      </c>
      <c r="I37" s="47" t="s">
        <v>2595</v>
      </c>
      <c r="J37" s="124" t="s">
        <v>94</v>
      </c>
      <c r="K37" s="124" t="s">
        <v>75</v>
      </c>
      <c r="L37" s="124" t="s">
        <v>76</v>
      </c>
      <c r="M37" s="124" t="s">
        <v>2532</v>
      </c>
      <c r="N37" s="124" t="s">
        <v>2533</v>
      </c>
      <c r="O37" s="124" t="s">
        <v>2533</v>
      </c>
      <c r="P37" s="124" t="s">
        <v>2534</v>
      </c>
      <c r="R37" s="124" t="s">
        <v>82</v>
      </c>
      <c r="S37" s="126"/>
      <c r="T37" s="126" t="s">
        <v>408</v>
      </c>
      <c r="U37" s="223"/>
      <c r="V37" s="223"/>
      <c r="W37" s="223"/>
      <c r="X37" s="223"/>
      <c r="Y37" s="223"/>
      <c r="Z37" s="223"/>
      <c r="AA37" s="223"/>
      <c r="AB37" s="223"/>
      <c r="AC37" s="223">
        <v>0.3</v>
      </c>
      <c r="AD37" s="223">
        <v>0.5</v>
      </c>
      <c r="AE37" s="223">
        <v>0.2</v>
      </c>
      <c r="AF37" s="223"/>
      <c r="AG37" s="180"/>
      <c r="AH37" s="180"/>
      <c r="AI37" s="180"/>
      <c r="AJ37" s="180"/>
      <c r="AK37" s="180"/>
      <c r="AL37" s="180"/>
      <c r="AM37" s="180"/>
      <c r="AN37" s="180"/>
      <c r="AO37" s="180"/>
      <c r="AP37" s="180"/>
      <c r="AQ37" s="180"/>
      <c r="AR37" s="180"/>
    </row>
    <row r="38" spans="1:44" ht="47.25">
      <c r="A38" s="124" t="s">
        <v>2609</v>
      </c>
      <c r="B38" s="47" t="s">
        <v>209</v>
      </c>
      <c r="C38" s="47" t="s">
        <v>845</v>
      </c>
      <c r="D38" s="47"/>
      <c r="E38" s="47" t="s">
        <v>2610</v>
      </c>
      <c r="F38" s="47" t="s">
        <v>2611</v>
      </c>
      <c r="G38" s="125">
        <v>1</v>
      </c>
      <c r="H38" s="47" t="s">
        <v>2501</v>
      </c>
      <c r="I38" s="47" t="s">
        <v>2595</v>
      </c>
      <c r="J38" s="124" t="s">
        <v>94</v>
      </c>
      <c r="K38" s="124" t="s">
        <v>75</v>
      </c>
      <c r="L38" s="124" t="s">
        <v>76</v>
      </c>
      <c r="M38" s="124" t="s">
        <v>164</v>
      </c>
      <c r="N38" s="124" t="s">
        <v>2533</v>
      </c>
      <c r="O38" s="124" t="s">
        <v>2533</v>
      </c>
      <c r="P38" s="124" t="s">
        <v>2534</v>
      </c>
      <c r="Q38" s="124" t="s">
        <v>275</v>
      </c>
      <c r="R38" s="124" t="s">
        <v>82</v>
      </c>
      <c r="S38" s="126">
        <v>0</v>
      </c>
      <c r="T38" s="126" t="s">
        <v>408</v>
      </c>
      <c r="U38" s="223"/>
      <c r="V38" s="223"/>
      <c r="W38" s="223"/>
      <c r="X38" s="223"/>
      <c r="Y38" s="223"/>
      <c r="Z38" s="223"/>
      <c r="AA38" s="223"/>
      <c r="AB38" s="223"/>
      <c r="AC38" s="223">
        <v>1</v>
      </c>
      <c r="AD38" s="223"/>
      <c r="AE38" s="223"/>
      <c r="AF38" s="223"/>
      <c r="AG38" s="180"/>
      <c r="AH38" s="180"/>
      <c r="AI38" s="180"/>
      <c r="AJ38" s="180"/>
      <c r="AK38" s="180"/>
      <c r="AL38" s="180"/>
      <c r="AM38" s="180"/>
      <c r="AN38" s="180"/>
      <c r="AO38" s="180"/>
      <c r="AP38" s="180"/>
      <c r="AQ38" s="180"/>
      <c r="AR38" s="180"/>
    </row>
    <row r="39" spans="1:44" ht="31.5">
      <c r="A39" s="124" t="s">
        <v>2612</v>
      </c>
      <c r="B39" s="47" t="s">
        <v>209</v>
      </c>
      <c r="C39" s="47" t="s">
        <v>845</v>
      </c>
      <c r="D39" s="47"/>
      <c r="E39" s="47" t="s">
        <v>2613</v>
      </c>
      <c r="F39" s="47" t="s">
        <v>2614</v>
      </c>
      <c r="G39" s="125">
        <v>3</v>
      </c>
      <c r="H39" s="47" t="s">
        <v>72</v>
      </c>
      <c r="I39" s="47" t="s">
        <v>2595</v>
      </c>
      <c r="J39" s="124" t="s">
        <v>94</v>
      </c>
      <c r="K39" s="124" t="s">
        <v>75</v>
      </c>
      <c r="L39" s="124" t="s">
        <v>76</v>
      </c>
      <c r="M39" s="124" t="s">
        <v>2615</v>
      </c>
      <c r="N39" s="124" t="s">
        <v>2533</v>
      </c>
      <c r="O39" s="124" t="s">
        <v>2533</v>
      </c>
      <c r="P39" s="124" t="s">
        <v>2534</v>
      </c>
      <c r="Q39" s="124" t="s">
        <v>275</v>
      </c>
      <c r="R39" s="124" t="s">
        <v>82</v>
      </c>
      <c r="S39" s="126">
        <v>0</v>
      </c>
      <c r="T39" s="126" t="s">
        <v>408</v>
      </c>
      <c r="U39" s="223"/>
      <c r="V39" s="223"/>
      <c r="W39" s="223"/>
      <c r="X39" s="223"/>
      <c r="Y39" s="223"/>
      <c r="Z39" s="223"/>
      <c r="AA39" s="223"/>
      <c r="AB39" s="223"/>
      <c r="AC39" s="223"/>
      <c r="AD39" s="223">
        <v>1</v>
      </c>
      <c r="AE39" s="223"/>
      <c r="AF39" s="223"/>
      <c r="AG39" s="180"/>
      <c r="AH39" s="180"/>
      <c r="AI39" s="180"/>
      <c r="AJ39" s="180"/>
      <c r="AK39" s="180"/>
      <c r="AL39" s="180"/>
      <c r="AM39" s="180"/>
      <c r="AN39" s="180"/>
      <c r="AO39" s="180"/>
      <c r="AP39" s="180"/>
      <c r="AQ39" s="180"/>
      <c r="AR39" s="180"/>
    </row>
    <row r="40" spans="1:44" ht="31.5">
      <c r="A40" s="124" t="s">
        <v>2616</v>
      </c>
      <c r="B40" s="47" t="s">
        <v>209</v>
      </c>
      <c r="C40" s="47" t="s">
        <v>845</v>
      </c>
      <c r="D40" s="47"/>
      <c r="E40" s="47" t="s">
        <v>2617</v>
      </c>
      <c r="F40" s="47" t="s">
        <v>2618</v>
      </c>
      <c r="G40" s="125">
        <v>2</v>
      </c>
      <c r="H40" s="47" t="s">
        <v>2619</v>
      </c>
      <c r="I40" s="47" t="s">
        <v>2595</v>
      </c>
      <c r="J40" s="124" t="s">
        <v>94</v>
      </c>
      <c r="K40" s="124" t="s">
        <v>75</v>
      </c>
      <c r="L40" s="124" t="s">
        <v>76</v>
      </c>
      <c r="M40" s="124" t="s">
        <v>164</v>
      </c>
      <c r="N40" s="124" t="s">
        <v>2533</v>
      </c>
      <c r="O40" s="124" t="s">
        <v>2533</v>
      </c>
      <c r="P40" s="124" t="s">
        <v>2534</v>
      </c>
      <c r="Q40" s="124" t="s">
        <v>275</v>
      </c>
      <c r="R40" s="124" t="s">
        <v>82</v>
      </c>
      <c r="S40" s="126">
        <v>0</v>
      </c>
      <c r="T40" s="126" t="s">
        <v>408</v>
      </c>
      <c r="U40" s="223"/>
      <c r="V40" s="223"/>
      <c r="W40" s="223"/>
      <c r="X40" s="223"/>
      <c r="Y40" s="223"/>
      <c r="Z40" s="223"/>
      <c r="AA40" s="223"/>
      <c r="AB40" s="223"/>
      <c r="AC40" s="223"/>
      <c r="AD40" s="223"/>
      <c r="AE40" s="223">
        <v>1</v>
      </c>
      <c r="AF40" s="223"/>
      <c r="AG40" s="180"/>
      <c r="AH40" s="180"/>
      <c r="AI40" s="180"/>
      <c r="AJ40" s="180"/>
      <c r="AK40" s="180"/>
      <c r="AL40" s="180"/>
      <c r="AM40" s="180"/>
      <c r="AN40" s="180"/>
      <c r="AO40" s="180"/>
      <c r="AP40" s="180"/>
      <c r="AQ40" s="180"/>
      <c r="AR40" s="180"/>
    </row>
    <row r="41" spans="1:44" ht="47.25">
      <c r="A41" s="124" t="s">
        <v>2620</v>
      </c>
      <c r="B41" s="47" t="s">
        <v>209</v>
      </c>
      <c r="C41" s="47" t="s">
        <v>845</v>
      </c>
      <c r="D41" s="47"/>
      <c r="E41" s="47" t="s">
        <v>2621</v>
      </c>
      <c r="F41" s="47" t="s">
        <v>2622</v>
      </c>
      <c r="G41" s="125">
        <v>1</v>
      </c>
      <c r="H41" s="47" t="s">
        <v>2501</v>
      </c>
      <c r="I41" s="47" t="s">
        <v>2623</v>
      </c>
      <c r="J41" s="124" t="s">
        <v>74</v>
      </c>
      <c r="K41" s="124" t="s">
        <v>75</v>
      </c>
      <c r="L41" s="124" t="s">
        <v>76</v>
      </c>
      <c r="M41" s="124" t="s">
        <v>2624</v>
      </c>
      <c r="N41" s="124" t="s">
        <v>2533</v>
      </c>
      <c r="O41" s="124" t="s">
        <v>2533</v>
      </c>
      <c r="P41" s="124" t="s">
        <v>2534</v>
      </c>
      <c r="Q41" s="124" t="s">
        <v>777</v>
      </c>
      <c r="R41" s="124" t="s">
        <v>82</v>
      </c>
      <c r="S41" s="126">
        <v>0</v>
      </c>
      <c r="T41" s="126" t="s">
        <v>408</v>
      </c>
      <c r="U41" s="222"/>
      <c r="V41" s="222"/>
      <c r="W41" s="222"/>
      <c r="X41" s="222"/>
      <c r="Y41" s="222"/>
      <c r="Z41" s="222"/>
      <c r="AA41" s="222"/>
      <c r="AB41" s="222"/>
      <c r="AC41" s="222"/>
      <c r="AD41" s="222"/>
      <c r="AE41" s="222">
        <v>1</v>
      </c>
      <c r="AF41" s="222"/>
      <c r="AG41" s="180"/>
      <c r="AH41" s="180"/>
      <c r="AI41" s="180"/>
      <c r="AJ41" s="180"/>
      <c r="AK41" s="180"/>
      <c r="AL41" s="180"/>
      <c r="AM41" s="180"/>
      <c r="AN41" s="180"/>
      <c r="AO41" s="180"/>
      <c r="AP41" s="180"/>
      <c r="AQ41" s="180"/>
      <c r="AR41" s="180"/>
    </row>
    <row r="42" spans="1:44" ht="78.75">
      <c r="A42" s="124" t="s">
        <v>2625</v>
      </c>
      <c r="B42" s="47" t="s">
        <v>209</v>
      </c>
      <c r="C42" s="47" t="s">
        <v>210</v>
      </c>
      <c r="D42" s="47"/>
      <c r="E42" s="47" t="s">
        <v>2626</v>
      </c>
      <c r="F42" s="47" t="s">
        <v>2627</v>
      </c>
      <c r="G42" s="125">
        <v>2</v>
      </c>
      <c r="H42" s="47" t="s">
        <v>72</v>
      </c>
      <c r="I42" s="47" t="s">
        <v>1712</v>
      </c>
      <c r="J42" s="124" t="s">
        <v>74</v>
      </c>
      <c r="K42" s="124" t="s">
        <v>75</v>
      </c>
      <c r="L42" s="124" t="s">
        <v>76</v>
      </c>
      <c r="M42" s="124" t="s">
        <v>2628</v>
      </c>
      <c r="N42" s="124" t="s">
        <v>2629</v>
      </c>
      <c r="O42" s="124" t="s">
        <v>2629</v>
      </c>
      <c r="P42" s="124" t="s">
        <v>2630</v>
      </c>
      <c r="Q42" s="124" t="s">
        <v>407</v>
      </c>
      <c r="R42" s="124" t="s">
        <v>200</v>
      </c>
      <c r="S42" s="126">
        <v>6032965.0599999996</v>
      </c>
      <c r="T42" s="126" t="s">
        <v>408</v>
      </c>
      <c r="U42" s="222">
        <v>20</v>
      </c>
      <c r="V42" s="222">
        <v>25</v>
      </c>
      <c r="W42" s="222">
        <v>35</v>
      </c>
      <c r="X42" s="222">
        <v>25</v>
      </c>
      <c r="Y42" s="222">
        <v>25</v>
      </c>
      <c r="Z42" s="222">
        <v>25</v>
      </c>
      <c r="AA42" s="222">
        <v>5</v>
      </c>
      <c r="AB42" s="222">
        <v>25</v>
      </c>
      <c r="AC42" s="222">
        <v>25</v>
      </c>
      <c r="AD42" s="222">
        <v>35</v>
      </c>
      <c r="AE42" s="222">
        <v>25</v>
      </c>
      <c r="AF42" s="222">
        <v>15</v>
      </c>
      <c r="AG42" s="180"/>
      <c r="AH42" s="180"/>
      <c r="AI42" s="180"/>
      <c r="AJ42" s="180"/>
      <c r="AK42" s="180"/>
      <c r="AL42" s="180"/>
      <c r="AM42" s="180"/>
      <c r="AN42" s="180"/>
      <c r="AO42" s="180"/>
      <c r="AP42" s="180"/>
      <c r="AQ42" s="180"/>
      <c r="AR42" s="180"/>
    </row>
    <row r="43" spans="1:44" ht="63">
      <c r="A43" s="124" t="s">
        <v>2631</v>
      </c>
      <c r="B43" s="47" t="s">
        <v>209</v>
      </c>
      <c r="C43" s="47" t="s">
        <v>210</v>
      </c>
      <c r="D43" s="47"/>
      <c r="E43" s="47" t="s">
        <v>2632</v>
      </c>
      <c r="F43" s="47" t="s">
        <v>2633</v>
      </c>
      <c r="G43" s="125">
        <v>2</v>
      </c>
      <c r="H43" s="47" t="s">
        <v>72</v>
      </c>
      <c r="I43" s="47" t="s">
        <v>2634</v>
      </c>
      <c r="J43" s="124" t="s">
        <v>74</v>
      </c>
      <c r="K43" s="124" t="s">
        <v>75</v>
      </c>
      <c r="L43" s="124" t="s">
        <v>76</v>
      </c>
      <c r="M43" s="124" t="s">
        <v>974</v>
      </c>
      <c r="N43" s="124" t="s">
        <v>2629</v>
      </c>
      <c r="O43" s="124" t="s">
        <v>2629</v>
      </c>
      <c r="P43" s="124" t="s">
        <v>2630</v>
      </c>
      <c r="R43" s="124" t="s">
        <v>82</v>
      </c>
      <c r="S43" s="126">
        <v>0</v>
      </c>
      <c r="T43" s="126"/>
      <c r="U43" s="222"/>
      <c r="V43" s="222">
        <v>2</v>
      </c>
      <c r="W43" s="222">
        <v>2</v>
      </c>
      <c r="X43" s="222"/>
      <c r="Y43" s="222">
        <v>5</v>
      </c>
      <c r="Z43" s="222"/>
      <c r="AA43" s="222"/>
      <c r="AB43" s="222">
        <v>2</v>
      </c>
      <c r="AC43" s="222">
        <v>2</v>
      </c>
      <c r="AD43" s="222"/>
      <c r="AE43" s="222">
        <v>5</v>
      </c>
      <c r="AF43" s="222"/>
      <c r="AG43" s="199"/>
      <c r="AH43" s="203"/>
      <c r="AI43" s="203"/>
      <c r="AJ43" s="203"/>
      <c r="AK43" s="203"/>
      <c r="AL43" s="203"/>
      <c r="AM43" s="203"/>
      <c r="AN43" s="203"/>
      <c r="AO43" s="203"/>
      <c r="AP43" s="203"/>
      <c r="AQ43" s="203"/>
      <c r="AR43" s="203"/>
    </row>
    <row r="44" spans="1:44" ht="63">
      <c r="A44" s="124" t="s">
        <v>2635</v>
      </c>
      <c r="B44" s="47" t="s">
        <v>209</v>
      </c>
      <c r="C44" s="47" t="s">
        <v>210</v>
      </c>
      <c r="D44" s="47"/>
      <c r="E44" s="47" t="s">
        <v>2636</v>
      </c>
      <c r="F44" s="47" t="s">
        <v>2637</v>
      </c>
      <c r="G44" s="125">
        <v>2</v>
      </c>
      <c r="H44" s="47" t="s">
        <v>72</v>
      </c>
      <c r="I44" s="47" t="s">
        <v>2206</v>
      </c>
      <c r="J44" s="124" t="s">
        <v>74</v>
      </c>
      <c r="K44" s="124" t="s">
        <v>75</v>
      </c>
      <c r="L44" s="124" t="s">
        <v>76</v>
      </c>
      <c r="M44" s="124" t="s">
        <v>2638</v>
      </c>
      <c r="N44" s="124" t="s">
        <v>2629</v>
      </c>
      <c r="O44" s="124" t="s">
        <v>2629</v>
      </c>
      <c r="P44" s="124" t="s">
        <v>2630</v>
      </c>
      <c r="S44" s="126">
        <v>0</v>
      </c>
      <c r="T44" s="126"/>
      <c r="U44" s="222">
        <v>9</v>
      </c>
      <c r="V44" s="222">
        <v>9</v>
      </c>
      <c r="W44" s="222">
        <v>9</v>
      </c>
      <c r="X44" s="222">
        <v>9</v>
      </c>
      <c r="Y44" s="222">
        <v>9</v>
      </c>
      <c r="Z44" s="222">
        <v>9</v>
      </c>
      <c r="AA44" s="222">
        <v>9</v>
      </c>
      <c r="AB44" s="222">
        <v>9</v>
      </c>
      <c r="AC44" s="222">
        <v>9</v>
      </c>
      <c r="AD44" s="222">
        <v>9</v>
      </c>
      <c r="AE44" s="222">
        <v>9</v>
      </c>
      <c r="AF44" s="222"/>
      <c r="AG44" s="178"/>
      <c r="AH44" s="203"/>
      <c r="AI44" s="203"/>
      <c r="AJ44" s="203"/>
      <c r="AK44" s="203"/>
      <c r="AL44" s="203"/>
      <c r="AM44" s="203"/>
      <c r="AN44" s="203"/>
      <c r="AO44" s="203"/>
      <c r="AP44" s="203"/>
      <c r="AQ44" s="203"/>
      <c r="AR44" s="203"/>
    </row>
    <row r="45" spans="1:44" ht="78.75">
      <c r="A45" s="124" t="s">
        <v>2639</v>
      </c>
      <c r="B45" s="47" t="s">
        <v>209</v>
      </c>
      <c r="C45" s="47" t="s">
        <v>210</v>
      </c>
      <c r="D45" s="47"/>
      <c r="E45" s="47" t="s">
        <v>2640</v>
      </c>
      <c r="F45" s="47" t="s">
        <v>2641</v>
      </c>
      <c r="G45" s="125">
        <v>2</v>
      </c>
      <c r="H45" s="47" t="s">
        <v>72</v>
      </c>
      <c r="I45" s="47" t="s">
        <v>2642</v>
      </c>
      <c r="J45" s="124" t="s">
        <v>74</v>
      </c>
      <c r="K45" s="124" t="s">
        <v>75</v>
      </c>
      <c r="L45" s="124" t="s">
        <v>76</v>
      </c>
      <c r="M45" s="124" t="s">
        <v>2643</v>
      </c>
      <c r="N45" s="124" t="s">
        <v>2629</v>
      </c>
      <c r="O45" s="124" t="s">
        <v>2629</v>
      </c>
      <c r="P45" s="124" t="s">
        <v>2630</v>
      </c>
      <c r="S45" s="126">
        <v>0</v>
      </c>
      <c r="T45" s="126"/>
      <c r="U45" s="222">
        <v>1</v>
      </c>
      <c r="V45" s="222">
        <v>1</v>
      </c>
      <c r="W45" s="222">
        <v>1</v>
      </c>
      <c r="X45" s="222">
        <v>1</v>
      </c>
      <c r="Y45" s="222">
        <v>1</v>
      </c>
      <c r="Z45" s="222">
        <v>1</v>
      </c>
      <c r="AA45" s="222">
        <v>1</v>
      </c>
      <c r="AB45" s="222">
        <v>1</v>
      </c>
      <c r="AC45" s="222">
        <v>1</v>
      </c>
      <c r="AD45" s="222">
        <v>1</v>
      </c>
      <c r="AE45" s="222">
        <v>1</v>
      </c>
      <c r="AF45" s="222">
        <v>1</v>
      </c>
      <c r="AG45" s="178"/>
      <c r="AH45" s="203"/>
      <c r="AI45" s="203"/>
      <c r="AJ45" s="203"/>
      <c r="AK45" s="203"/>
      <c r="AL45" s="203"/>
      <c r="AM45" s="203"/>
      <c r="AN45" s="203"/>
      <c r="AO45" s="203"/>
      <c r="AP45" s="203"/>
      <c r="AQ45" s="203"/>
      <c r="AR45" s="203"/>
    </row>
    <row r="46" spans="1:44" ht="63">
      <c r="A46" s="124" t="s">
        <v>2644</v>
      </c>
      <c r="B46" s="47" t="s">
        <v>209</v>
      </c>
      <c r="C46" s="47" t="s">
        <v>210</v>
      </c>
      <c r="D46" s="47"/>
      <c r="E46" s="47" t="s">
        <v>2645</v>
      </c>
      <c r="F46" s="47" t="s">
        <v>2646</v>
      </c>
      <c r="G46" s="125">
        <v>2</v>
      </c>
      <c r="H46" s="47" t="s">
        <v>72</v>
      </c>
      <c r="I46" s="47" t="s">
        <v>2647</v>
      </c>
      <c r="J46" s="124" t="s">
        <v>74</v>
      </c>
      <c r="K46" s="124" t="s">
        <v>75</v>
      </c>
      <c r="L46" s="124" t="s">
        <v>95</v>
      </c>
      <c r="M46" s="124" t="s">
        <v>171</v>
      </c>
      <c r="N46" s="124" t="s">
        <v>2629</v>
      </c>
      <c r="O46" s="124" t="s">
        <v>2629</v>
      </c>
      <c r="P46" s="124" t="s">
        <v>2630</v>
      </c>
      <c r="Q46" s="124" t="s">
        <v>852</v>
      </c>
      <c r="S46" s="126">
        <v>0</v>
      </c>
      <c r="T46" s="126"/>
      <c r="U46" s="222"/>
      <c r="V46" s="222"/>
      <c r="W46" s="222">
        <v>1</v>
      </c>
      <c r="X46" s="222"/>
      <c r="Y46" s="222"/>
      <c r="Z46" s="222">
        <v>1</v>
      </c>
      <c r="AA46" s="222"/>
      <c r="AB46" s="222"/>
      <c r="AC46" s="222">
        <v>1</v>
      </c>
      <c r="AD46" s="222"/>
      <c r="AE46" s="222"/>
      <c r="AF46" s="222">
        <v>1</v>
      </c>
      <c r="AG46" s="180"/>
      <c r="AH46" s="180"/>
      <c r="AI46" s="180"/>
      <c r="AJ46" s="180"/>
      <c r="AK46" s="180"/>
      <c r="AL46" s="180"/>
      <c r="AM46" s="180"/>
      <c r="AN46" s="180"/>
      <c r="AO46" s="180"/>
      <c r="AP46" s="180"/>
      <c r="AQ46" s="180"/>
      <c r="AR46" s="180"/>
    </row>
    <row r="47" spans="1:44" ht="63">
      <c r="A47" s="124" t="s">
        <v>2648</v>
      </c>
      <c r="B47" s="47" t="s">
        <v>209</v>
      </c>
      <c r="C47" s="47" t="s">
        <v>210</v>
      </c>
      <c r="D47" s="47"/>
      <c r="E47" s="47" t="s">
        <v>2649</v>
      </c>
      <c r="F47" s="47" t="s">
        <v>2650</v>
      </c>
      <c r="G47" s="125">
        <v>2</v>
      </c>
      <c r="H47" s="47" t="s">
        <v>72</v>
      </c>
      <c r="I47" s="47" t="s">
        <v>2651</v>
      </c>
      <c r="J47" s="124" t="s">
        <v>74</v>
      </c>
      <c r="K47" s="124" t="s">
        <v>75</v>
      </c>
      <c r="L47" s="124" t="s">
        <v>76</v>
      </c>
      <c r="M47" s="124" t="s">
        <v>2652</v>
      </c>
      <c r="N47" s="124" t="s">
        <v>2629</v>
      </c>
      <c r="O47" s="124" t="s">
        <v>2629</v>
      </c>
      <c r="P47" s="124" t="s">
        <v>2630</v>
      </c>
      <c r="Q47" s="124" t="s">
        <v>407</v>
      </c>
      <c r="R47" s="124" t="s">
        <v>200</v>
      </c>
      <c r="S47" s="126">
        <v>1116459.4099999999</v>
      </c>
      <c r="T47" s="126" t="s">
        <v>408</v>
      </c>
      <c r="U47" s="222"/>
      <c r="V47" s="222"/>
      <c r="W47" s="222">
        <v>1</v>
      </c>
      <c r="X47" s="222"/>
      <c r="Y47" s="222"/>
      <c r="Z47" s="222">
        <v>1</v>
      </c>
      <c r="AA47" s="222"/>
      <c r="AB47" s="222"/>
      <c r="AC47" s="222">
        <v>1</v>
      </c>
      <c r="AD47" s="222"/>
      <c r="AE47" s="222"/>
      <c r="AF47" s="222">
        <v>1</v>
      </c>
      <c r="AG47" s="180"/>
      <c r="AH47" s="180"/>
      <c r="AI47" s="180"/>
      <c r="AJ47" s="180"/>
      <c r="AK47" s="180"/>
      <c r="AL47" s="180"/>
      <c r="AM47" s="180"/>
      <c r="AN47" s="180"/>
      <c r="AO47" s="180"/>
      <c r="AP47" s="180"/>
      <c r="AQ47" s="180"/>
      <c r="AR47" s="180"/>
    </row>
    <row r="48" spans="1:44" ht="63">
      <c r="A48" s="124" t="s">
        <v>2653</v>
      </c>
      <c r="B48" s="47" t="s">
        <v>209</v>
      </c>
      <c r="C48" s="47" t="s">
        <v>210</v>
      </c>
      <c r="D48" s="47"/>
      <c r="E48" s="47" t="s">
        <v>2654</v>
      </c>
      <c r="F48" s="47" t="s">
        <v>2655</v>
      </c>
      <c r="G48" s="125">
        <v>1</v>
      </c>
      <c r="H48" s="47" t="s">
        <v>2501</v>
      </c>
      <c r="I48" s="47" t="s">
        <v>2656</v>
      </c>
      <c r="J48" s="124" t="s">
        <v>74</v>
      </c>
      <c r="K48" s="124" t="s">
        <v>75</v>
      </c>
      <c r="L48" s="124" t="s">
        <v>95</v>
      </c>
      <c r="M48" s="124" t="s">
        <v>2657</v>
      </c>
      <c r="N48" s="124" t="s">
        <v>2629</v>
      </c>
      <c r="O48" s="124" t="s">
        <v>2629</v>
      </c>
      <c r="P48" s="124" t="s">
        <v>2630</v>
      </c>
      <c r="S48" s="126">
        <v>0</v>
      </c>
      <c r="T48" s="126"/>
      <c r="U48" s="222">
        <v>1</v>
      </c>
      <c r="V48" s="222"/>
      <c r="W48" s="222">
        <v>1</v>
      </c>
      <c r="X48" s="222">
        <v>1</v>
      </c>
      <c r="Y48" s="222"/>
      <c r="Z48" s="222">
        <v>1</v>
      </c>
      <c r="AA48" s="222"/>
      <c r="AB48" s="222">
        <v>1</v>
      </c>
      <c r="AC48" s="222">
        <v>1</v>
      </c>
      <c r="AD48" s="222">
        <v>1</v>
      </c>
      <c r="AE48" s="222"/>
      <c r="AF48" s="222"/>
      <c r="AG48" s="180"/>
      <c r="AH48" s="180"/>
      <c r="AI48" s="180"/>
      <c r="AJ48" s="180"/>
      <c r="AK48" s="180"/>
      <c r="AL48" s="180"/>
      <c r="AM48" s="180"/>
      <c r="AN48" s="180"/>
      <c r="AO48" s="180"/>
      <c r="AP48" s="180"/>
      <c r="AQ48" s="180"/>
      <c r="AR48" s="180"/>
    </row>
    <row r="49" spans="1:44" ht="78.75">
      <c r="A49" s="124" t="s">
        <v>2658</v>
      </c>
      <c r="B49" s="47" t="s">
        <v>209</v>
      </c>
      <c r="C49" s="47" t="s">
        <v>210</v>
      </c>
      <c r="D49" s="47"/>
      <c r="E49" s="47" t="s">
        <v>2659</v>
      </c>
      <c r="F49" s="47" t="s">
        <v>2660</v>
      </c>
      <c r="G49" s="125">
        <v>2</v>
      </c>
      <c r="H49" s="47" t="s">
        <v>72</v>
      </c>
      <c r="I49" s="47" t="s">
        <v>1699</v>
      </c>
      <c r="J49" s="124" t="s">
        <v>74</v>
      </c>
      <c r="K49" s="124" t="s">
        <v>75</v>
      </c>
      <c r="L49" s="124" t="s">
        <v>76</v>
      </c>
      <c r="M49" s="124" t="s">
        <v>998</v>
      </c>
      <c r="N49" s="124" t="s">
        <v>2629</v>
      </c>
      <c r="O49" s="124" t="s">
        <v>2629</v>
      </c>
      <c r="P49" s="124" t="s">
        <v>2630</v>
      </c>
      <c r="Q49" s="124" t="s">
        <v>407</v>
      </c>
      <c r="R49" s="124" t="s">
        <v>200</v>
      </c>
      <c r="S49" s="126">
        <v>4346470</v>
      </c>
      <c r="T49" s="126" t="s">
        <v>408</v>
      </c>
      <c r="U49" s="222"/>
      <c r="V49" s="222"/>
      <c r="W49" s="222"/>
      <c r="X49" s="222"/>
      <c r="Y49" s="222"/>
      <c r="Z49" s="222">
        <v>1</v>
      </c>
      <c r="AA49" s="222">
        <v>4</v>
      </c>
      <c r="AB49" s="222"/>
      <c r="AC49" s="222"/>
      <c r="AD49" s="222"/>
      <c r="AE49" s="222"/>
      <c r="AF49" s="222"/>
      <c r="AG49" s="180"/>
      <c r="AH49" s="180"/>
      <c r="AI49" s="180"/>
      <c r="AJ49" s="180"/>
      <c r="AK49" s="180"/>
      <c r="AL49" s="180"/>
      <c r="AM49" s="180"/>
      <c r="AN49" s="180"/>
      <c r="AO49" s="180"/>
      <c r="AP49" s="180"/>
      <c r="AQ49" s="180"/>
      <c r="AR49" s="180"/>
    </row>
    <row r="50" spans="1:44" ht="31.5">
      <c r="A50" s="124" t="s">
        <v>2661</v>
      </c>
      <c r="B50" s="47" t="s">
        <v>209</v>
      </c>
      <c r="C50" s="47" t="s">
        <v>210</v>
      </c>
      <c r="D50" s="47"/>
      <c r="E50" s="47" t="s">
        <v>2662</v>
      </c>
      <c r="F50" s="47" t="s">
        <v>2663</v>
      </c>
      <c r="G50" s="125">
        <v>2</v>
      </c>
      <c r="H50" s="47" t="s">
        <v>72</v>
      </c>
      <c r="I50" s="47" t="s">
        <v>1712</v>
      </c>
      <c r="J50" s="124" t="s">
        <v>74</v>
      </c>
      <c r="K50" s="124" t="s">
        <v>75</v>
      </c>
      <c r="L50" s="124" t="s">
        <v>76</v>
      </c>
      <c r="M50" s="124" t="s">
        <v>2628</v>
      </c>
      <c r="N50" s="124" t="s">
        <v>2629</v>
      </c>
      <c r="O50" s="124" t="s">
        <v>2629</v>
      </c>
      <c r="P50" s="124" t="s">
        <v>2630</v>
      </c>
      <c r="S50" s="126">
        <v>0</v>
      </c>
      <c r="T50" s="126"/>
      <c r="U50" s="222">
        <v>1</v>
      </c>
      <c r="V50" s="222">
        <v>2</v>
      </c>
      <c r="W50" s="222">
        <v>2</v>
      </c>
      <c r="X50" s="222">
        <v>2</v>
      </c>
      <c r="Y50" s="222">
        <v>2</v>
      </c>
      <c r="Z50" s="222">
        <v>2</v>
      </c>
      <c r="AA50" s="222">
        <v>2</v>
      </c>
      <c r="AB50" s="222">
        <v>2</v>
      </c>
      <c r="AC50" s="222">
        <v>2</v>
      </c>
      <c r="AD50" s="222">
        <v>2</v>
      </c>
      <c r="AE50" s="222">
        <v>2</v>
      </c>
      <c r="AF50" s="222"/>
      <c r="AG50" s="180"/>
      <c r="AH50" s="180"/>
      <c r="AI50" s="180"/>
      <c r="AJ50" s="180"/>
      <c r="AK50" s="180"/>
      <c r="AL50" s="180"/>
      <c r="AM50" s="180"/>
      <c r="AN50" s="180"/>
      <c r="AO50" s="180"/>
      <c r="AP50" s="180"/>
      <c r="AQ50" s="180"/>
      <c r="AR50" s="180"/>
    </row>
    <row r="51" spans="1:44" ht="63">
      <c r="A51" s="124" t="s">
        <v>2664</v>
      </c>
      <c r="B51" s="47" t="s">
        <v>209</v>
      </c>
      <c r="C51" s="47" t="s">
        <v>1107</v>
      </c>
      <c r="D51" s="47"/>
      <c r="E51" s="47" t="s">
        <v>2665</v>
      </c>
      <c r="F51" s="47" t="s">
        <v>2666</v>
      </c>
      <c r="G51" s="125">
        <v>1</v>
      </c>
      <c r="H51" s="47" t="s">
        <v>72</v>
      </c>
      <c r="I51" s="47" t="s">
        <v>2667</v>
      </c>
      <c r="J51" s="124" t="s">
        <v>94</v>
      </c>
      <c r="K51" s="124" t="s">
        <v>75</v>
      </c>
      <c r="L51" s="124" t="s">
        <v>76</v>
      </c>
      <c r="M51" s="124" t="s">
        <v>2668</v>
      </c>
      <c r="N51" s="124" t="s">
        <v>2496</v>
      </c>
      <c r="O51" s="124" t="s">
        <v>2496</v>
      </c>
      <c r="P51" s="124" t="s">
        <v>2497</v>
      </c>
      <c r="Q51" s="124" t="s">
        <v>2669</v>
      </c>
      <c r="R51" s="124" t="s">
        <v>82</v>
      </c>
      <c r="S51" s="126">
        <v>0</v>
      </c>
      <c r="T51" s="126"/>
      <c r="U51" s="223"/>
      <c r="V51" s="223">
        <v>0.8</v>
      </c>
      <c r="W51" s="223">
        <v>0.8</v>
      </c>
      <c r="X51" s="223">
        <v>0.8</v>
      </c>
      <c r="Y51" s="223">
        <v>0.8</v>
      </c>
      <c r="Z51" s="223">
        <v>0.8</v>
      </c>
      <c r="AA51" s="223">
        <v>0.8</v>
      </c>
      <c r="AB51" s="223">
        <v>0.8</v>
      </c>
      <c r="AC51" s="223">
        <v>0.8</v>
      </c>
      <c r="AD51" s="223">
        <v>0.8</v>
      </c>
      <c r="AE51" s="223">
        <v>0.8</v>
      </c>
      <c r="AF51" s="223">
        <v>0.8</v>
      </c>
      <c r="AG51" s="199"/>
      <c r="AH51" s="203"/>
      <c r="AI51" s="203"/>
      <c r="AJ51" s="203"/>
      <c r="AK51" s="203"/>
      <c r="AL51" s="203"/>
      <c r="AM51" s="203"/>
      <c r="AN51" s="203"/>
      <c r="AO51" s="203"/>
      <c r="AP51" s="203"/>
      <c r="AQ51" s="203"/>
      <c r="AR51" s="203"/>
    </row>
    <row r="52" spans="1:44" ht="47.25">
      <c r="A52" s="124" t="s">
        <v>2670</v>
      </c>
      <c r="B52" s="47" t="s">
        <v>209</v>
      </c>
      <c r="C52" s="47" t="s">
        <v>1107</v>
      </c>
      <c r="D52" s="47"/>
      <c r="E52" s="47" t="s">
        <v>2671</v>
      </c>
      <c r="F52" s="47" t="s">
        <v>2672</v>
      </c>
      <c r="G52" s="125">
        <v>1</v>
      </c>
      <c r="H52" s="47" t="s">
        <v>72</v>
      </c>
      <c r="I52" s="47" t="s">
        <v>2667</v>
      </c>
      <c r="J52" s="124" t="s">
        <v>94</v>
      </c>
      <c r="K52" s="124" t="s">
        <v>75</v>
      </c>
      <c r="L52" s="124" t="s">
        <v>76</v>
      </c>
      <c r="M52" s="124" t="s">
        <v>2668</v>
      </c>
      <c r="N52" s="124" t="s">
        <v>2496</v>
      </c>
      <c r="O52" s="124" t="s">
        <v>2496</v>
      </c>
      <c r="P52" s="124" t="s">
        <v>2497</v>
      </c>
      <c r="Q52" s="124" t="s">
        <v>2669</v>
      </c>
      <c r="R52" s="124" t="s">
        <v>82</v>
      </c>
      <c r="S52" s="126">
        <v>0</v>
      </c>
      <c r="T52" s="126"/>
      <c r="U52" s="223"/>
      <c r="V52" s="223">
        <v>0.85</v>
      </c>
      <c r="W52" s="223">
        <v>0.85</v>
      </c>
      <c r="X52" s="223">
        <v>0.85</v>
      </c>
      <c r="Y52" s="223">
        <v>0.85</v>
      </c>
      <c r="Z52" s="223">
        <v>0.85</v>
      </c>
      <c r="AA52" s="223">
        <v>0.85</v>
      </c>
      <c r="AB52" s="223">
        <v>0.85</v>
      </c>
      <c r="AC52" s="223">
        <v>0.85</v>
      </c>
      <c r="AD52" s="223">
        <v>0.85</v>
      </c>
      <c r="AE52" s="223">
        <v>0.85</v>
      </c>
      <c r="AF52" s="223">
        <v>0.85</v>
      </c>
      <c r="AG52" s="203"/>
      <c r="AH52" s="203"/>
      <c r="AI52" s="199"/>
      <c r="AJ52" s="199"/>
      <c r="AK52" s="199"/>
      <c r="AL52" s="199"/>
      <c r="AM52" s="180"/>
      <c r="AN52" s="180"/>
      <c r="AO52" s="180"/>
      <c r="AP52" s="180"/>
      <c r="AQ52" s="180"/>
      <c r="AR52" s="180"/>
    </row>
    <row r="53" spans="1:44" ht="31.5">
      <c r="A53" s="124" t="s">
        <v>2673</v>
      </c>
      <c r="B53" s="47" t="s">
        <v>385</v>
      </c>
      <c r="C53" s="47" t="s">
        <v>1506</v>
      </c>
      <c r="D53" s="47"/>
      <c r="E53" s="47" t="s">
        <v>2674</v>
      </c>
      <c r="F53" s="47" t="s">
        <v>2675</v>
      </c>
      <c r="G53" s="125">
        <v>1</v>
      </c>
      <c r="H53" s="47" t="s">
        <v>72</v>
      </c>
      <c r="I53" s="47" t="s">
        <v>2676</v>
      </c>
      <c r="J53" s="124" t="s">
        <v>74</v>
      </c>
      <c r="K53" s="124" t="s">
        <v>75</v>
      </c>
      <c r="L53" s="124" t="s">
        <v>76</v>
      </c>
      <c r="M53" s="124" t="s">
        <v>2677</v>
      </c>
      <c r="N53" s="124" t="s">
        <v>2678</v>
      </c>
      <c r="O53" s="124" t="s">
        <v>2678</v>
      </c>
      <c r="P53" s="124" t="s">
        <v>2679</v>
      </c>
      <c r="Q53" s="124" t="s">
        <v>2275</v>
      </c>
      <c r="R53" s="124" t="s">
        <v>82</v>
      </c>
      <c r="S53" s="126">
        <v>0</v>
      </c>
      <c r="T53" s="126"/>
      <c r="U53" s="222"/>
      <c r="V53" s="222"/>
      <c r="W53" s="222">
        <v>1</v>
      </c>
      <c r="X53" s="222"/>
      <c r="Y53" s="222">
        <v>1</v>
      </c>
      <c r="Z53" s="222"/>
      <c r="AA53" s="222">
        <v>1</v>
      </c>
      <c r="AB53" s="222"/>
      <c r="AC53" s="222">
        <v>1</v>
      </c>
      <c r="AD53" s="222"/>
      <c r="AE53" s="222">
        <v>1</v>
      </c>
      <c r="AF53" s="222"/>
      <c r="AG53" s="180"/>
      <c r="AH53" s="180"/>
      <c r="AI53" s="180"/>
      <c r="AJ53" s="180"/>
      <c r="AK53" s="180"/>
      <c r="AL53" s="180"/>
      <c r="AM53" s="180"/>
      <c r="AN53" s="180"/>
      <c r="AO53" s="180"/>
      <c r="AP53" s="180"/>
      <c r="AQ53" s="180"/>
      <c r="AR53" s="180"/>
    </row>
    <row r="54" spans="1:44" ht="31.5">
      <c r="A54" s="124" t="s">
        <v>2680</v>
      </c>
      <c r="B54" s="47" t="s">
        <v>209</v>
      </c>
      <c r="C54" s="47" t="s">
        <v>1107</v>
      </c>
      <c r="D54" s="47"/>
      <c r="E54" s="47" t="s">
        <v>2681</v>
      </c>
      <c r="F54" s="47" t="s">
        <v>2682</v>
      </c>
      <c r="G54" s="125">
        <v>1</v>
      </c>
      <c r="H54" s="47" t="s">
        <v>72</v>
      </c>
      <c r="I54" s="47" t="s">
        <v>2683</v>
      </c>
      <c r="J54" s="124" t="s">
        <v>74</v>
      </c>
      <c r="K54" s="124" t="s">
        <v>75</v>
      </c>
      <c r="L54" s="124" t="s">
        <v>76</v>
      </c>
      <c r="M54" s="124" t="s">
        <v>2684</v>
      </c>
      <c r="N54" s="124" t="s">
        <v>2678</v>
      </c>
      <c r="O54" s="124" t="s">
        <v>2678</v>
      </c>
      <c r="P54" s="124" t="s">
        <v>2679</v>
      </c>
      <c r="Q54" s="124" t="s">
        <v>1795</v>
      </c>
      <c r="R54" s="124" t="s">
        <v>82</v>
      </c>
      <c r="S54" s="126">
        <v>0</v>
      </c>
      <c r="T54" s="126"/>
      <c r="U54" s="222">
        <v>1</v>
      </c>
      <c r="V54" s="222">
        <v>1</v>
      </c>
      <c r="W54" s="222">
        <v>1</v>
      </c>
      <c r="X54" s="222">
        <v>1</v>
      </c>
      <c r="Y54" s="222">
        <v>1</v>
      </c>
      <c r="Z54" s="222">
        <v>1</v>
      </c>
      <c r="AA54" s="222">
        <v>1</v>
      </c>
      <c r="AB54" s="222">
        <v>1</v>
      </c>
      <c r="AC54" s="222">
        <v>1</v>
      </c>
      <c r="AD54" s="222">
        <v>1</v>
      </c>
      <c r="AE54" s="222">
        <v>1</v>
      </c>
      <c r="AF54" s="222">
        <v>1</v>
      </c>
      <c r="AG54" s="199"/>
      <c r="AH54" s="203"/>
      <c r="AI54" s="203"/>
      <c r="AJ54" s="203"/>
      <c r="AK54" s="203"/>
      <c r="AL54" s="203"/>
      <c r="AM54" s="203"/>
      <c r="AN54" s="203"/>
      <c r="AO54" s="203"/>
      <c r="AP54" s="203"/>
      <c r="AQ54" s="203"/>
      <c r="AR54" s="203"/>
    </row>
    <row r="55" spans="1:44" ht="31.5">
      <c r="A55" s="124" t="s">
        <v>2685</v>
      </c>
      <c r="B55" s="47" t="s">
        <v>209</v>
      </c>
      <c r="C55" s="47" t="s">
        <v>2686</v>
      </c>
      <c r="D55" s="47"/>
      <c r="E55" s="47" t="s">
        <v>2687</v>
      </c>
      <c r="F55" s="47" t="s">
        <v>2688</v>
      </c>
      <c r="G55" s="125">
        <v>2</v>
      </c>
      <c r="H55" s="47" t="s">
        <v>72</v>
      </c>
      <c r="I55" s="47" t="s">
        <v>2689</v>
      </c>
      <c r="J55" s="124" t="s">
        <v>94</v>
      </c>
      <c r="K55" s="124" t="s">
        <v>75</v>
      </c>
      <c r="L55" s="124" t="s">
        <v>76</v>
      </c>
      <c r="M55" s="124" t="s">
        <v>2690</v>
      </c>
      <c r="N55" s="124" t="s">
        <v>2678</v>
      </c>
      <c r="O55" s="124" t="s">
        <v>2678</v>
      </c>
      <c r="P55" s="124" t="s">
        <v>2679</v>
      </c>
      <c r="R55" s="124" t="s">
        <v>82</v>
      </c>
      <c r="S55" s="126">
        <v>0</v>
      </c>
      <c r="T55" s="126"/>
      <c r="U55" s="223">
        <v>0.85</v>
      </c>
      <c r="V55" s="223">
        <v>0.85</v>
      </c>
      <c r="W55" s="223">
        <v>0.85</v>
      </c>
      <c r="X55" s="223">
        <v>0.85</v>
      </c>
      <c r="Y55" s="223">
        <v>0.85</v>
      </c>
      <c r="Z55" s="223">
        <v>0.85</v>
      </c>
      <c r="AA55" s="223">
        <v>0.85</v>
      </c>
      <c r="AB55" s="223">
        <v>0.85</v>
      </c>
      <c r="AC55" s="223">
        <v>0.85</v>
      </c>
      <c r="AD55" s="223">
        <v>0.85</v>
      </c>
      <c r="AE55" s="223">
        <v>0.85</v>
      </c>
      <c r="AF55" s="223">
        <v>0.85</v>
      </c>
      <c r="AG55" s="199"/>
      <c r="AH55" s="203"/>
      <c r="AI55" s="203"/>
      <c r="AJ55" s="203"/>
      <c r="AK55" s="203"/>
      <c r="AL55" s="203"/>
      <c r="AM55" s="203"/>
      <c r="AN55" s="203"/>
      <c r="AO55" s="203"/>
      <c r="AP55" s="203"/>
      <c r="AQ55" s="203"/>
      <c r="AR55" s="203"/>
    </row>
    <row r="56" spans="1:44" ht="31.5">
      <c r="A56" s="124" t="s">
        <v>2691</v>
      </c>
      <c r="B56" s="47" t="s">
        <v>209</v>
      </c>
      <c r="C56" s="47" t="s">
        <v>2686</v>
      </c>
      <c r="D56" s="47"/>
      <c r="E56" s="47" t="s">
        <v>2692</v>
      </c>
      <c r="F56" s="47" t="s">
        <v>2693</v>
      </c>
      <c r="G56" s="125">
        <v>2</v>
      </c>
      <c r="H56" s="47" t="s">
        <v>72</v>
      </c>
      <c r="I56" s="47" t="s">
        <v>2694</v>
      </c>
      <c r="J56" s="124" t="s">
        <v>94</v>
      </c>
      <c r="K56" s="124" t="s">
        <v>75</v>
      </c>
      <c r="L56" s="124" t="s">
        <v>76</v>
      </c>
      <c r="M56" s="124" t="s">
        <v>2695</v>
      </c>
      <c r="N56" s="124" t="s">
        <v>2678</v>
      </c>
      <c r="O56" s="124" t="s">
        <v>2678</v>
      </c>
      <c r="P56" s="124" t="s">
        <v>2679</v>
      </c>
      <c r="R56" s="124" t="s">
        <v>82</v>
      </c>
      <c r="S56" s="126">
        <v>0</v>
      </c>
      <c r="T56" s="126"/>
      <c r="U56" s="223">
        <v>0.95</v>
      </c>
      <c r="V56" s="223">
        <v>0.95</v>
      </c>
      <c r="W56" s="223">
        <v>0.95</v>
      </c>
      <c r="X56" s="223">
        <v>0.95</v>
      </c>
      <c r="Y56" s="223">
        <v>0.95</v>
      </c>
      <c r="Z56" s="223">
        <v>0.95</v>
      </c>
      <c r="AA56" s="223">
        <v>0.95</v>
      </c>
      <c r="AB56" s="223">
        <v>0.95</v>
      </c>
      <c r="AC56" s="223">
        <v>0.95</v>
      </c>
      <c r="AD56" s="223">
        <v>0.95</v>
      </c>
      <c r="AE56" s="223">
        <v>0.3</v>
      </c>
      <c r="AF56" s="223">
        <v>0.3</v>
      </c>
      <c r="AG56" s="199"/>
      <c r="AH56" s="203"/>
      <c r="AI56" s="203"/>
      <c r="AJ56" s="203"/>
      <c r="AK56" s="203"/>
      <c r="AL56" s="203"/>
      <c r="AM56" s="203"/>
      <c r="AN56" s="203"/>
      <c r="AO56" s="203"/>
      <c r="AP56" s="203"/>
      <c r="AQ56" s="203"/>
      <c r="AR56" s="203"/>
    </row>
    <row r="57" spans="1:44" ht="31.5">
      <c r="A57" s="124" t="s">
        <v>2696</v>
      </c>
      <c r="B57" s="47" t="s">
        <v>209</v>
      </c>
      <c r="C57" s="47" t="s">
        <v>2686</v>
      </c>
      <c r="D57" s="47"/>
      <c r="E57" s="47" t="s">
        <v>2697</v>
      </c>
      <c r="F57" s="47" t="s">
        <v>2698</v>
      </c>
      <c r="G57" s="125">
        <v>2</v>
      </c>
      <c r="H57" s="47" t="s">
        <v>72</v>
      </c>
      <c r="I57" s="47" t="s">
        <v>2699</v>
      </c>
      <c r="J57" s="124" t="s">
        <v>94</v>
      </c>
      <c r="K57" s="124" t="s">
        <v>75</v>
      </c>
      <c r="L57" s="124" t="s">
        <v>95</v>
      </c>
      <c r="M57" s="124" t="s">
        <v>2700</v>
      </c>
      <c r="N57" s="124" t="s">
        <v>2678</v>
      </c>
      <c r="O57" s="124" t="s">
        <v>2678</v>
      </c>
      <c r="P57" s="124" t="s">
        <v>2679</v>
      </c>
      <c r="R57" s="124" t="s">
        <v>82</v>
      </c>
      <c r="S57" s="126">
        <v>0</v>
      </c>
      <c r="T57" s="126"/>
      <c r="U57" s="223">
        <v>0.9</v>
      </c>
      <c r="V57" s="223">
        <v>0.9</v>
      </c>
      <c r="W57" s="223">
        <v>0.9</v>
      </c>
      <c r="X57" s="223">
        <v>0.9</v>
      </c>
      <c r="Y57" s="223">
        <v>0.9</v>
      </c>
      <c r="Z57" s="223">
        <v>0.9</v>
      </c>
      <c r="AA57" s="223">
        <v>0.9</v>
      </c>
      <c r="AB57" s="223">
        <v>0.9</v>
      </c>
      <c r="AC57" s="223">
        <v>0.9</v>
      </c>
      <c r="AD57" s="223">
        <v>0.9</v>
      </c>
      <c r="AE57" s="223">
        <v>0.9</v>
      </c>
      <c r="AF57" s="223">
        <v>0.9</v>
      </c>
      <c r="AG57" s="178"/>
      <c r="AH57" s="203"/>
      <c r="AI57" s="203"/>
      <c r="AJ57" s="203"/>
      <c r="AK57" s="203"/>
      <c r="AL57" s="203"/>
      <c r="AM57" s="203"/>
      <c r="AN57" s="203"/>
      <c r="AO57" s="203"/>
      <c r="AP57" s="203"/>
      <c r="AQ57" s="203"/>
      <c r="AR57" s="203"/>
    </row>
    <row r="58" spans="1:44" ht="31.5">
      <c r="A58" s="124" t="s">
        <v>2701</v>
      </c>
      <c r="B58" s="47" t="s">
        <v>209</v>
      </c>
      <c r="C58" s="47" t="s">
        <v>2686</v>
      </c>
      <c r="D58" s="47"/>
      <c r="E58" s="47" t="s">
        <v>2702</v>
      </c>
      <c r="F58" s="47" t="s">
        <v>2703</v>
      </c>
      <c r="G58" s="125">
        <v>2</v>
      </c>
      <c r="H58" s="47" t="s">
        <v>72</v>
      </c>
      <c r="I58" s="47" t="s">
        <v>2704</v>
      </c>
      <c r="J58" s="124" t="s">
        <v>94</v>
      </c>
      <c r="K58" s="124" t="s">
        <v>75</v>
      </c>
      <c r="L58" s="124" t="s">
        <v>76</v>
      </c>
      <c r="M58" s="124" t="s">
        <v>2705</v>
      </c>
      <c r="N58" s="124" t="s">
        <v>2678</v>
      </c>
      <c r="O58" s="124" t="s">
        <v>2678</v>
      </c>
      <c r="P58" s="124" t="s">
        <v>2679</v>
      </c>
      <c r="R58" s="124" t="s">
        <v>82</v>
      </c>
      <c r="S58" s="126">
        <v>0</v>
      </c>
      <c r="T58" s="126"/>
      <c r="U58" s="223"/>
      <c r="V58" s="223">
        <v>0.85</v>
      </c>
      <c r="W58" s="223">
        <v>0.85</v>
      </c>
      <c r="X58" s="223">
        <v>0.85</v>
      </c>
      <c r="Y58" s="223">
        <v>0.85</v>
      </c>
      <c r="Z58" s="223">
        <v>0.85</v>
      </c>
      <c r="AA58" s="223">
        <v>0.85</v>
      </c>
      <c r="AB58" s="223">
        <v>0.85</v>
      </c>
      <c r="AC58" s="223">
        <v>0.85</v>
      </c>
      <c r="AD58" s="223">
        <v>0.85</v>
      </c>
      <c r="AE58" s="223">
        <v>0.85</v>
      </c>
      <c r="AF58" s="223"/>
      <c r="AG58" s="178"/>
      <c r="AH58" s="203"/>
      <c r="AI58" s="203"/>
      <c r="AJ58" s="203"/>
      <c r="AK58" s="203"/>
      <c r="AL58" s="203"/>
      <c r="AM58" s="203"/>
      <c r="AN58" s="203"/>
      <c r="AO58" s="203"/>
      <c r="AP58" s="203"/>
      <c r="AQ58" s="203"/>
      <c r="AR58" s="203"/>
    </row>
    <row r="59" spans="1:44" ht="31.5">
      <c r="A59" s="124" t="s">
        <v>2706</v>
      </c>
      <c r="B59" s="47" t="s">
        <v>131</v>
      </c>
      <c r="C59" s="47" t="s">
        <v>336</v>
      </c>
      <c r="D59" s="47"/>
      <c r="E59" s="47" t="s">
        <v>2707</v>
      </c>
      <c r="F59" s="47" t="s">
        <v>2708</v>
      </c>
      <c r="G59" s="125">
        <v>1</v>
      </c>
      <c r="H59" s="47" t="s">
        <v>100</v>
      </c>
      <c r="I59" s="47" t="s">
        <v>2709</v>
      </c>
      <c r="J59" s="124" t="s">
        <v>74</v>
      </c>
      <c r="K59" s="124" t="s">
        <v>75</v>
      </c>
      <c r="L59" s="124" t="s">
        <v>95</v>
      </c>
      <c r="M59" s="124" t="s">
        <v>2710</v>
      </c>
      <c r="N59" s="124" t="s">
        <v>2711</v>
      </c>
      <c r="O59" s="124" t="s">
        <v>2711</v>
      </c>
      <c r="P59" s="124" t="s">
        <v>2712</v>
      </c>
      <c r="Q59" s="124" t="s">
        <v>929</v>
      </c>
      <c r="R59" s="124" t="s">
        <v>82</v>
      </c>
      <c r="S59" s="126">
        <v>0</v>
      </c>
      <c r="T59" s="126" t="s">
        <v>408</v>
      </c>
      <c r="U59" s="222">
        <v>1</v>
      </c>
      <c r="V59" s="222">
        <v>1</v>
      </c>
      <c r="W59" s="222">
        <v>1</v>
      </c>
      <c r="X59" s="222">
        <v>1</v>
      </c>
      <c r="Y59" s="222">
        <v>1</v>
      </c>
      <c r="Z59" s="222">
        <v>1</v>
      </c>
      <c r="AA59" s="222">
        <v>1</v>
      </c>
      <c r="AB59" s="222">
        <v>1</v>
      </c>
      <c r="AC59" s="222">
        <v>1</v>
      </c>
      <c r="AD59" s="222">
        <v>1</v>
      </c>
      <c r="AE59" s="222">
        <v>1</v>
      </c>
      <c r="AF59" s="222">
        <v>1</v>
      </c>
      <c r="AG59" s="178"/>
      <c r="AH59" s="203"/>
      <c r="AI59" s="203"/>
      <c r="AJ59" s="203"/>
      <c r="AK59" s="203"/>
      <c r="AL59" s="203"/>
      <c r="AM59" s="203"/>
      <c r="AN59" s="203"/>
      <c r="AO59" s="203"/>
      <c r="AP59" s="203"/>
      <c r="AQ59" s="203"/>
      <c r="AR59" s="203"/>
    </row>
    <row r="60" spans="1:44" ht="47.25">
      <c r="A60" s="124" t="s">
        <v>2713</v>
      </c>
      <c r="B60" s="47" t="s">
        <v>209</v>
      </c>
      <c r="C60" s="47" t="s">
        <v>2188</v>
      </c>
      <c r="D60" s="47"/>
      <c r="E60" s="47" t="s">
        <v>2714</v>
      </c>
      <c r="F60" s="47" t="s">
        <v>2715</v>
      </c>
      <c r="G60" s="125">
        <v>2</v>
      </c>
      <c r="H60" s="47" t="s">
        <v>72</v>
      </c>
      <c r="I60" s="47" t="s">
        <v>2709</v>
      </c>
      <c r="J60" s="124" t="s">
        <v>74</v>
      </c>
      <c r="K60" s="124" t="s">
        <v>75</v>
      </c>
      <c r="L60" s="124" t="s">
        <v>76</v>
      </c>
      <c r="M60" s="124" t="s">
        <v>2716</v>
      </c>
      <c r="N60" s="124" t="s">
        <v>2711</v>
      </c>
      <c r="O60" s="124" t="s">
        <v>2711</v>
      </c>
      <c r="P60" s="124" t="s">
        <v>2712</v>
      </c>
      <c r="Q60" s="124" t="s">
        <v>2275</v>
      </c>
      <c r="R60" s="124" t="s">
        <v>82</v>
      </c>
      <c r="S60" s="126">
        <v>0</v>
      </c>
      <c r="T60" s="126" t="s">
        <v>408</v>
      </c>
      <c r="U60" s="222"/>
      <c r="V60" s="222">
        <v>1</v>
      </c>
      <c r="W60" s="222"/>
      <c r="X60" s="222"/>
      <c r="Y60" s="222"/>
      <c r="Z60" s="222">
        <v>1</v>
      </c>
      <c r="AA60" s="222"/>
      <c r="AB60" s="222"/>
      <c r="AC60" s="222"/>
      <c r="AD60" s="222">
        <v>1</v>
      </c>
      <c r="AE60" s="222"/>
      <c r="AF60" s="222"/>
      <c r="AG60" s="225"/>
      <c r="AH60" s="203"/>
      <c r="AI60" s="203"/>
      <c r="AJ60" s="203"/>
      <c r="AK60" s="203"/>
      <c r="AL60" s="203"/>
      <c r="AM60" s="203"/>
      <c r="AN60" s="203"/>
      <c r="AO60" s="203"/>
      <c r="AP60" s="203"/>
      <c r="AQ60" s="203"/>
      <c r="AR60" s="203"/>
    </row>
    <row r="61" spans="1:44" ht="31.5">
      <c r="A61" s="124" t="s">
        <v>2717</v>
      </c>
      <c r="B61" s="47" t="s">
        <v>209</v>
      </c>
      <c r="C61" s="47" t="s">
        <v>2188</v>
      </c>
      <c r="D61" s="47"/>
      <c r="E61" s="47" t="s">
        <v>2718</v>
      </c>
      <c r="F61" s="47" t="s">
        <v>2719</v>
      </c>
      <c r="G61" s="125">
        <v>2</v>
      </c>
      <c r="H61" s="47" t="s">
        <v>72</v>
      </c>
      <c r="I61" s="47" t="s">
        <v>2709</v>
      </c>
      <c r="J61" s="124" t="s">
        <v>74</v>
      </c>
      <c r="K61" s="124" t="s">
        <v>75</v>
      </c>
      <c r="L61" s="124" t="s">
        <v>95</v>
      </c>
      <c r="M61" s="124" t="s">
        <v>2720</v>
      </c>
      <c r="N61" s="124" t="s">
        <v>2711</v>
      </c>
      <c r="O61" s="124" t="s">
        <v>2711</v>
      </c>
      <c r="P61" s="124" t="s">
        <v>2712</v>
      </c>
      <c r="Q61" s="124" t="s">
        <v>1795</v>
      </c>
      <c r="R61" s="124" t="s">
        <v>82</v>
      </c>
      <c r="S61" s="126"/>
      <c r="T61" s="126" t="s">
        <v>408</v>
      </c>
      <c r="U61" s="222">
        <v>1</v>
      </c>
      <c r="V61" s="222">
        <v>1</v>
      </c>
      <c r="W61" s="222">
        <v>1</v>
      </c>
      <c r="X61" s="222">
        <v>1</v>
      </c>
      <c r="Y61" s="222">
        <v>1</v>
      </c>
      <c r="Z61" s="222">
        <v>1</v>
      </c>
      <c r="AA61" s="222">
        <v>1</v>
      </c>
      <c r="AB61" s="222">
        <v>1</v>
      </c>
      <c r="AC61" s="222">
        <v>1</v>
      </c>
      <c r="AD61" s="222">
        <v>1</v>
      </c>
      <c r="AE61" s="222">
        <v>1</v>
      </c>
      <c r="AF61" s="222">
        <v>1</v>
      </c>
      <c r="AG61" s="178"/>
      <c r="AH61" s="203"/>
      <c r="AI61" s="203"/>
      <c r="AJ61" s="203"/>
      <c r="AK61" s="203"/>
      <c r="AL61" s="203"/>
      <c r="AM61" s="203"/>
      <c r="AN61" s="203"/>
      <c r="AO61" s="203"/>
      <c r="AP61" s="203"/>
      <c r="AQ61" s="203"/>
      <c r="AR61" s="203"/>
    </row>
    <row r="62" spans="1:44" ht="31.5">
      <c r="A62" s="124" t="s">
        <v>2721</v>
      </c>
      <c r="B62" s="47" t="s">
        <v>209</v>
      </c>
      <c r="C62" s="47" t="s">
        <v>2188</v>
      </c>
      <c r="D62" s="47"/>
      <c r="E62" s="47" t="s">
        <v>2722</v>
      </c>
      <c r="F62" s="47" t="s">
        <v>2723</v>
      </c>
      <c r="G62" s="125">
        <v>2</v>
      </c>
      <c r="H62" s="47" t="s">
        <v>72</v>
      </c>
      <c r="I62" s="47" t="s">
        <v>2709</v>
      </c>
      <c r="J62" s="124" t="s">
        <v>74</v>
      </c>
      <c r="K62" s="124" t="s">
        <v>75</v>
      </c>
      <c r="L62" s="124" t="s">
        <v>95</v>
      </c>
      <c r="M62" s="124" t="s">
        <v>2716</v>
      </c>
      <c r="N62" s="124" t="s">
        <v>2711</v>
      </c>
      <c r="O62" s="124" t="s">
        <v>2711</v>
      </c>
      <c r="P62" s="124" t="s">
        <v>2712</v>
      </c>
      <c r="Q62" s="124" t="s">
        <v>2275</v>
      </c>
      <c r="R62" s="124" t="s">
        <v>82</v>
      </c>
      <c r="S62" s="126">
        <v>0</v>
      </c>
      <c r="T62" s="126" t="s">
        <v>408</v>
      </c>
      <c r="U62" s="222"/>
      <c r="V62" s="222"/>
      <c r="W62" s="222">
        <v>1</v>
      </c>
      <c r="X62" s="222"/>
      <c r="Y62" s="222"/>
      <c r="Z62" s="222"/>
      <c r="AA62" s="222">
        <v>1</v>
      </c>
      <c r="AB62" s="222"/>
      <c r="AC62" s="222"/>
      <c r="AD62" s="222"/>
      <c r="AE62" s="222">
        <v>1</v>
      </c>
      <c r="AF62" s="222"/>
      <c r="AG62" s="180"/>
      <c r="AH62" s="180"/>
      <c r="AI62" s="180"/>
      <c r="AJ62" s="180"/>
      <c r="AK62" s="180"/>
      <c r="AL62" s="180"/>
      <c r="AM62" s="180"/>
      <c r="AN62" s="180"/>
      <c r="AO62" s="180"/>
      <c r="AP62" s="180"/>
      <c r="AQ62" s="180"/>
      <c r="AR62" s="180"/>
    </row>
    <row r="63" spans="1:44" ht="31.5">
      <c r="A63" s="124" t="s">
        <v>2724</v>
      </c>
      <c r="B63" s="47" t="s">
        <v>209</v>
      </c>
      <c r="C63" s="47" t="s">
        <v>1107</v>
      </c>
      <c r="D63" s="47"/>
      <c r="E63" s="47" t="s">
        <v>2725</v>
      </c>
      <c r="F63" s="47" t="s">
        <v>2726</v>
      </c>
      <c r="G63" s="125">
        <v>2</v>
      </c>
      <c r="H63" s="47" t="s">
        <v>72</v>
      </c>
      <c r="I63" s="47" t="s">
        <v>2709</v>
      </c>
      <c r="J63" s="124" t="s">
        <v>74</v>
      </c>
      <c r="K63" s="124" t="s">
        <v>75</v>
      </c>
      <c r="L63" s="124" t="s">
        <v>76</v>
      </c>
      <c r="M63" s="124" t="s">
        <v>2720</v>
      </c>
      <c r="N63" s="124" t="s">
        <v>2711</v>
      </c>
      <c r="O63" s="124" t="s">
        <v>2711</v>
      </c>
      <c r="P63" s="124" t="s">
        <v>2712</v>
      </c>
      <c r="Q63" s="124" t="s">
        <v>2275</v>
      </c>
      <c r="R63" s="124" t="s">
        <v>82</v>
      </c>
      <c r="S63" s="126">
        <v>0</v>
      </c>
      <c r="T63" s="126" t="s">
        <v>408</v>
      </c>
      <c r="U63" s="222">
        <v>1</v>
      </c>
      <c r="V63" s="222"/>
      <c r="W63" s="222"/>
      <c r="X63" s="222">
        <v>1</v>
      </c>
      <c r="Y63" s="222"/>
      <c r="Z63" s="222"/>
      <c r="AA63" s="222">
        <v>1</v>
      </c>
      <c r="AB63" s="222"/>
      <c r="AC63" s="222"/>
      <c r="AD63" s="222">
        <v>1</v>
      </c>
      <c r="AE63" s="222"/>
      <c r="AF63" s="222"/>
      <c r="AG63" s="178"/>
      <c r="AH63" s="203"/>
      <c r="AI63" s="203"/>
      <c r="AJ63" s="203"/>
      <c r="AK63" s="203"/>
      <c r="AL63" s="203"/>
      <c r="AM63" s="203"/>
      <c r="AN63" s="203"/>
      <c r="AO63" s="203"/>
      <c r="AP63" s="203"/>
      <c r="AQ63" s="203"/>
      <c r="AR63" s="203"/>
    </row>
    <row r="64" spans="1:44" ht="47.25">
      <c r="A64" s="124" t="s">
        <v>2727</v>
      </c>
      <c r="B64" s="47" t="s">
        <v>209</v>
      </c>
      <c r="C64" s="47" t="s">
        <v>1107</v>
      </c>
      <c r="D64" s="47"/>
      <c r="E64" s="47" t="s">
        <v>2728</v>
      </c>
      <c r="F64" s="47" t="s">
        <v>2729</v>
      </c>
      <c r="G64" s="125">
        <v>2</v>
      </c>
      <c r="H64" s="47" t="s">
        <v>72</v>
      </c>
      <c r="I64" s="47" t="s">
        <v>2709</v>
      </c>
      <c r="J64" s="124" t="s">
        <v>74</v>
      </c>
      <c r="K64" s="124" t="s">
        <v>228</v>
      </c>
      <c r="L64" s="124" t="s">
        <v>76</v>
      </c>
      <c r="M64" s="124" t="s">
        <v>2730</v>
      </c>
      <c r="N64" s="124" t="s">
        <v>2711</v>
      </c>
      <c r="O64" s="124" t="s">
        <v>2711</v>
      </c>
      <c r="P64" s="124" t="s">
        <v>2712</v>
      </c>
      <c r="Q64" s="124" t="s">
        <v>1795</v>
      </c>
      <c r="R64" s="124" t="s">
        <v>82</v>
      </c>
      <c r="S64" s="126">
        <v>0</v>
      </c>
      <c r="T64" s="126" t="s">
        <v>408</v>
      </c>
      <c r="U64" s="222">
        <v>1</v>
      </c>
      <c r="V64" s="222">
        <v>1</v>
      </c>
      <c r="W64" s="222">
        <v>1</v>
      </c>
      <c r="X64" s="222">
        <v>1</v>
      </c>
      <c r="Y64" s="222">
        <v>1</v>
      </c>
      <c r="Z64" s="222"/>
      <c r="AA64" s="222"/>
      <c r="AB64" s="222"/>
      <c r="AC64" s="222"/>
      <c r="AD64" s="222"/>
      <c r="AE64" s="222"/>
      <c r="AF64" s="222"/>
      <c r="AG64" s="180"/>
      <c r="AH64" s="180"/>
      <c r="AI64" s="180"/>
      <c r="AJ64" s="180"/>
      <c r="AK64" s="180"/>
      <c r="AL64" s="180"/>
      <c r="AM64" s="180"/>
      <c r="AN64" s="180"/>
      <c r="AO64" s="180"/>
      <c r="AP64" s="180"/>
      <c r="AQ64" s="180"/>
      <c r="AR64" s="180"/>
    </row>
    <row r="65" spans="1:44" ht="31.5">
      <c r="A65" s="124" t="s">
        <v>2731</v>
      </c>
      <c r="B65" s="47" t="s">
        <v>385</v>
      </c>
      <c r="C65" s="47" t="s">
        <v>430</v>
      </c>
      <c r="D65" s="47"/>
      <c r="E65" s="47" t="s">
        <v>2732</v>
      </c>
      <c r="F65" s="47" t="s">
        <v>2733</v>
      </c>
      <c r="G65" s="125">
        <v>2</v>
      </c>
      <c r="H65" s="47" t="s">
        <v>72</v>
      </c>
      <c r="I65" s="47" t="s">
        <v>2709</v>
      </c>
      <c r="J65" s="124" t="s">
        <v>74</v>
      </c>
      <c r="K65" s="124" t="s">
        <v>75</v>
      </c>
      <c r="L65" s="124" t="s">
        <v>76</v>
      </c>
      <c r="M65" s="124" t="s">
        <v>2720</v>
      </c>
      <c r="N65" s="124" t="s">
        <v>2711</v>
      </c>
      <c r="O65" s="124" t="s">
        <v>2711</v>
      </c>
      <c r="P65" s="124" t="s">
        <v>2712</v>
      </c>
      <c r="Q65" s="124" t="s">
        <v>1795</v>
      </c>
      <c r="R65" s="124" t="s">
        <v>82</v>
      </c>
      <c r="S65" s="126">
        <v>0</v>
      </c>
      <c r="T65" s="126" t="s">
        <v>408</v>
      </c>
      <c r="U65" s="222">
        <v>1</v>
      </c>
      <c r="V65" s="222"/>
      <c r="W65" s="222"/>
      <c r="X65" s="222">
        <v>1</v>
      </c>
      <c r="Y65" s="222"/>
      <c r="Z65" s="222"/>
      <c r="AA65" s="222">
        <v>1</v>
      </c>
      <c r="AB65" s="222"/>
      <c r="AC65" s="222"/>
      <c r="AD65" s="222">
        <v>1</v>
      </c>
      <c r="AE65" s="222"/>
      <c r="AF65" s="222"/>
      <c r="AG65" s="178"/>
      <c r="AH65" s="203"/>
      <c r="AI65" s="203"/>
      <c r="AJ65" s="203"/>
      <c r="AK65" s="203"/>
      <c r="AL65" s="203"/>
      <c r="AM65" s="203"/>
      <c r="AN65" s="203"/>
      <c r="AO65" s="203"/>
      <c r="AP65" s="203"/>
      <c r="AQ65" s="203"/>
      <c r="AR65" s="203"/>
    </row>
    <row r="66" spans="1:44" ht="31.5">
      <c r="A66" s="124" t="s">
        <v>2734</v>
      </c>
      <c r="B66" s="47" t="s">
        <v>385</v>
      </c>
      <c r="C66" s="47" t="s">
        <v>430</v>
      </c>
      <c r="D66" s="47"/>
      <c r="E66" s="47" t="s">
        <v>2735</v>
      </c>
      <c r="F66" s="47" t="s">
        <v>2736</v>
      </c>
      <c r="G66" s="125">
        <v>1</v>
      </c>
      <c r="H66" s="47" t="s">
        <v>72</v>
      </c>
      <c r="I66" s="47" t="s">
        <v>2709</v>
      </c>
      <c r="J66" s="124" t="s">
        <v>74</v>
      </c>
      <c r="K66" s="124" t="s">
        <v>75</v>
      </c>
      <c r="L66" s="124" t="s">
        <v>76</v>
      </c>
      <c r="M66" s="124" t="s">
        <v>2737</v>
      </c>
      <c r="N66" s="124" t="s">
        <v>2711</v>
      </c>
      <c r="O66" s="124" t="s">
        <v>2711</v>
      </c>
      <c r="P66" s="124" t="s">
        <v>2712</v>
      </c>
      <c r="Q66" s="124" t="s">
        <v>1795</v>
      </c>
      <c r="S66" s="126">
        <v>0</v>
      </c>
      <c r="T66" s="126"/>
      <c r="U66" s="222"/>
      <c r="V66" s="222">
        <v>1</v>
      </c>
      <c r="W66" s="222"/>
      <c r="X66" s="222"/>
      <c r="Y66" s="222">
        <v>1</v>
      </c>
      <c r="Z66" s="222"/>
      <c r="AA66" s="222"/>
      <c r="AB66" s="222">
        <v>1</v>
      </c>
      <c r="AC66" s="222"/>
      <c r="AD66" s="222"/>
      <c r="AE66" s="222">
        <v>1</v>
      </c>
      <c r="AF66" s="222"/>
      <c r="AG66" s="178"/>
      <c r="AH66" s="203"/>
      <c r="AI66" s="203"/>
      <c r="AJ66" s="203"/>
      <c r="AK66" s="203"/>
      <c r="AL66" s="203"/>
      <c r="AM66" s="203"/>
      <c r="AN66" s="203"/>
      <c r="AO66" s="203"/>
      <c r="AP66" s="203"/>
      <c r="AQ66" s="203"/>
      <c r="AR66" s="203"/>
    </row>
    <row r="67" spans="1:44" ht="31.5">
      <c r="A67" s="124" t="s">
        <v>2738</v>
      </c>
      <c r="B67" s="47" t="s">
        <v>209</v>
      </c>
      <c r="C67" s="47" t="s">
        <v>2188</v>
      </c>
      <c r="D67" s="47"/>
      <c r="E67" s="47" t="s">
        <v>2739</v>
      </c>
      <c r="F67" s="47" t="s">
        <v>2740</v>
      </c>
      <c r="G67" s="125">
        <v>2</v>
      </c>
      <c r="H67" s="47" t="s">
        <v>72</v>
      </c>
      <c r="I67" s="47" t="s">
        <v>2709</v>
      </c>
      <c r="J67" s="124" t="s">
        <v>74</v>
      </c>
      <c r="K67" s="124" t="s">
        <v>228</v>
      </c>
      <c r="L67" s="124" t="s">
        <v>95</v>
      </c>
      <c r="M67" s="124" t="s">
        <v>2741</v>
      </c>
      <c r="N67" s="124" t="s">
        <v>2711</v>
      </c>
      <c r="O67" s="124" t="s">
        <v>2711</v>
      </c>
      <c r="P67" s="124" t="s">
        <v>2712</v>
      </c>
      <c r="Q67" s="124" t="s">
        <v>2275</v>
      </c>
      <c r="R67" s="124" t="s">
        <v>82</v>
      </c>
      <c r="S67" s="126">
        <v>0</v>
      </c>
      <c r="T67" s="126" t="s">
        <v>408</v>
      </c>
      <c r="U67" s="222"/>
      <c r="V67" s="222"/>
      <c r="W67" s="222"/>
      <c r="X67" s="222"/>
      <c r="Y67" s="222"/>
      <c r="Z67" s="222"/>
      <c r="AA67" s="222"/>
      <c r="AB67" s="222">
        <v>1</v>
      </c>
      <c r="AC67" s="222"/>
      <c r="AD67" s="222"/>
      <c r="AE67" s="222"/>
      <c r="AF67" s="222"/>
      <c r="AG67" s="178"/>
      <c r="AH67" s="203"/>
      <c r="AI67" s="203"/>
      <c r="AJ67" s="203"/>
      <c r="AK67" s="203"/>
      <c r="AL67" s="203"/>
      <c r="AM67" s="203"/>
      <c r="AN67" s="203"/>
      <c r="AO67" s="203"/>
      <c r="AP67" s="203"/>
      <c r="AQ67" s="203"/>
      <c r="AR67" s="203"/>
    </row>
    <row r="68" spans="1:44" ht="31.5">
      <c r="A68" s="124" t="s">
        <v>2742</v>
      </c>
      <c r="B68" s="47" t="s">
        <v>209</v>
      </c>
      <c r="C68" s="47" t="s">
        <v>2743</v>
      </c>
      <c r="D68" s="47"/>
      <c r="E68" s="47" t="s">
        <v>2744</v>
      </c>
      <c r="F68" s="47" t="s">
        <v>2745</v>
      </c>
      <c r="G68" s="125">
        <v>1</v>
      </c>
      <c r="H68" s="47" t="s">
        <v>72</v>
      </c>
      <c r="I68" s="47" t="s">
        <v>2456</v>
      </c>
      <c r="J68" s="124" t="s">
        <v>74</v>
      </c>
      <c r="K68" s="124" t="s">
        <v>75</v>
      </c>
      <c r="L68" s="124" t="s">
        <v>95</v>
      </c>
      <c r="M68" s="124" t="s">
        <v>2746</v>
      </c>
      <c r="N68" s="124" t="s">
        <v>2747</v>
      </c>
      <c r="O68" s="124" t="s">
        <v>2747</v>
      </c>
      <c r="P68" s="124" t="s">
        <v>2748</v>
      </c>
      <c r="Q68" s="124" t="s">
        <v>1795</v>
      </c>
      <c r="R68" s="124" t="s">
        <v>82</v>
      </c>
      <c r="S68" s="126">
        <v>0</v>
      </c>
      <c r="T68" s="126" t="s">
        <v>408</v>
      </c>
      <c r="U68" s="222"/>
      <c r="V68" s="222"/>
      <c r="W68" s="222"/>
      <c r="X68" s="222">
        <v>1</v>
      </c>
      <c r="Y68" s="222"/>
      <c r="Z68" s="222"/>
      <c r="AA68" s="222">
        <v>1</v>
      </c>
      <c r="AB68" s="222"/>
      <c r="AC68" s="222"/>
      <c r="AD68" s="222">
        <v>1</v>
      </c>
      <c r="AE68" s="222"/>
      <c r="AF68" s="222"/>
      <c r="AG68" s="178"/>
      <c r="AH68" s="203"/>
      <c r="AI68" s="203"/>
      <c r="AJ68" s="203"/>
      <c r="AK68" s="203"/>
      <c r="AL68" s="203"/>
      <c r="AM68" s="203"/>
      <c r="AN68" s="203"/>
      <c r="AO68" s="203"/>
      <c r="AP68" s="203"/>
      <c r="AQ68" s="203"/>
      <c r="AR68" s="203"/>
    </row>
    <row r="69" spans="1:44" ht="47.25">
      <c r="A69" s="124" t="s">
        <v>2749</v>
      </c>
      <c r="B69" s="47" t="s">
        <v>209</v>
      </c>
      <c r="C69" s="47" t="s">
        <v>2743</v>
      </c>
      <c r="D69" s="47"/>
      <c r="E69" s="47" t="s">
        <v>2750</v>
      </c>
      <c r="F69" s="47" t="s">
        <v>2751</v>
      </c>
      <c r="G69" s="125">
        <v>3</v>
      </c>
      <c r="H69" s="47" t="s">
        <v>72</v>
      </c>
      <c r="I69" s="47" t="s">
        <v>2752</v>
      </c>
      <c r="J69" s="124" t="s">
        <v>74</v>
      </c>
      <c r="K69" s="124" t="s">
        <v>75</v>
      </c>
      <c r="L69" s="124" t="s">
        <v>95</v>
      </c>
      <c r="M69" s="124" t="s">
        <v>1404</v>
      </c>
      <c r="N69" s="124" t="s">
        <v>2747</v>
      </c>
      <c r="O69" s="124" t="s">
        <v>2747</v>
      </c>
      <c r="P69" s="124" t="s">
        <v>2748</v>
      </c>
      <c r="R69" s="124" t="s">
        <v>82</v>
      </c>
      <c r="S69" s="126">
        <v>0</v>
      </c>
      <c r="T69" s="126"/>
      <c r="U69" s="222">
        <v>1</v>
      </c>
      <c r="V69" s="222">
        <v>1</v>
      </c>
      <c r="W69" s="222">
        <v>1</v>
      </c>
      <c r="X69" s="222">
        <v>1</v>
      </c>
      <c r="Y69" s="222">
        <v>1</v>
      </c>
      <c r="Z69" s="222">
        <v>1</v>
      </c>
      <c r="AA69" s="222">
        <v>1</v>
      </c>
      <c r="AB69" s="222">
        <v>1</v>
      </c>
      <c r="AC69" s="222">
        <v>1</v>
      </c>
      <c r="AD69" s="222">
        <v>1</v>
      </c>
      <c r="AE69" s="222">
        <v>1</v>
      </c>
      <c r="AF69" s="222">
        <v>1</v>
      </c>
      <c r="AG69" s="178"/>
      <c r="AH69" s="203"/>
      <c r="AI69" s="203"/>
      <c r="AJ69" s="203"/>
      <c r="AK69" s="203"/>
      <c r="AL69" s="203"/>
      <c r="AM69" s="203"/>
      <c r="AN69" s="203"/>
      <c r="AO69" s="203"/>
      <c r="AP69" s="203"/>
      <c r="AQ69" s="203"/>
      <c r="AR69" s="203"/>
    </row>
    <row r="70" spans="1:44" ht="31.5">
      <c r="A70" s="124" t="s">
        <v>2753</v>
      </c>
      <c r="B70" s="47" t="s">
        <v>209</v>
      </c>
      <c r="C70" s="47" t="s">
        <v>2743</v>
      </c>
      <c r="D70" s="47"/>
      <c r="E70" s="47" t="s">
        <v>2754</v>
      </c>
      <c r="F70" s="47" t="s">
        <v>2755</v>
      </c>
      <c r="G70" s="125">
        <v>2</v>
      </c>
      <c r="H70" s="47" t="s">
        <v>72</v>
      </c>
      <c r="I70" s="47" t="s">
        <v>2756</v>
      </c>
      <c r="J70" s="124" t="s">
        <v>74</v>
      </c>
      <c r="K70" s="124" t="s">
        <v>75</v>
      </c>
      <c r="L70" s="124" t="s">
        <v>95</v>
      </c>
      <c r="M70" s="124" t="s">
        <v>1404</v>
      </c>
      <c r="N70" s="124" t="s">
        <v>2747</v>
      </c>
      <c r="O70" s="124" t="s">
        <v>2747</v>
      </c>
      <c r="P70" s="124" t="s">
        <v>2748</v>
      </c>
      <c r="R70" s="124" t="s">
        <v>82</v>
      </c>
      <c r="S70" s="126">
        <v>0</v>
      </c>
      <c r="T70" s="126"/>
      <c r="U70" s="222">
        <v>1</v>
      </c>
      <c r="V70" s="222">
        <v>1</v>
      </c>
      <c r="W70" s="222">
        <v>1</v>
      </c>
      <c r="X70" s="222">
        <v>1</v>
      </c>
      <c r="Y70" s="222">
        <v>1</v>
      </c>
      <c r="Z70" s="222">
        <v>1</v>
      </c>
      <c r="AA70" s="222">
        <v>1</v>
      </c>
      <c r="AB70" s="222">
        <v>1</v>
      </c>
      <c r="AC70" s="222">
        <v>1</v>
      </c>
      <c r="AD70" s="222">
        <v>1</v>
      </c>
      <c r="AE70" s="222">
        <v>1</v>
      </c>
      <c r="AF70" s="222">
        <v>1</v>
      </c>
      <c r="AG70" s="178"/>
      <c r="AH70" s="203"/>
      <c r="AI70" s="203"/>
      <c r="AJ70" s="203"/>
      <c r="AK70" s="203"/>
      <c r="AL70" s="203"/>
      <c r="AM70" s="203"/>
      <c r="AN70" s="203"/>
      <c r="AO70" s="203"/>
      <c r="AP70" s="203"/>
      <c r="AQ70" s="203"/>
      <c r="AR70" s="203"/>
    </row>
    <row r="71" spans="1:44" ht="78.75">
      <c r="A71" s="124" t="s">
        <v>2757</v>
      </c>
      <c r="B71" s="47" t="s">
        <v>385</v>
      </c>
      <c r="C71" s="47" t="s">
        <v>386</v>
      </c>
      <c r="D71" s="47"/>
      <c r="E71" s="47" t="s">
        <v>2758</v>
      </c>
      <c r="F71" s="47" t="s">
        <v>2759</v>
      </c>
      <c r="G71" s="125">
        <v>2</v>
      </c>
      <c r="H71" s="47" t="s">
        <v>72</v>
      </c>
      <c r="I71" s="47" t="s">
        <v>2760</v>
      </c>
      <c r="J71" s="124" t="s">
        <v>74</v>
      </c>
      <c r="K71" s="124" t="s">
        <v>75</v>
      </c>
      <c r="L71" s="124" t="s">
        <v>95</v>
      </c>
      <c r="M71" s="124" t="s">
        <v>2761</v>
      </c>
      <c r="N71" s="124" t="s">
        <v>2747</v>
      </c>
      <c r="O71" s="124" t="s">
        <v>2747</v>
      </c>
      <c r="P71" s="124" t="s">
        <v>2748</v>
      </c>
      <c r="Q71" s="124" t="s">
        <v>2275</v>
      </c>
      <c r="R71" s="124" t="s">
        <v>82</v>
      </c>
      <c r="S71" s="126">
        <v>0</v>
      </c>
      <c r="T71" s="126"/>
      <c r="U71" s="222"/>
      <c r="V71" s="222"/>
      <c r="W71" s="222">
        <v>1</v>
      </c>
      <c r="X71" s="222"/>
      <c r="Y71" s="222"/>
      <c r="Z71" s="222"/>
      <c r="AA71" s="222"/>
      <c r="AB71" s="222"/>
      <c r="AC71" s="222"/>
      <c r="AD71" s="222"/>
      <c r="AE71" s="222"/>
      <c r="AF71" s="222"/>
      <c r="AG71" s="178"/>
      <c r="AH71" s="203"/>
      <c r="AI71" s="203"/>
      <c r="AJ71" s="203"/>
      <c r="AK71" s="203"/>
      <c r="AL71" s="203"/>
      <c r="AM71" s="203"/>
      <c r="AN71" s="203"/>
      <c r="AO71" s="203"/>
      <c r="AP71" s="203"/>
      <c r="AQ71" s="203"/>
      <c r="AR71" s="203"/>
    </row>
    <row r="72" spans="1:44" ht="31.5">
      <c r="A72" s="124" t="s">
        <v>2762</v>
      </c>
      <c r="B72" s="47" t="s">
        <v>209</v>
      </c>
      <c r="C72" s="47" t="s">
        <v>1107</v>
      </c>
      <c r="D72" s="47"/>
      <c r="E72" s="47" t="s">
        <v>2763</v>
      </c>
      <c r="F72" s="47" t="s">
        <v>2764</v>
      </c>
      <c r="G72" s="125">
        <v>2</v>
      </c>
      <c r="H72" s="47" t="s">
        <v>72</v>
      </c>
      <c r="I72" s="47" t="s">
        <v>2765</v>
      </c>
      <c r="J72" s="124" t="s">
        <v>74</v>
      </c>
      <c r="K72" s="124" t="s">
        <v>75</v>
      </c>
      <c r="L72" s="124" t="s">
        <v>76</v>
      </c>
      <c r="M72" s="124" t="s">
        <v>2766</v>
      </c>
      <c r="N72" s="124" t="s">
        <v>2767</v>
      </c>
      <c r="O72" s="124" t="s">
        <v>2767</v>
      </c>
      <c r="P72" s="124" t="s">
        <v>2768</v>
      </c>
      <c r="Q72" s="124" t="s">
        <v>273</v>
      </c>
      <c r="R72" s="124" t="s">
        <v>200</v>
      </c>
      <c r="S72" s="126">
        <v>280000</v>
      </c>
      <c r="T72" s="126"/>
      <c r="U72" s="222">
        <v>1</v>
      </c>
      <c r="V72" s="222"/>
      <c r="W72" s="222"/>
      <c r="X72" s="222">
        <v>1</v>
      </c>
      <c r="Y72" s="222"/>
      <c r="Z72" s="222"/>
      <c r="AA72" s="222">
        <v>1</v>
      </c>
      <c r="AB72" s="222"/>
      <c r="AC72" s="222"/>
      <c r="AD72" s="222">
        <v>1</v>
      </c>
      <c r="AE72" s="222"/>
      <c r="AF72" s="222"/>
      <c r="AG72" s="178"/>
      <c r="AH72" s="203"/>
      <c r="AI72" s="203"/>
      <c r="AJ72" s="203"/>
      <c r="AK72" s="203"/>
      <c r="AL72" s="203"/>
      <c r="AM72" s="203"/>
      <c r="AN72" s="203"/>
      <c r="AO72" s="203"/>
      <c r="AP72" s="203"/>
      <c r="AQ72" s="203"/>
      <c r="AR72" s="203"/>
    </row>
    <row r="73" spans="1:44" ht="31.5">
      <c r="A73" s="124" t="s">
        <v>2769</v>
      </c>
      <c r="B73" s="47" t="s">
        <v>209</v>
      </c>
      <c r="C73" s="47" t="s">
        <v>1107</v>
      </c>
      <c r="D73" s="47"/>
      <c r="E73" s="47" t="s">
        <v>2770</v>
      </c>
      <c r="F73" s="47" t="s">
        <v>2771</v>
      </c>
      <c r="G73" s="125">
        <v>1</v>
      </c>
      <c r="H73" s="47" t="s">
        <v>479</v>
      </c>
      <c r="I73" s="47" t="s">
        <v>2772</v>
      </c>
      <c r="J73" s="124" t="s">
        <v>74</v>
      </c>
      <c r="K73" s="124" t="s">
        <v>75</v>
      </c>
      <c r="L73" s="124" t="s">
        <v>76</v>
      </c>
      <c r="M73" s="124" t="s">
        <v>2773</v>
      </c>
      <c r="N73" s="124" t="s">
        <v>2767</v>
      </c>
      <c r="O73" s="124" t="s">
        <v>2767</v>
      </c>
      <c r="P73" s="124" t="s">
        <v>2768</v>
      </c>
      <c r="Q73" s="124" t="s">
        <v>407</v>
      </c>
      <c r="R73" s="124" t="s">
        <v>200</v>
      </c>
      <c r="S73" s="126">
        <v>55000</v>
      </c>
      <c r="T73" s="126"/>
      <c r="U73" s="222"/>
      <c r="V73" s="222">
        <v>1</v>
      </c>
      <c r="W73" s="222"/>
      <c r="X73" s="222"/>
      <c r="Y73" s="222"/>
      <c r="Z73" s="222"/>
      <c r="AA73" s="222"/>
      <c r="AB73" s="222"/>
      <c r="AC73" s="222"/>
      <c r="AD73" s="222"/>
      <c r="AE73" s="222"/>
      <c r="AF73" s="222"/>
      <c r="AG73" s="178"/>
      <c r="AH73" s="203"/>
      <c r="AI73" s="203"/>
      <c r="AJ73" s="203"/>
      <c r="AK73" s="203"/>
      <c r="AL73" s="203"/>
      <c r="AM73" s="203"/>
      <c r="AN73" s="203"/>
      <c r="AO73" s="203"/>
      <c r="AP73" s="203"/>
      <c r="AQ73" s="203"/>
      <c r="AR73" s="203"/>
    </row>
    <row r="74" spans="1:44" ht="31.5">
      <c r="A74" s="124" t="s">
        <v>2774</v>
      </c>
      <c r="B74" s="47" t="s">
        <v>209</v>
      </c>
      <c r="C74" s="47" t="s">
        <v>1107</v>
      </c>
      <c r="D74" s="47"/>
      <c r="E74" s="47" t="s">
        <v>2775</v>
      </c>
      <c r="F74" s="47" t="s">
        <v>2776</v>
      </c>
      <c r="G74" s="125">
        <v>1</v>
      </c>
      <c r="H74" s="47" t="s">
        <v>479</v>
      </c>
      <c r="I74" s="47" t="s">
        <v>2777</v>
      </c>
      <c r="J74" s="124" t="s">
        <v>74</v>
      </c>
      <c r="K74" s="124" t="s">
        <v>75</v>
      </c>
      <c r="L74" s="124" t="s">
        <v>76</v>
      </c>
      <c r="M74" s="124" t="s">
        <v>2778</v>
      </c>
      <c r="N74" s="124" t="s">
        <v>2767</v>
      </c>
      <c r="O74" s="124" t="s">
        <v>2767</v>
      </c>
      <c r="P74" s="124" t="s">
        <v>2768</v>
      </c>
      <c r="Q74" s="124" t="s">
        <v>407</v>
      </c>
      <c r="R74" s="124" t="s">
        <v>200</v>
      </c>
      <c r="S74" s="126">
        <v>40000</v>
      </c>
      <c r="T74" s="126"/>
      <c r="U74" s="222"/>
      <c r="V74" s="222">
        <v>1</v>
      </c>
      <c r="W74" s="222"/>
      <c r="X74" s="222"/>
      <c r="Y74" s="222"/>
      <c r="Z74" s="222"/>
      <c r="AA74" s="222"/>
      <c r="AB74" s="222"/>
      <c r="AC74" s="222"/>
      <c r="AD74" s="222"/>
      <c r="AE74" s="222"/>
      <c r="AF74" s="222"/>
      <c r="AG74" s="178"/>
      <c r="AH74" s="203"/>
      <c r="AI74" s="203"/>
      <c r="AJ74" s="203"/>
      <c r="AK74" s="203"/>
      <c r="AL74" s="203"/>
      <c r="AM74" s="203"/>
      <c r="AN74" s="203"/>
      <c r="AO74" s="203"/>
      <c r="AP74" s="203"/>
      <c r="AQ74" s="203"/>
      <c r="AR74" s="203"/>
    </row>
    <row r="75" spans="1:44" ht="31.5">
      <c r="A75" s="124" t="s">
        <v>2779</v>
      </c>
      <c r="B75" s="47" t="s">
        <v>209</v>
      </c>
      <c r="C75" s="47" t="s">
        <v>1107</v>
      </c>
      <c r="D75" s="47"/>
      <c r="E75" s="47" t="s">
        <v>2780</v>
      </c>
      <c r="F75" s="47" t="s">
        <v>2781</v>
      </c>
      <c r="G75" s="125">
        <v>1</v>
      </c>
      <c r="H75" s="47" t="s">
        <v>479</v>
      </c>
      <c r="I75" s="47" t="s">
        <v>2782</v>
      </c>
      <c r="J75" s="124" t="s">
        <v>74</v>
      </c>
      <c r="K75" s="124" t="s">
        <v>75</v>
      </c>
      <c r="L75" s="124" t="s">
        <v>76</v>
      </c>
      <c r="M75" s="124" t="s">
        <v>2783</v>
      </c>
      <c r="N75" s="124" t="s">
        <v>2767</v>
      </c>
      <c r="O75" s="124" t="s">
        <v>2767</v>
      </c>
      <c r="P75" s="124" t="s">
        <v>2768</v>
      </c>
      <c r="Q75" s="124" t="s">
        <v>407</v>
      </c>
      <c r="R75" s="124" t="s">
        <v>200</v>
      </c>
      <c r="S75" s="126">
        <v>50000</v>
      </c>
      <c r="T75" s="126"/>
      <c r="U75" s="222"/>
      <c r="V75" s="222"/>
      <c r="W75" s="222">
        <v>1</v>
      </c>
      <c r="X75" s="222"/>
      <c r="Y75" s="222"/>
      <c r="Z75" s="222"/>
      <c r="AA75" s="222"/>
      <c r="AB75" s="222"/>
      <c r="AC75" s="222"/>
      <c r="AD75" s="222"/>
      <c r="AE75" s="222"/>
      <c r="AF75" s="222"/>
      <c r="AG75" s="178"/>
      <c r="AH75" s="203"/>
      <c r="AI75" s="203"/>
      <c r="AJ75" s="203"/>
      <c r="AK75" s="203"/>
      <c r="AL75" s="203"/>
      <c r="AM75" s="203"/>
      <c r="AN75" s="203"/>
      <c r="AO75" s="203"/>
      <c r="AP75" s="203"/>
      <c r="AQ75" s="203"/>
      <c r="AR75" s="203"/>
    </row>
    <row r="76" spans="1:44" ht="31.5">
      <c r="A76" s="124" t="s">
        <v>2784</v>
      </c>
      <c r="B76" s="47" t="s">
        <v>209</v>
      </c>
      <c r="C76" s="47" t="s">
        <v>1107</v>
      </c>
      <c r="D76" s="47"/>
      <c r="E76" s="47" t="s">
        <v>2785</v>
      </c>
      <c r="F76" s="47" t="s">
        <v>2786</v>
      </c>
      <c r="G76" s="125">
        <v>1</v>
      </c>
      <c r="H76" s="47" t="s">
        <v>479</v>
      </c>
      <c r="I76" s="47" t="s">
        <v>2787</v>
      </c>
      <c r="J76" s="124" t="s">
        <v>74</v>
      </c>
      <c r="K76" s="124" t="s">
        <v>75</v>
      </c>
      <c r="L76" s="124" t="s">
        <v>95</v>
      </c>
      <c r="M76" s="124" t="s">
        <v>2788</v>
      </c>
      <c r="N76" s="124" t="s">
        <v>2767</v>
      </c>
      <c r="O76" s="124" t="s">
        <v>2767</v>
      </c>
      <c r="P76" s="124" t="s">
        <v>2768</v>
      </c>
      <c r="Q76" s="124" t="s">
        <v>2789</v>
      </c>
      <c r="R76" s="124" t="s">
        <v>200</v>
      </c>
      <c r="S76" s="126">
        <v>155000</v>
      </c>
      <c r="T76" s="126"/>
      <c r="U76" s="222"/>
      <c r="V76" s="222"/>
      <c r="W76" s="222"/>
      <c r="X76" s="222">
        <v>1</v>
      </c>
      <c r="Y76" s="222"/>
      <c r="Z76" s="222"/>
      <c r="AA76" s="222"/>
      <c r="AB76" s="222"/>
      <c r="AC76" s="222"/>
      <c r="AD76" s="222"/>
      <c r="AE76" s="222"/>
      <c r="AF76" s="222"/>
      <c r="AG76" s="224"/>
      <c r="AH76" s="180"/>
      <c r="AI76" s="180"/>
      <c r="AJ76" s="180"/>
      <c r="AK76" s="180"/>
      <c r="AL76" s="180"/>
      <c r="AM76" s="180"/>
      <c r="AN76" s="180"/>
      <c r="AO76" s="180"/>
      <c r="AP76" s="180"/>
      <c r="AQ76" s="180"/>
      <c r="AR76" s="180"/>
    </row>
    <row r="77" spans="1:44" ht="31.5">
      <c r="A77" s="124" t="s">
        <v>2790</v>
      </c>
      <c r="B77" s="47" t="s">
        <v>209</v>
      </c>
      <c r="C77" s="47" t="s">
        <v>1107</v>
      </c>
      <c r="D77" s="47"/>
      <c r="E77" s="47" t="s">
        <v>2791</v>
      </c>
      <c r="F77" s="47" t="s">
        <v>2792</v>
      </c>
      <c r="G77" s="125">
        <v>1</v>
      </c>
      <c r="H77" s="47" t="s">
        <v>479</v>
      </c>
      <c r="I77" s="47" t="s">
        <v>2793</v>
      </c>
      <c r="J77" s="124" t="s">
        <v>74</v>
      </c>
      <c r="K77" s="124" t="s">
        <v>75</v>
      </c>
      <c r="L77" s="124" t="s">
        <v>95</v>
      </c>
      <c r="M77" s="124" t="s">
        <v>2794</v>
      </c>
      <c r="N77" s="124" t="s">
        <v>2767</v>
      </c>
      <c r="O77" s="124" t="s">
        <v>2767</v>
      </c>
      <c r="P77" s="124" t="s">
        <v>2768</v>
      </c>
      <c r="Q77" s="124" t="s">
        <v>2795</v>
      </c>
      <c r="R77" s="124" t="s">
        <v>82</v>
      </c>
      <c r="S77" s="126">
        <v>0</v>
      </c>
      <c r="T77" s="126"/>
      <c r="U77" s="222"/>
      <c r="V77" s="222"/>
      <c r="W77" s="222"/>
      <c r="X77" s="222">
        <v>1</v>
      </c>
      <c r="Y77" s="222"/>
      <c r="Z77" s="222"/>
      <c r="AA77" s="222"/>
      <c r="AB77" s="222"/>
      <c r="AC77" s="222"/>
      <c r="AD77" s="222"/>
      <c r="AE77" s="222"/>
      <c r="AF77" s="222"/>
      <c r="AG77" s="224"/>
      <c r="AH77" s="180"/>
      <c r="AI77" s="180"/>
      <c r="AJ77" s="180"/>
      <c r="AK77" s="180"/>
      <c r="AL77" s="180"/>
      <c r="AM77" s="180"/>
      <c r="AN77" s="180"/>
      <c r="AO77" s="180"/>
      <c r="AP77" s="180"/>
      <c r="AQ77" s="180"/>
      <c r="AR77" s="180"/>
    </row>
    <row r="78" spans="1:44" ht="31.5">
      <c r="A78" s="124" t="s">
        <v>2796</v>
      </c>
      <c r="B78" s="47" t="s">
        <v>209</v>
      </c>
      <c r="C78" s="47" t="s">
        <v>1107</v>
      </c>
      <c r="D78" s="47"/>
      <c r="E78" s="47" t="s">
        <v>2797</v>
      </c>
      <c r="F78" s="47" t="s">
        <v>2798</v>
      </c>
      <c r="G78" s="125">
        <v>1</v>
      </c>
      <c r="H78" s="47" t="s">
        <v>479</v>
      </c>
      <c r="I78" s="47" t="s">
        <v>2772</v>
      </c>
      <c r="J78" s="124" t="s">
        <v>74</v>
      </c>
      <c r="K78" s="124" t="s">
        <v>75</v>
      </c>
      <c r="L78" s="124" t="s">
        <v>95</v>
      </c>
      <c r="M78" s="124" t="s">
        <v>2799</v>
      </c>
      <c r="N78" s="124" t="s">
        <v>2767</v>
      </c>
      <c r="O78" s="124" t="s">
        <v>2767</v>
      </c>
      <c r="P78" s="124" t="s">
        <v>2768</v>
      </c>
      <c r="Q78" s="124" t="s">
        <v>407</v>
      </c>
      <c r="R78" s="124" t="s">
        <v>200</v>
      </c>
      <c r="S78" s="126">
        <v>100000</v>
      </c>
      <c r="T78" s="126"/>
      <c r="U78" s="222"/>
      <c r="V78" s="222"/>
      <c r="W78" s="222"/>
      <c r="X78" s="222"/>
      <c r="Y78" s="222">
        <v>1</v>
      </c>
      <c r="Z78" s="222"/>
      <c r="AA78" s="222"/>
      <c r="AB78" s="222"/>
      <c r="AC78" s="222"/>
      <c r="AD78" s="222"/>
      <c r="AE78" s="222"/>
      <c r="AF78" s="222"/>
      <c r="AG78" s="226"/>
      <c r="AH78" s="180"/>
      <c r="AI78" s="180"/>
      <c r="AJ78" s="180"/>
      <c r="AK78" s="180"/>
      <c r="AL78" s="180"/>
      <c r="AM78" s="180"/>
      <c r="AN78" s="180"/>
      <c r="AO78" s="180"/>
      <c r="AP78" s="180"/>
      <c r="AQ78" s="180"/>
      <c r="AR78" s="180"/>
    </row>
    <row r="79" spans="1:44" ht="220.5">
      <c r="A79" s="124" t="s">
        <v>2800</v>
      </c>
      <c r="B79" s="47" t="s">
        <v>209</v>
      </c>
      <c r="C79" s="47" t="s">
        <v>1107</v>
      </c>
      <c r="D79" s="47"/>
      <c r="E79" s="47" t="s">
        <v>2801</v>
      </c>
      <c r="F79" s="47" t="s">
        <v>2802</v>
      </c>
      <c r="G79" s="125">
        <v>3</v>
      </c>
      <c r="H79" s="47" t="s">
        <v>479</v>
      </c>
      <c r="I79" s="47" t="s">
        <v>2803</v>
      </c>
      <c r="J79" s="124" t="s">
        <v>94</v>
      </c>
      <c r="K79" s="124" t="s">
        <v>75</v>
      </c>
      <c r="L79" s="124" t="s">
        <v>76</v>
      </c>
      <c r="M79" s="124" t="s">
        <v>2804</v>
      </c>
      <c r="N79" s="124" t="s">
        <v>2767</v>
      </c>
      <c r="O79" s="124" t="s">
        <v>2767</v>
      </c>
      <c r="P79" s="124" t="s">
        <v>2768</v>
      </c>
      <c r="Q79" s="124" t="s">
        <v>407</v>
      </c>
      <c r="R79" s="124" t="s">
        <v>200</v>
      </c>
      <c r="S79" s="126">
        <v>3050000</v>
      </c>
      <c r="T79" s="126"/>
      <c r="U79" s="223"/>
      <c r="V79" s="223">
        <v>0.1</v>
      </c>
      <c r="W79" s="223">
        <v>0.15</v>
      </c>
      <c r="X79" s="223">
        <v>0.15</v>
      </c>
      <c r="Y79" s="223">
        <v>0.2</v>
      </c>
      <c r="Z79" s="223">
        <v>0.4</v>
      </c>
      <c r="AA79" s="223"/>
      <c r="AB79" s="223"/>
      <c r="AC79" s="223"/>
      <c r="AD79" s="223"/>
      <c r="AE79" s="223"/>
      <c r="AF79" s="223"/>
      <c r="AG79" s="224"/>
      <c r="AH79" s="180"/>
      <c r="AI79" s="180"/>
      <c r="AJ79" s="180"/>
      <c r="AK79" s="180"/>
      <c r="AL79" s="180"/>
      <c r="AM79" s="180"/>
      <c r="AN79" s="180"/>
      <c r="AO79" s="180"/>
      <c r="AP79" s="180"/>
      <c r="AQ79" s="180"/>
      <c r="AR79" s="180"/>
    </row>
    <row r="80" spans="1:44" ht="31.5">
      <c r="A80" s="124" t="s">
        <v>2805</v>
      </c>
      <c r="B80" s="47" t="s">
        <v>209</v>
      </c>
      <c r="C80" s="47" t="s">
        <v>1107</v>
      </c>
      <c r="D80" s="47"/>
      <c r="E80" s="47" t="s">
        <v>2806</v>
      </c>
      <c r="F80" s="47" t="s">
        <v>2807</v>
      </c>
      <c r="G80" s="125">
        <v>1</v>
      </c>
      <c r="H80" s="47" t="s">
        <v>479</v>
      </c>
      <c r="I80" s="47" t="s">
        <v>2772</v>
      </c>
      <c r="J80" s="124" t="s">
        <v>74</v>
      </c>
      <c r="K80" s="124" t="s">
        <v>75</v>
      </c>
      <c r="L80" s="124" t="s">
        <v>95</v>
      </c>
      <c r="M80" s="124" t="s">
        <v>2808</v>
      </c>
      <c r="N80" s="124" t="s">
        <v>2767</v>
      </c>
      <c r="O80" s="124" t="s">
        <v>2767</v>
      </c>
      <c r="P80" s="124" t="s">
        <v>2768</v>
      </c>
      <c r="Q80" s="124" t="s">
        <v>407</v>
      </c>
      <c r="R80" s="124" t="s">
        <v>200</v>
      </c>
      <c r="S80" s="126">
        <v>100000</v>
      </c>
      <c r="T80" s="126"/>
      <c r="U80" s="222"/>
      <c r="V80" s="222"/>
      <c r="W80" s="222"/>
      <c r="X80" s="222"/>
      <c r="Y80" s="222"/>
      <c r="Z80" s="222"/>
      <c r="AA80" s="222">
        <v>1</v>
      </c>
      <c r="AB80" s="222"/>
      <c r="AC80" s="222"/>
      <c r="AD80" s="222"/>
      <c r="AE80" s="222"/>
      <c r="AF80" s="222"/>
      <c r="AG80" s="178"/>
      <c r="AH80" s="180"/>
      <c r="AI80" s="180"/>
      <c r="AJ80" s="180"/>
      <c r="AK80" s="180"/>
      <c r="AL80" s="180"/>
      <c r="AM80" s="180"/>
      <c r="AN80" s="180"/>
      <c r="AO80" s="180"/>
      <c r="AP80" s="180"/>
      <c r="AQ80" s="180"/>
      <c r="AR80" s="180"/>
    </row>
    <row r="81" spans="1:44" ht="31.5">
      <c r="A81" s="124" t="s">
        <v>2809</v>
      </c>
      <c r="B81" s="47" t="s">
        <v>209</v>
      </c>
      <c r="C81" s="47" t="s">
        <v>1107</v>
      </c>
      <c r="D81" s="47"/>
      <c r="E81" s="47" t="s">
        <v>2810</v>
      </c>
      <c r="F81" s="47" t="s">
        <v>2811</v>
      </c>
      <c r="G81" s="125">
        <v>2</v>
      </c>
      <c r="H81" s="47" t="s">
        <v>72</v>
      </c>
      <c r="I81" s="47" t="s">
        <v>2765</v>
      </c>
      <c r="J81" s="124" t="s">
        <v>74</v>
      </c>
      <c r="K81" s="124" t="s">
        <v>75</v>
      </c>
      <c r="L81" s="124" t="s">
        <v>76</v>
      </c>
      <c r="M81" s="124" t="s">
        <v>2812</v>
      </c>
      <c r="N81" s="124" t="s">
        <v>2767</v>
      </c>
      <c r="O81" s="124" t="s">
        <v>2767</v>
      </c>
      <c r="P81" s="124" t="s">
        <v>2768</v>
      </c>
      <c r="Q81" s="124" t="s">
        <v>407</v>
      </c>
      <c r="R81" s="124" t="s">
        <v>200</v>
      </c>
      <c r="S81" s="126">
        <v>1150000</v>
      </c>
      <c r="T81" s="126"/>
      <c r="U81" s="222"/>
      <c r="V81" s="222"/>
      <c r="W81" s="222"/>
      <c r="X81" s="222"/>
      <c r="Y81" s="222"/>
      <c r="Z81" s="222"/>
      <c r="AA81" s="222"/>
      <c r="AB81" s="222">
        <v>1</v>
      </c>
      <c r="AC81" s="222"/>
      <c r="AD81" s="222"/>
      <c r="AE81" s="222"/>
      <c r="AF81" s="222"/>
      <c r="AG81" s="224"/>
      <c r="AH81" s="180"/>
      <c r="AI81" s="180"/>
      <c r="AJ81" s="180"/>
      <c r="AK81" s="180"/>
      <c r="AL81" s="180"/>
      <c r="AM81" s="180"/>
      <c r="AN81" s="180"/>
      <c r="AO81" s="180"/>
      <c r="AP81" s="180"/>
      <c r="AQ81" s="180"/>
      <c r="AR81" s="180"/>
    </row>
    <row r="82" spans="1:44" ht="141.75">
      <c r="A82" s="124" t="s">
        <v>2813</v>
      </c>
      <c r="B82" s="47" t="s">
        <v>209</v>
      </c>
      <c r="C82" s="47" t="s">
        <v>1107</v>
      </c>
      <c r="D82" s="47"/>
      <c r="E82" s="47" t="s">
        <v>2814</v>
      </c>
      <c r="F82" s="47" t="s">
        <v>2815</v>
      </c>
      <c r="G82" s="125">
        <v>1</v>
      </c>
      <c r="H82" s="47" t="s">
        <v>479</v>
      </c>
      <c r="I82" s="47" t="s">
        <v>2803</v>
      </c>
      <c r="J82" s="124" t="s">
        <v>94</v>
      </c>
      <c r="K82" s="124" t="s">
        <v>75</v>
      </c>
      <c r="L82" s="124" t="s">
        <v>76</v>
      </c>
      <c r="M82" s="124" t="s">
        <v>2816</v>
      </c>
      <c r="N82" s="124" t="s">
        <v>2767</v>
      </c>
      <c r="O82" s="124" t="s">
        <v>2767</v>
      </c>
      <c r="P82" s="124" t="s">
        <v>2768</v>
      </c>
      <c r="Q82" s="124" t="s">
        <v>2795</v>
      </c>
      <c r="R82" s="124" t="s">
        <v>82</v>
      </c>
      <c r="S82" s="126">
        <v>0</v>
      </c>
      <c r="T82" s="126"/>
      <c r="U82" s="223"/>
      <c r="V82" s="223"/>
      <c r="W82" s="223"/>
      <c r="X82" s="223"/>
      <c r="Y82" s="223"/>
      <c r="Z82" s="223"/>
      <c r="AA82" s="223"/>
      <c r="AB82" s="223"/>
      <c r="AC82" s="223">
        <v>0.1</v>
      </c>
      <c r="AD82" s="223">
        <v>0.4</v>
      </c>
      <c r="AE82" s="223">
        <v>0.5</v>
      </c>
      <c r="AF82" s="223"/>
      <c r="AG82" s="224"/>
      <c r="AH82" s="180"/>
      <c r="AI82" s="180"/>
      <c r="AJ82" s="180"/>
      <c r="AK82" s="180"/>
      <c r="AL82" s="180"/>
      <c r="AM82" s="180"/>
      <c r="AN82" s="180"/>
      <c r="AO82" s="180"/>
      <c r="AP82" s="180"/>
      <c r="AQ82" s="180"/>
      <c r="AR82" s="180"/>
    </row>
    <row r="83" spans="1:44" ht="78.75">
      <c r="A83" s="124" t="s">
        <v>2817</v>
      </c>
      <c r="B83" s="47" t="s">
        <v>209</v>
      </c>
      <c r="C83" s="47" t="s">
        <v>1107</v>
      </c>
      <c r="D83" s="47"/>
      <c r="E83" s="47" t="s">
        <v>2818</v>
      </c>
      <c r="F83" s="47" t="s">
        <v>2819</v>
      </c>
      <c r="G83" s="125">
        <v>2</v>
      </c>
      <c r="H83" s="47" t="s">
        <v>479</v>
      </c>
      <c r="I83" s="47" t="s">
        <v>2803</v>
      </c>
      <c r="J83" s="124" t="s">
        <v>94</v>
      </c>
      <c r="K83" s="124" t="s">
        <v>75</v>
      </c>
      <c r="L83" s="124" t="s">
        <v>76</v>
      </c>
      <c r="M83" s="124" t="s">
        <v>2820</v>
      </c>
      <c r="N83" s="124" t="s">
        <v>2767</v>
      </c>
      <c r="O83" s="124" t="s">
        <v>2767</v>
      </c>
      <c r="P83" s="124" t="s">
        <v>2768</v>
      </c>
      <c r="Q83" s="124" t="s">
        <v>2795</v>
      </c>
      <c r="R83" s="124" t="s">
        <v>82</v>
      </c>
      <c r="S83" s="126"/>
      <c r="T83" s="126"/>
      <c r="U83" s="223"/>
      <c r="V83" s="223">
        <v>0.05</v>
      </c>
      <c r="W83" s="223">
        <v>0.05</v>
      </c>
      <c r="X83" s="223">
        <v>0.25</v>
      </c>
      <c r="Y83" s="223">
        <v>0.25</v>
      </c>
      <c r="Z83" s="223">
        <v>0.05</v>
      </c>
      <c r="AA83" s="223">
        <v>0.05</v>
      </c>
      <c r="AB83" s="223">
        <v>0.06</v>
      </c>
      <c r="AC83" s="223">
        <v>0.06</v>
      </c>
      <c r="AD83" s="223">
        <v>0.06</v>
      </c>
      <c r="AE83" s="223">
        <v>0.06</v>
      </c>
      <c r="AF83" s="223">
        <v>0.06</v>
      </c>
      <c r="AG83" s="178"/>
      <c r="AH83" s="180"/>
      <c r="AI83" s="180"/>
      <c r="AJ83" s="180"/>
      <c r="AK83" s="180"/>
      <c r="AL83" s="180"/>
      <c r="AM83" s="180"/>
      <c r="AN83" s="180"/>
      <c r="AO83" s="180"/>
      <c r="AP83" s="180"/>
      <c r="AQ83" s="180"/>
      <c r="AR83" s="180"/>
    </row>
    <row r="84" spans="1:44" ht="173.25">
      <c r="A84" s="124" t="s">
        <v>2821</v>
      </c>
      <c r="B84" s="47" t="s">
        <v>209</v>
      </c>
      <c r="C84" s="47" t="s">
        <v>1107</v>
      </c>
      <c r="D84" s="47"/>
      <c r="E84" s="47" t="s">
        <v>2822</v>
      </c>
      <c r="F84" s="47" t="s">
        <v>2823</v>
      </c>
      <c r="G84" s="125">
        <v>1</v>
      </c>
      <c r="H84" s="47" t="s">
        <v>479</v>
      </c>
      <c r="I84" s="47" t="s">
        <v>2803</v>
      </c>
      <c r="J84" s="124" t="s">
        <v>94</v>
      </c>
      <c r="K84" s="124" t="s">
        <v>75</v>
      </c>
      <c r="L84" s="124" t="s">
        <v>76</v>
      </c>
      <c r="M84" s="124" t="s">
        <v>2824</v>
      </c>
      <c r="N84" s="124" t="s">
        <v>2767</v>
      </c>
      <c r="O84" s="124" t="s">
        <v>2767</v>
      </c>
      <c r="P84" s="124" t="s">
        <v>2768</v>
      </c>
      <c r="Q84" s="124" t="s">
        <v>407</v>
      </c>
      <c r="R84" s="124" t="s">
        <v>200</v>
      </c>
      <c r="S84" s="126">
        <v>985000</v>
      </c>
      <c r="T84" s="126"/>
      <c r="U84" s="223"/>
      <c r="V84" s="223"/>
      <c r="W84" s="223"/>
      <c r="X84" s="223"/>
      <c r="Y84" s="223"/>
      <c r="Z84" s="223"/>
      <c r="AA84" s="223"/>
      <c r="AB84" s="223"/>
      <c r="AC84" s="223">
        <v>0.1</v>
      </c>
      <c r="AD84" s="223">
        <v>0.15</v>
      </c>
      <c r="AE84" s="223">
        <v>0.25</v>
      </c>
      <c r="AF84" s="223">
        <v>0.5</v>
      </c>
      <c r="AG84" s="224"/>
      <c r="AH84" s="180"/>
      <c r="AI84" s="180"/>
      <c r="AJ84" s="180"/>
      <c r="AK84" s="180"/>
      <c r="AL84" s="180"/>
      <c r="AM84" s="180"/>
      <c r="AN84" s="180"/>
      <c r="AO84" s="180"/>
      <c r="AP84" s="180"/>
      <c r="AQ84" s="180"/>
      <c r="AR84" s="180"/>
    </row>
    <row r="85" spans="1:44" ht="31.5">
      <c r="A85" s="124" t="s">
        <v>2825</v>
      </c>
      <c r="B85" s="47" t="s">
        <v>209</v>
      </c>
      <c r="C85" s="47" t="s">
        <v>1107</v>
      </c>
      <c r="D85" s="47"/>
      <c r="E85" s="47" t="s">
        <v>2826</v>
      </c>
      <c r="F85" s="47" t="s">
        <v>2827</v>
      </c>
      <c r="G85" s="125">
        <v>3</v>
      </c>
      <c r="H85" s="47" t="s">
        <v>479</v>
      </c>
      <c r="I85" s="47" t="s">
        <v>2828</v>
      </c>
      <c r="J85" s="124" t="s">
        <v>94</v>
      </c>
      <c r="K85" s="124" t="s">
        <v>75</v>
      </c>
      <c r="L85" s="124" t="s">
        <v>76</v>
      </c>
      <c r="M85" s="124" t="s">
        <v>2829</v>
      </c>
      <c r="N85" s="124" t="s">
        <v>2767</v>
      </c>
      <c r="O85" s="124" t="s">
        <v>2767</v>
      </c>
      <c r="P85" s="124" t="s">
        <v>2768</v>
      </c>
      <c r="Q85" s="124" t="s">
        <v>407</v>
      </c>
      <c r="R85" s="124" t="s">
        <v>200</v>
      </c>
      <c r="S85" s="126">
        <v>15350000</v>
      </c>
      <c r="T85" s="126"/>
      <c r="U85" s="223"/>
      <c r="V85" s="223"/>
      <c r="W85" s="223"/>
      <c r="X85" s="223"/>
      <c r="Y85" s="223"/>
      <c r="Z85" s="223">
        <v>0.05</v>
      </c>
      <c r="AA85" s="223">
        <v>0.2</v>
      </c>
      <c r="AB85" s="223">
        <v>0.2</v>
      </c>
      <c r="AC85" s="223">
        <v>0.15</v>
      </c>
      <c r="AD85" s="223">
        <v>0.1</v>
      </c>
      <c r="AE85" s="223">
        <v>0.1</v>
      </c>
      <c r="AF85" s="223">
        <v>0.2</v>
      </c>
      <c r="AG85" s="224"/>
      <c r="AH85" s="180"/>
      <c r="AI85" s="180"/>
      <c r="AJ85" s="180"/>
      <c r="AK85" s="180"/>
      <c r="AL85" s="180"/>
      <c r="AM85" s="180"/>
      <c r="AN85" s="180"/>
      <c r="AO85" s="180"/>
      <c r="AP85" s="180"/>
      <c r="AQ85" s="180"/>
      <c r="AR85" s="180"/>
    </row>
    <row r="86" spans="1:44" ht="141.75">
      <c r="A86" s="124" t="s">
        <v>2830</v>
      </c>
      <c r="B86" s="47" t="s">
        <v>209</v>
      </c>
      <c r="C86" s="47" t="s">
        <v>1107</v>
      </c>
      <c r="D86" s="47"/>
      <c r="E86" s="47" t="s">
        <v>2831</v>
      </c>
      <c r="F86" s="47" t="s">
        <v>2832</v>
      </c>
      <c r="G86" s="125">
        <v>3</v>
      </c>
      <c r="H86" s="47" t="s">
        <v>72</v>
      </c>
      <c r="I86" s="47" t="s">
        <v>2803</v>
      </c>
      <c r="J86" s="124" t="s">
        <v>94</v>
      </c>
      <c r="K86" s="124" t="s">
        <v>75</v>
      </c>
      <c r="L86" s="124" t="s">
        <v>76</v>
      </c>
      <c r="M86" s="124" t="s">
        <v>2833</v>
      </c>
      <c r="N86" s="124" t="s">
        <v>2767</v>
      </c>
      <c r="O86" s="124" t="s">
        <v>2767</v>
      </c>
      <c r="P86" s="124" t="s">
        <v>2768</v>
      </c>
      <c r="Q86" s="124" t="s">
        <v>873</v>
      </c>
      <c r="R86" s="124" t="s">
        <v>200</v>
      </c>
      <c r="S86" s="126">
        <v>26173</v>
      </c>
      <c r="T86" s="126"/>
      <c r="U86" s="223"/>
      <c r="V86" s="223"/>
      <c r="W86" s="223"/>
      <c r="X86" s="223"/>
      <c r="Y86" s="223"/>
      <c r="Z86" s="223"/>
      <c r="AA86" s="223"/>
      <c r="AB86" s="223">
        <v>0.25</v>
      </c>
      <c r="AC86" s="223">
        <v>0.25</v>
      </c>
      <c r="AD86" s="223">
        <v>0.25</v>
      </c>
      <c r="AE86" s="223">
        <v>0.25</v>
      </c>
      <c r="AF86" s="223">
        <v>0.25</v>
      </c>
      <c r="AG86" s="224"/>
      <c r="AH86" s="180"/>
      <c r="AI86" s="180"/>
      <c r="AJ86" s="180"/>
      <c r="AK86" s="180"/>
      <c r="AL86" s="180"/>
      <c r="AM86" s="180"/>
      <c r="AN86" s="180"/>
      <c r="AO86" s="180"/>
      <c r="AP86" s="180"/>
      <c r="AQ86" s="180"/>
      <c r="AR86" s="180"/>
    </row>
    <row r="87" spans="1:44" ht="47.25">
      <c r="A87" s="124" t="s">
        <v>2834</v>
      </c>
      <c r="B87" s="47" t="s">
        <v>209</v>
      </c>
      <c r="C87" s="47" t="s">
        <v>2686</v>
      </c>
      <c r="D87" s="47"/>
      <c r="E87" s="47" t="s">
        <v>2835</v>
      </c>
      <c r="F87" s="47" t="s">
        <v>2836</v>
      </c>
      <c r="G87" s="125">
        <v>3</v>
      </c>
      <c r="H87" s="47" t="s">
        <v>479</v>
      </c>
      <c r="I87" s="47" t="s">
        <v>2803</v>
      </c>
      <c r="J87" s="124" t="s">
        <v>94</v>
      </c>
      <c r="K87" s="124" t="s">
        <v>75</v>
      </c>
      <c r="L87" s="124" t="s">
        <v>76</v>
      </c>
      <c r="M87" s="124" t="s">
        <v>2837</v>
      </c>
      <c r="N87" s="124" t="s">
        <v>2767</v>
      </c>
      <c r="O87" s="124" t="s">
        <v>2767</v>
      </c>
      <c r="P87" s="124" t="s">
        <v>2768</v>
      </c>
      <c r="Q87" s="124" t="s">
        <v>852</v>
      </c>
      <c r="R87" s="124" t="s">
        <v>82</v>
      </c>
      <c r="S87" s="126">
        <v>122800</v>
      </c>
      <c r="T87" s="126"/>
      <c r="U87" s="223">
        <v>1</v>
      </c>
      <c r="V87" s="223">
        <v>1</v>
      </c>
      <c r="W87" s="223">
        <v>1</v>
      </c>
      <c r="X87" s="223">
        <v>1</v>
      </c>
      <c r="Y87" s="223">
        <v>1</v>
      </c>
      <c r="Z87" s="223">
        <v>1</v>
      </c>
      <c r="AA87" s="223">
        <v>1</v>
      </c>
      <c r="AB87" s="223">
        <v>1</v>
      </c>
      <c r="AC87" s="223">
        <v>1</v>
      </c>
      <c r="AD87" s="223">
        <v>1</v>
      </c>
      <c r="AE87" s="223">
        <v>1</v>
      </c>
      <c r="AF87" s="223">
        <v>1</v>
      </c>
      <c r="AG87" s="224"/>
      <c r="AH87" s="180"/>
      <c r="AI87" s="180"/>
      <c r="AJ87" s="180"/>
      <c r="AK87" s="180"/>
      <c r="AL87" s="180"/>
      <c r="AM87" s="180"/>
      <c r="AN87" s="180"/>
      <c r="AO87" s="180"/>
      <c r="AP87" s="180"/>
      <c r="AQ87" s="180"/>
      <c r="AR87" s="180"/>
    </row>
    <row r="88" spans="1:44" ht="63">
      <c r="A88" s="124" t="s">
        <v>2838</v>
      </c>
      <c r="B88" s="47" t="s">
        <v>209</v>
      </c>
      <c r="C88" s="47" t="s">
        <v>2686</v>
      </c>
      <c r="D88" s="47"/>
      <c r="E88" s="47" t="s">
        <v>2839</v>
      </c>
      <c r="F88" s="47" t="s">
        <v>2840</v>
      </c>
      <c r="G88" s="125">
        <v>3</v>
      </c>
      <c r="H88" s="47" t="s">
        <v>72</v>
      </c>
      <c r="I88" s="47" t="s">
        <v>2841</v>
      </c>
      <c r="J88" s="124" t="s">
        <v>94</v>
      </c>
      <c r="K88" s="124" t="s">
        <v>75</v>
      </c>
      <c r="L88" s="124" t="s">
        <v>76</v>
      </c>
      <c r="M88" s="124" t="s">
        <v>2842</v>
      </c>
      <c r="N88" s="124" t="s">
        <v>2767</v>
      </c>
      <c r="O88" s="124" t="s">
        <v>2767</v>
      </c>
      <c r="P88" s="124" t="s">
        <v>2768</v>
      </c>
      <c r="Q88" s="124" t="s">
        <v>2843</v>
      </c>
      <c r="R88" s="124" t="s">
        <v>82</v>
      </c>
      <c r="S88" s="126">
        <v>0</v>
      </c>
      <c r="T88" s="126"/>
      <c r="U88" s="223">
        <v>1</v>
      </c>
      <c r="V88" s="223">
        <v>1</v>
      </c>
      <c r="W88" s="223">
        <v>1</v>
      </c>
      <c r="X88" s="223">
        <v>1</v>
      </c>
      <c r="Y88" s="223">
        <v>1</v>
      </c>
      <c r="Z88" s="223">
        <v>1</v>
      </c>
      <c r="AA88" s="223">
        <v>1</v>
      </c>
      <c r="AB88" s="223">
        <v>1</v>
      </c>
      <c r="AC88" s="223">
        <v>1</v>
      </c>
      <c r="AD88" s="223">
        <v>1</v>
      </c>
      <c r="AE88" s="223">
        <v>1</v>
      </c>
      <c r="AF88" s="223">
        <v>1</v>
      </c>
      <c r="AG88" s="224"/>
      <c r="AH88" s="180"/>
      <c r="AI88" s="180"/>
      <c r="AJ88" s="180"/>
      <c r="AK88" s="180"/>
      <c r="AL88" s="227"/>
      <c r="AM88" s="180"/>
      <c r="AN88" s="180"/>
      <c r="AO88" s="180"/>
      <c r="AP88" s="180"/>
      <c r="AQ88" s="180"/>
      <c r="AR88" s="180"/>
    </row>
    <row r="89" spans="1:44" ht="94.5">
      <c r="A89" s="124" t="s">
        <v>2844</v>
      </c>
      <c r="B89" s="47" t="s">
        <v>209</v>
      </c>
      <c r="C89" s="47" t="s">
        <v>2686</v>
      </c>
      <c r="D89" s="47"/>
      <c r="E89" s="47" t="s">
        <v>2845</v>
      </c>
      <c r="F89" s="47" t="s">
        <v>2846</v>
      </c>
      <c r="G89" s="125">
        <v>3</v>
      </c>
      <c r="H89" s="47" t="s">
        <v>72</v>
      </c>
      <c r="I89" s="47" t="s">
        <v>2847</v>
      </c>
      <c r="J89" s="124" t="s">
        <v>94</v>
      </c>
      <c r="K89" s="124" t="s">
        <v>75</v>
      </c>
      <c r="L89" s="124" t="s">
        <v>95</v>
      </c>
      <c r="M89" s="124" t="s">
        <v>2848</v>
      </c>
      <c r="N89" s="124" t="s">
        <v>2767</v>
      </c>
      <c r="O89" s="124" t="s">
        <v>2767</v>
      </c>
      <c r="P89" s="124" t="s">
        <v>2768</v>
      </c>
      <c r="R89" s="124" t="s">
        <v>82</v>
      </c>
      <c r="S89" s="126"/>
      <c r="T89" s="126"/>
      <c r="U89" s="223">
        <v>1</v>
      </c>
      <c r="V89" s="223">
        <v>1</v>
      </c>
      <c r="W89" s="223">
        <v>1</v>
      </c>
      <c r="X89" s="223">
        <v>1</v>
      </c>
      <c r="Y89" s="223">
        <v>1</v>
      </c>
      <c r="Z89" s="223">
        <v>1</v>
      </c>
      <c r="AA89" s="223">
        <v>1</v>
      </c>
      <c r="AB89" s="223">
        <v>1</v>
      </c>
      <c r="AC89" s="223">
        <v>1</v>
      </c>
      <c r="AD89" s="223">
        <v>1</v>
      </c>
      <c r="AE89" s="223">
        <v>1</v>
      </c>
      <c r="AF89" s="223">
        <v>1</v>
      </c>
      <c r="AG89" s="224"/>
      <c r="AH89" s="180"/>
      <c r="AI89" s="180"/>
      <c r="AJ89" s="180"/>
      <c r="AK89" s="180"/>
      <c r="AL89" s="180"/>
      <c r="AM89" s="180"/>
      <c r="AN89" s="180"/>
      <c r="AO89" s="180"/>
      <c r="AP89" s="180"/>
      <c r="AQ89" s="180"/>
      <c r="AR89" s="180"/>
    </row>
    <row r="90" spans="1:44" ht="78.75">
      <c r="A90" s="124" t="s">
        <v>2849</v>
      </c>
      <c r="B90" s="47" t="s">
        <v>209</v>
      </c>
      <c r="C90" s="47" t="s">
        <v>2686</v>
      </c>
      <c r="D90" s="47"/>
      <c r="E90" s="47" t="s">
        <v>2850</v>
      </c>
      <c r="F90" s="47" t="s">
        <v>2851</v>
      </c>
      <c r="G90" s="125">
        <v>3</v>
      </c>
      <c r="H90" s="47" t="s">
        <v>72</v>
      </c>
      <c r="I90" s="47" t="s">
        <v>2847</v>
      </c>
      <c r="J90" s="124" t="s">
        <v>94</v>
      </c>
      <c r="K90" s="124" t="s">
        <v>75</v>
      </c>
      <c r="L90" s="124" t="s">
        <v>76</v>
      </c>
      <c r="M90" s="124" t="s">
        <v>2852</v>
      </c>
      <c r="N90" s="124" t="s">
        <v>2767</v>
      </c>
      <c r="O90" s="124" t="s">
        <v>2767</v>
      </c>
      <c r="P90" s="124" t="s">
        <v>2768</v>
      </c>
      <c r="S90" s="126">
        <v>0</v>
      </c>
      <c r="T90" s="126"/>
      <c r="U90" s="223">
        <v>1</v>
      </c>
      <c r="V90" s="223">
        <v>1</v>
      </c>
      <c r="W90" s="223">
        <v>1</v>
      </c>
      <c r="X90" s="223">
        <v>1</v>
      </c>
      <c r="Y90" s="223">
        <v>1</v>
      </c>
      <c r="Z90" s="223">
        <v>1</v>
      </c>
      <c r="AA90" s="223">
        <v>1</v>
      </c>
      <c r="AB90" s="223">
        <v>1</v>
      </c>
      <c r="AC90" s="223">
        <v>1</v>
      </c>
      <c r="AD90" s="223">
        <v>1</v>
      </c>
      <c r="AE90" s="223">
        <v>1</v>
      </c>
      <c r="AF90" s="223">
        <v>1</v>
      </c>
      <c r="AG90" s="224"/>
      <c r="AH90" s="180"/>
      <c r="AI90" s="180"/>
      <c r="AJ90" s="180"/>
      <c r="AK90" s="180"/>
      <c r="AL90" s="180"/>
      <c r="AM90" s="180"/>
      <c r="AN90" s="180"/>
      <c r="AO90" s="180"/>
      <c r="AP90" s="180"/>
      <c r="AQ90" s="180"/>
      <c r="AR90" s="180"/>
    </row>
    <row r="91" spans="1:44" ht="78.75">
      <c r="A91" s="124" t="s">
        <v>2853</v>
      </c>
      <c r="B91" s="47" t="s">
        <v>385</v>
      </c>
      <c r="C91" s="47" t="s">
        <v>386</v>
      </c>
      <c r="D91" s="47"/>
      <c r="E91" s="47" t="s">
        <v>2854</v>
      </c>
      <c r="F91" s="47" t="s">
        <v>2855</v>
      </c>
      <c r="G91" s="125">
        <v>3</v>
      </c>
      <c r="H91" s="47" t="s">
        <v>233</v>
      </c>
      <c r="I91" s="47" t="s">
        <v>2856</v>
      </c>
      <c r="J91" s="124" t="s">
        <v>94</v>
      </c>
      <c r="K91" s="124" t="s">
        <v>75</v>
      </c>
      <c r="L91" s="124" t="s">
        <v>76</v>
      </c>
      <c r="M91" s="124" t="s">
        <v>2857</v>
      </c>
      <c r="N91" s="124" t="s">
        <v>2767</v>
      </c>
      <c r="O91" s="124" t="s">
        <v>2767</v>
      </c>
      <c r="P91" s="124" t="s">
        <v>2768</v>
      </c>
      <c r="Q91" s="124" t="s">
        <v>2527</v>
      </c>
      <c r="R91" s="124" t="s">
        <v>82</v>
      </c>
      <c r="S91" s="126">
        <v>0</v>
      </c>
      <c r="T91" s="126"/>
      <c r="U91" s="223">
        <v>1</v>
      </c>
      <c r="V91" s="223">
        <v>1</v>
      </c>
      <c r="W91" s="223">
        <v>1</v>
      </c>
      <c r="X91" s="223">
        <v>1</v>
      </c>
      <c r="Y91" s="223">
        <v>1</v>
      </c>
      <c r="Z91" s="223">
        <v>1</v>
      </c>
      <c r="AA91" s="223">
        <v>1</v>
      </c>
      <c r="AB91" s="223">
        <v>1</v>
      </c>
      <c r="AC91" s="223">
        <v>1</v>
      </c>
      <c r="AD91" s="223">
        <v>1</v>
      </c>
      <c r="AE91" s="223">
        <v>1</v>
      </c>
      <c r="AF91" s="223">
        <v>1</v>
      </c>
      <c r="AG91" s="178"/>
      <c r="AH91" s="180"/>
      <c r="AI91" s="180"/>
      <c r="AJ91" s="180"/>
      <c r="AK91" s="180"/>
      <c r="AL91" s="180"/>
      <c r="AM91" s="180"/>
      <c r="AN91" s="180"/>
      <c r="AO91" s="180"/>
      <c r="AP91" s="180"/>
      <c r="AQ91" s="180"/>
      <c r="AR91" s="180"/>
    </row>
    <row r="92" spans="1:44" ht="31.5">
      <c r="A92" s="124" t="s">
        <v>2858</v>
      </c>
      <c r="B92" s="47" t="s">
        <v>68</v>
      </c>
      <c r="C92" s="47" t="s">
        <v>760</v>
      </c>
      <c r="D92" s="47"/>
      <c r="E92" s="47" t="s">
        <v>2707</v>
      </c>
      <c r="F92" s="47" t="s">
        <v>2859</v>
      </c>
      <c r="G92" s="125"/>
      <c r="H92" s="47" t="s">
        <v>100</v>
      </c>
      <c r="I92" s="47" t="s">
        <v>2860</v>
      </c>
      <c r="J92" s="124" t="s">
        <v>74</v>
      </c>
      <c r="K92" s="124" t="s">
        <v>75</v>
      </c>
      <c r="L92" s="124" t="s">
        <v>95</v>
      </c>
      <c r="M92" s="124" t="s">
        <v>2861</v>
      </c>
      <c r="N92" s="124" t="s">
        <v>2767</v>
      </c>
      <c r="O92" s="124" t="s">
        <v>2767</v>
      </c>
      <c r="P92" s="124" t="s">
        <v>2768</v>
      </c>
      <c r="Q92" s="124" t="s">
        <v>2795</v>
      </c>
      <c r="R92" s="124" t="s">
        <v>82</v>
      </c>
      <c r="S92" s="126">
        <v>0</v>
      </c>
      <c r="T92" s="126"/>
      <c r="U92" s="222">
        <v>1</v>
      </c>
      <c r="V92" s="222">
        <v>1</v>
      </c>
      <c r="W92" s="222">
        <v>1</v>
      </c>
      <c r="X92" s="222">
        <v>1</v>
      </c>
      <c r="Y92" s="222">
        <v>1</v>
      </c>
      <c r="Z92" s="222">
        <v>1</v>
      </c>
      <c r="AA92" s="222">
        <v>1</v>
      </c>
      <c r="AB92" s="222">
        <v>1</v>
      </c>
      <c r="AC92" s="222">
        <v>1</v>
      </c>
      <c r="AD92" s="222">
        <v>1</v>
      </c>
      <c r="AE92" s="222">
        <v>1</v>
      </c>
      <c r="AF92" s="222">
        <v>1</v>
      </c>
      <c r="AG92" s="178"/>
      <c r="AH92" s="180"/>
      <c r="AI92" s="180"/>
      <c r="AJ92" s="180"/>
      <c r="AK92" s="180"/>
      <c r="AL92" s="180"/>
      <c r="AM92" s="180"/>
      <c r="AN92" s="180"/>
      <c r="AO92" s="180"/>
      <c r="AP92" s="180"/>
      <c r="AQ92" s="180"/>
      <c r="AR92" s="180"/>
    </row>
    <row r="93" spans="1:44" ht="42.75" customHeight="1">
      <c r="A93" s="124" t="s">
        <v>2862</v>
      </c>
      <c r="B93" s="47" t="s">
        <v>209</v>
      </c>
      <c r="C93" s="47" t="s">
        <v>1107</v>
      </c>
      <c r="D93" s="47"/>
      <c r="E93" s="47" t="s">
        <v>2863</v>
      </c>
      <c r="F93" s="47" t="s">
        <v>2864</v>
      </c>
      <c r="G93" s="125">
        <v>3</v>
      </c>
      <c r="H93" s="47" t="s">
        <v>72</v>
      </c>
      <c r="I93" s="47" t="s">
        <v>2865</v>
      </c>
      <c r="J93" s="124" t="s">
        <v>94</v>
      </c>
      <c r="K93" s="124" t="s">
        <v>75</v>
      </c>
      <c r="L93" s="124" t="s">
        <v>76</v>
      </c>
      <c r="M93" s="124" t="s">
        <v>2866</v>
      </c>
      <c r="N93" s="124" t="s">
        <v>2767</v>
      </c>
      <c r="O93" s="124" t="s">
        <v>2767</v>
      </c>
      <c r="P93" s="124" t="s">
        <v>2768</v>
      </c>
      <c r="Q93" s="124" t="s">
        <v>407</v>
      </c>
      <c r="R93" s="124" t="s">
        <v>200</v>
      </c>
      <c r="S93" s="126">
        <v>350000</v>
      </c>
      <c r="T93" s="126"/>
      <c r="U93" s="223">
        <v>1</v>
      </c>
      <c r="V93" s="223">
        <v>1</v>
      </c>
      <c r="W93" s="223">
        <v>1</v>
      </c>
      <c r="X93" s="223">
        <v>1</v>
      </c>
      <c r="Y93" s="223">
        <v>1</v>
      </c>
      <c r="Z93" s="223">
        <v>1</v>
      </c>
      <c r="AA93" s="223">
        <v>1</v>
      </c>
      <c r="AB93" s="223">
        <v>1</v>
      </c>
      <c r="AC93" s="223">
        <v>1</v>
      </c>
      <c r="AD93" s="223">
        <v>1</v>
      </c>
      <c r="AE93" s="223">
        <v>1</v>
      </c>
      <c r="AF93" s="223">
        <v>1</v>
      </c>
      <c r="AG93" s="178"/>
      <c r="AH93" s="180"/>
      <c r="AI93" s="180"/>
      <c r="AJ93" s="180"/>
      <c r="AK93" s="180"/>
      <c r="AL93" s="180"/>
      <c r="AM93" s="180"/>
      <c r="AN93" s="180"/>
      <c r="AO93" s="180"/>
      <c r="AP93" s="180"/>
      <c r="AQ93" s="180"/>
      <c r="AR93" s="180"/>
    </row>
    <row r="94" spans="1:44" ht="47.25">
      <c r="A94" s="124" t="s">
        <v>2867</v>
      </c>
      <c r="B94" s="47" t="s">
        <v>209</v>
      </c>
      <c r="C94" s="47" t="s">
        <v>2686</v>
      </c>
      <c r="D94" s="47"/>
      <c r="E94" s="47" t="s">
        <v>2868</v>
      </c>
      <c r="F94" s="47" t="s">
        <v>2869</v>
      </c>
      <c r="G94" s="125">
        <v>3</v>
      </c>
      <c r="H94" s="47" t="s">
        <v>72</v>
      </c>
      <c r="I94" s="47" t="s">
        <v>2847</v>
      </c>
      <c r="J94" s="124" t="s">
        <v>94</v>
      </c>
      <c r="K94" s="124" t="s">
        <v>75</v>
      </c>
      <c r="L94" s="124" t="s">
        <v>95</v>
      </c>
      <c r="M94" s="124" t="s">
        <v>2870</v>
      </c>
      <c r="N94" s="124" t="s">
        <v>2767</v>
      </c>
      <c r="O94" s="124" t="s">
        <v>2767</v>
      </c>
      <c r="P94" s="124" t="s">
        <v>2768</v>
      </c>
      <c r="R94" s="124" t="s">
        <v>82</v>
      </c>
      <c r="S94" s="126">
        <v>0</v>
      </c>
      <c r="T94" s="126"/>
      <c r="U94" s="223">
        <v>1</v>
      </c>
      <c r="V94" s="223">
        <v>1</v>
      </c>
      <c r="W94" s="223">
        <v>1</v>
      </c>
      <c r="X94" s="223">
        <v>1</v>
      </c>
      <c r="Y94" s="223">
        <v>1</v>
      </c>
      <c r="Z94" s="223">
        <v>1</v>
      </c>
      <c r="AA94" s="223">
        <v>1</v>
      </c>
      <c r="AB94" s="223">
        <v>1</v>
      </c>
      <c r="AC94" s="223">
        <v>1</v>
      </c>
      <c r="AD94" s="223">
        <v>1</v>
      </c>
      <c r="AE94" s="223">
        <v>1</v>
      </c>
      <c r="AF94" s="223">
        <v>1</v>
      </c>
      <c r="AG94" s="178"/>
      <c r="AH94" s="203"/>
      <c r="AI94" s="203"/>
      <c r="AJ94" s="203"/>
      <c r="AK94" s="203"/>
      <c r="AL94" s="203"/>
      <c r="AM94" s="203"/>
      <c r="AN94" s="203"/>
      <c r="AO94" s="203"/>
      <c r="AP94" s="203"/>
      <c r="AQ94" s="203"/>
      <c r="AR94" s="203"/>
    </row>
    <row r="95" spans="1:44" ht="204.75">
      <c r="A95" s="124" t="s">
        <v>2871</v>
      </c>
      <c r="B95" s="47" t="s">
        <v>209</v>
      </c>
      <c r="C95" s="47" t="s">
        <v>1107</v>
      </c>
      <c r="D95" s="47"/>
      <c r="E95" s="47" t="s">
        <v>2872</v>
      </c>
      <c r="F95" s="47" t="s">
        <v>2873</v>
      </c>
      <c r="G95" s="125">
        <v>3</v>
      </c>
      <c r="H95" s="47" t="s">
        <v>479</v>
      </c>
      <c r="I95" s="47" t="s">
        <v>2874</v>
      </c>
      <c r="J95" s="124" t="s">
        <v>94</v>
      </c>
      <c r="K95" s="124" t="s">
        <v>75</v>
      </c>
      <c r="L95" s="124" t="s">
        <v>95</v>
      </c>
      <c r="M95" s="124" t="s">
        <v>2875</v>
      </c>
      <c r="N95" s="124" t="s">
        <v>2767</v>
      </c>
      <c r="O95" s="124" t="s">
        <v>2767</v>
      </c>
      <c r="P95" s="124" t="s">
        <v>2768</v>
      </c>
      <c r="Q95" s="124" t="s">
        <v>407</v>
      </c>
      <c r="R95" s="124" t="s">
        <v>200</v>
      </c>
      <c r="S95" s="126">
        <v>3450000</v>
      </c>
      <c r="T95" s="126"/>
      <c r="U95" s="223"/>
      <c r="V95" s="223"/>
      <c r="W95" s="223"/>
      <c r="X95" s="223">
        <v>0.1</v>
      </c>
      <c r="Y95" s="223"/>
      <c r="Z95" s="223"/>
      <c r="AA95" s="223">
        <v>0.15</v>
      </c>
      <c r="AB95" s="223">
        <v>0.35</v>
      </c>
      <c r="AC95" s="223">
        <v>0.2</v>
      </c>
      <c r="AD95" s="223">
        <v>0.2</v>
      </c>
      <c r="AE95" s="223"/>
      <c r="AF95" s="223"/>
      <c r="AG95" s="178"/>
      <c r="AH95" s="203"/>
      <c r="AI95" s="203"/>
      <c r="AJ95" s="203"/>
      <c r="AK95" s="203"/>
      <c r="AL95" s="228"/>
      <c r="AM95" s="203"/>
      <c r="AN95" s="203"/>
      <c r="AO95" s="203"/>
      <c r="AP95" s="203"/>
      <c r="AQ95" s="203"/>
      <c r="AR95" s="203"/>
    </row>
    <row r="96" spans="1:44" ht="47.25">
      <c r="A96" s="124" t="s">
        <v>2876</v>
      </c>
      <c r="B96" s="47" t="s">
        <v>68</v>
      </c>
      <c r="C96" s="47" t="s">
        <v>633</v>
      </c>
      <c r="D96" s="47"/>
      <c r="E96" s="47" t="s">
        <v>2877</v>
      </c>
      <c r="F96" s="47" t="s">
        <v>2611</v>
      </c>
      <c r="G96" s="125">
        <v>1</v>
      </c>
      <c r="H96" s="47" t="s">
        <v>72</v>
      </c>
      <c r="I96" s="47" t="s">
        <v>2878</v>
      </c>
      <c r="J96" s="124" t="s">
        <v>94</v>
      </c>
      <c r="K96" s="124" t="s">
        <v>75</v>
      </c>
      <c r="L96" s="124" t="s">
        <v>76</v>
      </c>
      <c r="M96" s="124" t="s">
        <v>2879</v>
      </c>
      <c r="N96" s="124" t="s">
        <v>2767</v>
      </c>
      <c r="O96" s="124" t="s">
        <v>2767</v>
      </c>
      <c r="P96" s="124" t="s">
        <v>2768</v>
      </c>
      <c r="S96" s="126">
        <v>0</v>
      </c>
      <c r="T96" s="126"/>
      <c r="U96" s="223"/>
      <c r="V96" s="223"/>
      <c r="W96" s="223"/>
      <c r="X96" s="223"/>
      <c r="Y96" s="223"/>
      <c r="Z96" s="223"/>
      <c r="AA96" s="223"/>
      <c r="AB96" s="223"/>
      <c r="AC96" s="223">
        <v>1</v>
      </c>
      <c r="AD96" s="223"/>
      <c r="AE96" s="223"/>
      <c r="AF96" s="223"/>
      <c r="AG96" s="178"/>
      <c r="AH96" s="203"/>
      <c r="AI96" s="203"/>
      <c r="AJ96" s="203"/>
      <c r="AK96" s="203"/>
      <c r="AL96" s="203"/>
      <c r="AM96" s="203"/>
      <c r="AN96" s="203"/>
      <c r="AO96" s="203"/>
      <c r="AP96" s="203"/>
      <c r="AQ96" s="203"/>
      <c r="AR96" s="203"/>
    </row>
    <row r="97" spans="1:44" ht="47.25">
      <c r="A97" s="124" t="s">
        <v>2880</v>
      </c>
      <c r="B97" s="47" t="s">
        <v>68</v>
      </c>
      <c r="C97" s="47" t="s">
        <v>633</v>
      </c>
      <c r="D97" s="47"/>
      <c r="E97" s="47" t="s">
        <v>2881</v>
      </c>
      <c r="F97" s="47" t="s">
        <v>2882</v>
      </c>
      <c r="G97" s="125">
        <v>1</v>
      </c>
      <c r="H97" s="47" t="s">
        <v>72</v>
      </c>
      <c r="I97" s="47" t="s">
        <v>2878</v>
      </c>
      <c r="J97" s="124" t="s">
        <v>94</v>
      </c>
      <c r="K97" s="124" t="s">
        <v>75</v>
      </c>
      <c r="L97" s="124" t="s">
        <v>76</v>
      </c>
      <c r="M97" s="124" t="s">
        <v>2883</v>
      </c>
      <c r="N97" s="124" t="s">
        <v>2767</v>
      </c>
      <c r="O97" s="124" t="s">
        <v>2767</v>
      </c>
      <c r="P97" s="124" t="s">
        <v>2768</v>
      </c>
      <c r="S97" s="126">
        <v>0</v>
      </c>
      <c r="T97" s="126"/>
      <c r="U97" s="223"/>
      <c r="V97" s="223"/>
      <c r="W97" s="223"/>
      <c r="X97" s="223"/>
      <c r="Y97" s="223"/>
      <c r="Z97" s="223"/>
      <c r="AA97" s="223"/>
      <c r="AB97" s="223"/>
      <c r="AC97" s="223"/>
      <c r="AD97" s="223">
        <v>1</v>
      </c>
      <c r="AE97" s="223"/>
      <c r="AF97" s="223"/>
      <c r="AG97" s="178"/>
      <c r="AH97" s="203"/>
      <c r="AI97" s="203"/>
      <c r="AJ97" s="203"/>
      <c r="AK97" s="203"/>
      <c r="AL97" s="203"/>
      <c r="AM97" s="203"/>
      <c r="AN97" s="203"/>
      <c r="AO97" s="203"/>
      <c r="AP97" s="203"/>
      <c r="AQ97" s="203"/>
      <c r="AR97" s="203"/>
    </row>
    <row r="98" spans="1:44" ht="47.25">
      <c r="A98" s="124" t="s">
        <v>2884</v>
      </c>
      <c r="B98" s="47" t="s">
        <v>68</v>
      </c>
      <c r="C98" s="47" t="s">
        <v>633</v>
      </c>
      <c r="D98" s="47"/>
      <c r="E98" s="47" t="s">
        <v>2885</v>
      </c>
      <c r="F98" s="47" t="s">
        <v>2886</v>
      </c>
      <c r="G98" s="125">
        <v>1</v>
      </c>
      <c r="H98" s="47" t="s">
        <v>72</v>
      </c>
      <c r="I98" s="47" t="s">
        <v>2878</v>
      </c>
      <c r="J98" s="124" t="s">
        <v>94</v>
      </c>
      <c r="K98" s="124" t="s">
        <v>75</v>
      </c>
      <c r="L98" s="124" t="s">
        <v>76</v>
      </c>
      <c r="M98" s="124" t="s">
        <v>2879</v>
      </c>
      <c r="N98" s="124" t="s">
        <v>2767</v>
      </c>
      <c r="O98" s="124" t="s">
        <v>2767</v>
      </c>
      <c r="P98" s="124" t="s">
        <v>2768</v>
      </c>
      <c r="S98" s="126">
        <v>0</v>
      </c>
      <c r="T98" s="126"/>
      <c r="U98" s="223"/>
      <c r="V98" s="223"/>
      <c r="W98" s="223"/>
      <c r="X98" s="223"/>
      <c r="Y98" s="223"/>
      <c r="Z98" s="223"/>
      <c r="AA98" s="223"/>
      <c r="AB98" s="223"/>
      <c r="AC98" s="223"/>
      <c r="AD98" s="223"/>
      <c r="AE98" s="223">
        <v>1</v>
      </c>
      <c r="AF98" s="223"/>
      <c r="AG98" s="178"/>
      <c r="AH98" s="203"/>
      <c r="AI98" s="203"/>
      <c r="AJ98" s="203"/>
      <c r="AK98" s="203"/>
      <c r="AL98" s="203"/>
      <c r="AM98" s="203"/>
      <c r="AN98" s="203"/>
      <c r="AO98" s="203"/>
      <c r="AP98" s="203"/>
      <c r="AQ98" s="203"/>
      <c r="AR98" s="203"/>
    </row>
    <row r="99" spans="1:44" ht="31.5">
      <c r="A99" s="124" t="s">
        <v>2887</v>
      </c>
      <c r="B99" s="47" t="s">
        <v>68</v>
      </c>
      <c r="C99" s="47" t="s">
        <v>84</v>
      </c>
      <c r="D99" s="47"/>
      <c r="E99" s="229" t="s">
        <v>2888</v>
      </c>
      <c r="F99" s="229"/>
      <c r="G99" s="230"/>
      <c r="H99" s="229"/>
      <c r="I99" s="229"/>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180"/>
      <c r="AH99" s="180"/>
      <c r="AI99" s="180"/>
      <c r="AJ99" s="180"/>
      <c r="AK99" s="180"/>
      <c r="AL99" s="180"/>
      <c r="AM99" s="180"/>
      <c r="AN99" s="180"/>
      <c r="AO99" s="180"/>
      <c r="AP99" s="180"/>
      <c r="AQ99" s="180"/>
      <c r="AR99" s="180"/>
    </row>
    <row r="107" spans="1:44">
      <c r="AD107" s="232"/>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8" xr:uid="{F9711F6B-3EF9-4C3E-9AB4-C5CF06F8EF49}">
      <formula1>ISNUMBER(V8)</formula1>
    </dataValidation>
    <dataValidation type="custom" allowBlank="1" showInputMessage="1" showErrorMessage="1" errorTitle="Sólo se permiten números" sqref="V7 W7:AR99 U7:U99" xr:uid="{B7A2F744-87EC-486E-B6AF-2A8A26983F6C}">
      <formula1>ISNUMBER(U7)</formula1>
    </dataValidation>
  </dataValidations>
  <hyperlinks>
    <hyperlink ref="A2" location="INDICE!A1" display="◄INICIO" xr:uid="{330B6A8D-D015-4947-9E90-515DC9775E65}"/>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BCBC-3898-46B2-9111-51211CF3B541}">
  <sheetPr codeName="Hoja11"/>
  <dimension ref="A2:AR59"/>
  <sheetViews>
    <sheetView showGridLines="0" zoomScaleNormal="100" workbookViewId="0">
      <selection activeCell="B3" sqref="B3"/>
    </sheetView>
  </sheetViews>
  <sheetFormatPr baseColWidth="10" defaultColWidth="195.875" defaultRowHeight="15.75"/>
  <cols>
    <col min="1" max="1" width="18.5" style="124" bestFit="1" customWidth="1"/>
    <col min="2" max="2" width="44.25" style="124" bestFit="1" customWidth="1"/>
    <col min="3" max="3" width="77.25" style="124" bestFit="1" customWidth="1"/>
    <col min="4" max="4" width="17.75" style="124" bestFit="1" customWidth="1"/>
    <col min="5" max="5" width="129.625" style="124" bestFit="1" customWidth="1"/>
    <col min="6" max="6" width="255.625" style="124" bestFit="1" customWidth="1"/>
    <col min="7" max="7" width="11.375" style="124" bestFit="1" customWidth="1"/>
    <col min="8" max="8" width="139.75" style="124" bestFit="1" customWidth="1"/>
    <col min="9" max="9" width="84.375" style="124" bestFit="1" customWidth="1"/>
    <col min="10" max="10" width="18" style="124" bestFit="1" customWidth="1"/>
    <col min="11" max="11" width="12.625" style="124" bestFit="1" customWidth="1"/>
    <col min="12" max="12" width="16.875" style="124" bestFit="1" customWidth="1"/>
    <col min="13" max="13" width="58.375" style="124" bestFit="1" customWidth="1"/>
    <col min="14" max="14" width="28" style="124" bestFit="1" customWidth="1"/>
    <col min="15" max="15" width="31" style="124" bestFit="1" customWidth="1"/>
    <col min="16" max="16" width="67.75" style="124" bestFit="1" customWidth="1"/>
    <col min="17" max="17" width="40.625" style="124" bestFit="1" customWidth="1"/>
    <col min="18" max="18" width="29.625" style="124" bestFit="1" customWidth="1"/>
    <col min="19" max="19" width="18.25" style="124" customWidth="1"/>
    <col min="20" max="20" width="8.5" style="124" bestFit="1" customWidth="1"/>
    <col min="21" max="32" width="12.75" style="124" bestFit="1" customWidth="1"/>
    <col min="33" max="44" width="18.5" style="124" customWidth="1"/>
    <col min="45" max="16384" width="195.875" style="124"/>
  </cols>
  <sheetData>
    <row r="2" spans="1:44" ht="22.5">
      <c r="A2" s="86" t="s">
        <v>20</v>
      </c>
    </row>
    <row r="3" spans="1:44" ht="20.25">
      <c r="E3" s="182" t="str">
        <f>[8]Control!$A$1&amp;" "&amp;[8]Control!$B$5</f>
        <v>PLANILLA PLAN OPERATIVO ANUAL  2024</v>
      </c>
    </row>
    <row r="4" spans="1:44" ht="23.25" thickBot="1">
      <c r="E4" s="183" t="str">
        <f>[8]Control!$B$3</f>
        <v>DIRECCIÓN COMUNICACIÓN ESTRATEGICA</v>
      </c>
    </row>
    <row r="5" spans="1:44" ht="17.25" thickTop="1" thickBot="1">
      <c r="U5" s="170" t="s">
        <v>21</v>
      </c>
      <c r="V5" s="170"/>
      <c r="W5" s="170"/>
      <c r="X5" s="170"/>
      <c r="Y5" s="170"/>
      <c r="Z5" s="170"/>
      <c r="AA5" s="170"/>
      <c r="AB5" s="170"/>
      <c r="AC5" s="170"/>
      <c r="AD5" s="170"/>
      <c r="AE5" s="170"/>
      <c r="AF5" s="170"/>
      <c r="AG5" s="170" t="s">
        <v>22</v>
      </c>
      <c r="AH5" s="170"/>
      <c r="AI5" s="170"/>
      <c r="AJ5" s="170"/>
      <c r="AK5" s="170"/>
      <c r="AL5" s="170"/>
      <c r="AM5" s="170"/>
      <c r="AN5" s="170"/>
      <c r="AO5" s="170"/>
      <c r="AP5" s="170"/>
      <c r="AQ5" s="170"/>
      <c r="AR5" s="170"/>
    </row>
    <row r="6" spans="1:44" ht="16.5" thickBot="1">
      <c r="A6" s="171" t="s">
        <v>23</v>
      </c>
      <c r="B6" s="171" t="s">
        <v>24</v>
      </c>
      <c r="C6" s="171" t="s">
        <v>25</v>
      </c>
      <c r="D6" s="171" t="s">
        <v>26</v>
      </c>
      <c r="E6" s="171" t="s">
        <v>27</v>
      </c>
      <c r="F6" s="171" t="s">
        <v>28</v>
      </c>
      <c r="G6" s="171" t="s">
        <v>29</v>
      </c>
      <c r="H6" s="171" t="s">
        <v>30</v>
      </c>
      <c r="I6" s="171" t="s">
        <v>31</v>
      </c>
      <c r="J6" s="171" t="s">
        <v>32</v>
      </c>
      <c r="K6" s="171" t="s">
        <v>33</v>
      </c>
      <c r="L6" s="171" t="s">
        <v>34</v>
      </c>
      <c r="M6" s="171" t="s">
        <v>35</v>
      </c>
      <c r="N6" s="171" t="s">
        <v>36</v>
      </c>
      <c r="O6" s="171" t="s">
        <v>37</v>
      </c>
      <c r="P6" s="171" t="s">
        <v>38</v>
      </c>
      <c r="Q6" s="171" t="s">
        <v>39</v>
      </c>
      <c r="R6" s="171" t="s">
        <v>40</v>
      </c>
      <c r="S6" s="171" t="s">
        <v>41</v>
      </c>
      <c r="T6" s="171" t="s">
        <v>42</v>
      </c>
      <c r="U6" s="174" t="s">
        <v>43</v>
      </c>
      <c r="V6" s="174" t="s">
        <v>44</v>
      </c>
      <c r="W6" s="174" t="s">
        <v>45</v>
      </c>
      <c r="X6" s="174" t="s">
        <v>46</v>
      </c>
      <c r="Y6" s="174" t="s">
        <v>47</v>
      </c>
      <c r="Z6" s="174" t="s">
        <v>48</v>
      </c>
      <c r="AA6" s="174" t="s">
        <v>49</v>
      </c>
      <c r="AB6" s="174" t="s">
        <v>50</v>
      </c>
      <c r="AC6" s="174" t="s">
        <v>51</v>
      </c>
      <c r="AD6" s="174" t="s">
        <v>52</v>
      </c>
      <c r="AE6" s="174" t="s">
        <v>53</v>
      </c>
      <c r="AF6" s="174" t="s">
        <v>54</v>
      </c>
      <c r="AG6" s="174" t="s">
        <v>55</v>
      </c>
      <c r="AH6" s="174" t="s">
        <v>56</v>
      </c>
      <c r="AI6" s="174" t="s">
        <v>57</v>
      </c>
      <c r="AJ6" s="174" t="s">
        <v>58</v>
      </c>
      <c r="AK6" s="174" t="s">
        <v>59</v>
      </c>
      <c r="AL6" s="174" t="s">
        <v>60</v>
      </c>
      <c r="AM6" s="174" t="s">
        <v>61</v>
      </c>
      <c r="AN6" s="174" t="s">
        <v>62</v>
      </c>
      <c r="AO6" s="174" t="s">
        <v>63</v>
      </c>
      <c r="AP6" s="174" t="s">
        <v>64</v>
      </c>
      <c r="AQ6" s="174" t="s">
        <v>65</v>
      </c>
      <c r="AR6" s="174" t="s">
        <v>66</v>
      </c>
    </row>
    <row r="7" spans="1:44">
      <c r="A7" s="124" t="s">
        <v>1448</v>
      </c>
      <c r="B7" s="124" t="s">
        <v>131</v>
      </c>
      <c r="C7" s="124" t="s">
        <v>741</v>
      </c>
      <c r="E7" s="124" t="s">
        <v>1449</v>
      </c>
      <c r="F7" s="124" t="s">
        <v>1450</v>
      </c>
      <c r="G7" s="124">
        <v>3</v>
      </c>
      <c r="H7" s="124" t="s">
        <v>756</v>
      </c>
      <c r="I7" s="124" t="s">
        <v>1235</v>
      </c>
      <c r="J7" s="124" t="s">
        <v>74</v>
      </c>
      <c r="K7" s="124" t="s">
        <v>75</v>
      </c>
      <c r="L7" s="124" t="s">
        <v>95</v>
      </c>
      <c r="M7" s="124" t="s">
        <v>1451</v>
      </c>
      <c r="N7" s="124" t="s">
        <v>1452</v>
      </c>
      <c r="O7" s="124" t="s">
        <v>1453</v>
      </c>
      <c r="P7" s="124" t="s">
        <v>1454</v>
      </c>
      <c r="Q7" s="124" t="s">
        <v>445</v>
      </c>
      <c r="R7" s="124" t="s">
        <v>82</v>
      </c>
      <c r="S7" s="206"/>
      <c r="T7" s="206"/>
      <c r="U7" s="207">
        <v>1</v>
      </c>
      <c r="V7" s="207"/>
      <c r="W7" s="207"/>
      <c r="X7" s="207">
        <v>1</v>
      </c>
      <c r="Y7" s="207"/>
      <c r="Z7" s="207"/>
      <c r="AA7" s="207">
        <v>1</v>
      </c>
      <c r="AB7" s="207"/>
      <c r="AC7" s="207"/>
      <c r="AD7" s="207">
        <v>1</v>
      </c>
      <c r="AE7" s="207"/>
      <c r="AF7" s="207"/>
      <c r="AG7" s="204"/>
      <c r="AH7" s="204"/>
      <c r="AI7" s="204"/>
      <c r="AJ7" s="204"/>
      <c r="AK7" s="204"/>
      <c r="AL7" s="204"/>
      <c r="AM7" s="204"/>
      <c r="AN7" s="204"/>
      <c r="AO7" s="204"/>
      <c r="AP7" s="204"/>
      <c r="AQ7" s="204"/>
      <c r="AR7" s="204"/>
    </row>
    <row r="8" spans="1:44">
      <c r="A8" s="124" t="s">
        <v>1455</v>
      </c>
      <c r="B8" s="124" t="s">
        <v>131</v>
      </c>
      <c r="C8" s="124" t="s">
        <v>741</v>
      </c>
      <c r="E8" s="124" t="s">
        <v>1456</v>
      </c>
      <c r="F8" s="124" t="s">
        <v>1457</v>
      </c>
      <c r="G8" s="124">
        <v>2</v>
      </c>
      <c r="H8" s="124" t="s">
        <v>756</v>
      </c>
      <c r="I8" s="124" t="s">
        <v>1458</v>
      </c>
      <c r="J8" s="124" t="s">
        <v>94</v>
      </c>
      <c r="K8" s="124" t="s">
        <v>75</v>
      </c>
      <c r="L8" s="124" t="s">
        <v>76</v>
      </c>
      <c r="M8" s="124" t="s">
        <v>1459</v>
      </c>
      <c r="N8" s="124" t="s">
        <v>1452</v>
      </c>
      <c r="O8" s="124" t="s">
        <v>1453</v>
      </c>
      <c r="P8" s="124" t="s">
        <v>1454</v>
      </c>
      <c r="Q8" s="124" t="s">
        <v>445</v>
      </c>
      <c r="R8" s="124" t="s">
        <v>82</v>
      </c>
      <c r="S8" s="206"/>
      <c r="T8" s="206"/>
      <c r="U8" s="181"/>
      <c r="V8" s="181"/>
      <c r="W8" s="181"/>
      <c r="X8" s="181"/>
      <c r="Y8" s="181"/>
      <c r="Z8" s="181"/>
      <c r="AA8" s="181"/>
      <c r="AB8" s="181">
        <v>0.3</v>
      </c>
      <c r="AC8" s="181">
        <v>0.4</v>
      </c>
      <c r="AD8" s="181">
        <v>0.3</v>
      </c>
      <c r="AE8" s="181"/>
      <c r="AF8" s="181"/>
      <c r="AG8" s="204"/>
      <c r="AH8" s="204"/>
      <c r="AI8" s="204"/>
      <c r="AJ8" s="204"/>
      <c r="AK8" s="204"/>
      <c r="AL8" s="204"/>
      <c r="AM8" s="204"/>
      <c r="AN8" s="204"/>
      <c r="AO8" s="204"/>
      <c r="AP8" s="204"/>
      <c r="AQ8" s="204"/>
      <c r="AR8" s="204"/>
    </row>
    <row r="9" spans="1:44">
      <c r="A9" s="124" t="s">
        <v>1460</v>
      </c>
      <c r="B9" s="124" t="s">
        <v>131</v>
      </c>
      <c r="C9" s="124" t="s">
        <v>741</v>
      </c>
      <c r="E9" s="124" t="s">
        <v>1461</v>
      </c>
      <c r="F9" s="124" t="s">
        <v>1462</v>
      </c>
      <c r="G9" s="124">
        <v>2</v>
      </c>
      <c r="H9" s="124" t="s">
        <v>756</v>
      </c>
      <c r="I9" s="124" t="s">
        <v>1458</v>
      </c>
      <c r="J9" s="124" t="s">
        <v>94</v>
      </c>
      <c r="K9" s="124" t="s">
        <v>75</v>
      </c>
      <c r="L9" s="124" t="s">
        <v>76</v>
      </c>
      <c r="M9" s="124" t="s">
        <v>1459</v>
      </c>
      <c r="N9" s="124" t="s">
        <v>1452</v>
      </c>
      <c r="O9" s="124" t="s">
        <v>1453</v>
      </c>
      <c r="P9" s="124" t="s">
        <v>1454</v>
      </c>
      <c r="Q9" s="124" t="s">
        <v>445</v>
      </c>
      <c r="R9" s="124" t="s">
        <v>82</v>
      </c>
      <c r="S9" s="206"/>
      <c r="T9" s="206"/>
      <c r="U9" s="181"/>
      <c r="V9" s="181">
        <v>0.3</v>
      </c>
      <c r="W9" s="181">
        <v>0.4</v>
      </c>
      <c r="X9" s="181">
        <v>0.3</v>
      </c>
      <c r="Y9" s="181"/>
      <c r="Z9" s="181"/>
      <c r="AA9" s="181"/>
      <c r="AB9" s="181"/>
      <c r="AC9" s="181"/>
      <c r="AD9" s="181"/>
      <c r="AE9" s="181"/>
      <c r="AF9" s="181"/>
      <c r="AG9" s="178"/>
      <c r="AH9" s="178"/>
      <c r="AI9" s="178"/>
      <c r="AJ9" s="178"/>
      <c r="AK9" s="178"/>
      <c r="AL9" s="178"/>
      <c r="AM9" s="178"/>
      <c r="AN9" s="178"/>
      <c r="AO9" s="178"/>
      <c r="AP9" s="178"/>
      <c r="AQ9" s="178"/>
      <c r="AR9" s="178"/>
    </row>
    <row r="10" spans="1:44">
      <c r="A10" s="124" t="s">
        <v>1463</v>
      </c>
      <c r="B10" s="124" t="s">
        <v>131</v>
      </c>
      <c r="C10" s="124" t="s">
        <v>741</v>
      </c>
      <c r="E10" s="124" t="s">
        <v>1464</v>
      </c>
      <c r="F10" s="124" t="s">
        <v>1465</v>
      </c>
      <c r="G10" s="124">
        <v>2</v>
      </c>
      <c r="H10" s="124" t="s">
        <v>756</v>
      </c>
      <c r="I10" s="124" t="s">
        <v>1458</v>
      </c>
      <c r="J10" s="124" t="s">
        <v>94</v>
      </c>
      <c r="K10" s="124" t="s">
        <v>75</v>
      </c>
      <c r="L10" s="124" t="s">
        <v>76</v>
      </c>
      <c r="M10" s="124" t="s">
        <v>1459</v>
      </c>
      <c r="N10" s="124" t="s">
        <v>1452</v>
      </c>
      <c r="O10" s="124" t="s">
        <v>1453</v>
      </c>
      <c r="P10" s="124" t="s">
        <v>1454</v>
      </c>
      <c r="Q10" s="124" t="s">
        <v>445</v>
      </c>
      <c r="R10" s="124" t="s">
        <v>82</v>
      </c>
      <c r="S10" s="206"/>
      <c r="T10" s="206"/>
      <c r="U10" s="181">
        <v>0.3</v>
      </c>
      <c r="V10" s="181">
        <v>0.4</v>
      </c>
      <c r="W10" s="181">
        <v>0.3</v>
      </c>
      <c r="X10" s="181"/>
      <c r="Y10" s="181"/>
      <c r="Z10" s="181"/>
      <c r="AA10" s="181"/>
      <c r="AB10" s="181"/>
      <c r="AC10" s="181"/>
      <c r="AD10" s="181"/>
      <c r="AE10" s="181"/>
      <c r="AF10" s="181"/>
      <c r="AG10" s="204"/>
      <c r="AH10" s="204"/>
      <c r="AI10" s="204"/>
      <c r="AJ10" s="204"/>
      <c r="AK10" s="204"/>
      <c r="AL10" s="204"/>
      <c r="AM10" s="204"/>
      <c r="AN10" s="204"/>
      <c r="AO10" s="204"/>
      <c r="AP10" s="204"/>
      <c r="AQ10" s="204"/>
      <c r="AR10" s="204"/>
    </row>
    <row r="11" spans="1:44">
      <c r="A11" s="124" t="s">
        <v>1466</v>
      </c>
      <c r="B11" s="124" t="s">
        <v>143</v>
      </c>
      <c r="C11" s="124" t="s">
        <v>546</v>
      </c>
      <c r="E11" s="124" t="s">
        <v>1467</v>
      </c>
      <c r="F11" s="124" t="s">
        <v>1468</v>
      </c>
      <c r="G11" s="124">
        <v>3</v>
      </c>
      <c r="H11" s="124" t="s">
        <v>162</v>
      </c>
      <c r="I11" s="124" t="s">
        <v>1469</v>
      </c>
      <c r="J11" s="124" t="s">
        <v>74</v>
      </c>
      <c r="K11" s="124" t="s">
        <v>75</v>
      </c>
      <c r="L11" s="124" t="s">
        <v>76</v>
      </c>
      <c r="M11" s="124" t="s">
        <v>1470</v>
      </c>
      <c r="N11" s="124" t="s">
        <v>1452</v>
      </c>
      <c r="O11" s="124" t="s">
        <v>1471</v>
      </c>
      <c r="P11" s="124" t="s">
        <v>1472</v>
      </c>
      <c r="Q11" s="124" t="s">
        <v>445</v>
      </c>
      <c r="R11" s="124" t="s">
        <v>82</v>
      </c>
      <c r="S11" s="206"/>
      <c r="T11" s="206"/>
      <c r="U11" s="208"/>
      <c r="V11" s="208"/>
      <c r="W11" s="208">
        <v>3</v>
      </c>
      <c r="X11" s="208"/>
      <c r="Y11" s="208"/>
      <c r="Z11" s="208">
        <v>3</v>
      </c>
      <c r="AA11" s="208"/>
      <c r="AB11" s="208"/>
      <c r="AC11" s="208">
        <v>3</v>
      </c>
      <c r="AD11" s="208"/>
      <c r="AE11" s="208"/>
      <c r="AF11" s="208">
        <v>3</v>
      </c>
      <c r="AG11" s="204"/>
      <c r="AH11" s="204"/>
      <c r="AI11" s="204"/>
      <c r="AJ11" s="204"/>
      <c r="AK11" s="204"/>
      <c r="AL11" s="204"/>
      <c r="AM11" s="204"/>
      <c r="AN11" s="204"/>
      <c r="AO11" s="204"/>
      <c r="AP11" s="204"/>
      <c r="AQ11" s="204"/>
      <c r="AR11" s="204"/>
    </row>
    <row r="12" spans="1:44">
      <c r="A12" s="124" t="s">
        <v>1473</v>
      </c>
      <c r="B12" s="124" t="s">
        <v>209</v>
      </c>
      <c r="C12" s="124" t="s">
        <v>210</v>
      </c>
      <c r="E12" s="124" t="s">
        <v>1474</v>
      </c>
      <c r="F12" s="124" t="s">
        <v>1475</v>
      </c>
      <c r="G12" s="124">
        <v>3</v>
      </c>
      <c r="H12" s="124" t="s">
        <v>403</v>
      </c>
      <c r="I12" s="124" t="s">
        <v>1476</v>
      </c>
      <c r="J12" s="124" t="s">
        <v>74</v>
      </c>
      <c r="K12" s="124" t="s">
        <v>228</v>
      </c>
      <c r="L12" s="124" t="s">
        <v>76</v>
      </c>
      <c r="M12" s="124" t="s">
        <v>1470</v>
      </c>
      <c r="N12" s="124" t="s">
        <v>1452</v>
      </c>
      <c r="O12" s="124" t="s">
        <v>1471</v>
      </c>
      <c r="P12" s="124" t="s">
        <v>1472</v>
      </c>
      <c r="Q12" s="124" t="s">
        <v>445</v>
      </c>
      <c r="R12" s="124" t="s">
        <v>200</v>
      </c>
      <c r="S12" s="126"/>
      <c r="T12" s="126"/>
      <c r="U12" s="208"/>
      <c r="V12" s="208"/>
      <c r="W12" s="208">
        <v>3</v>
      </c>
      <c r="X12" s="208"/>
      <c r="Y12" s="208"/>
      <c r="Z12" s="208">
        <v>3</v>
      </c>
      <c r="AA12" s="208"/>
      <c r="AB12" s="208"/>
      <c r="AC12" s="208">
        <v>3</v>
      </c>
      <c r="AD12" s="208"/>
      <c r="AE12" s="208"/>
      <c r="AF12" s="208">
        <v>3</v>
      </c>
      <c r="AG12" s="178"/>
      <c r="AH12" s="178"/>
      <c r="AI12" s="178"/>
      <c r="AJ12" s="178"/>
      <c r="AK12" s="178"/>
      <c r="AL12" s="178"/>
      <c r="AM12" s="178"/>
      <c r="AN12" s="178"/>
      <c r="AO12" s="178"/>
      <c r="AP12" s="178"/>
      <c r="AQ12" s="178"/>
      <c r="AR12" s="178"/>
    </row>
    <row r="13" spans="1:44">
      <c r="A13" s="124" t="s">
        <v>1477</v>
      </c>
      <c r="B13" s="124" t="s">
        <v>68</v>
      </c>
      <c r="C13" s="124" t="s">
        <v>84</v>
      </c>
      <c r="E13" s="124" t="s">
        <v>1478</v>
      </c>
      <c r="F13" s="124" t="s">
        <v>1479</v>
      </c>
      <c r="G13" s="124">
        <v>2</v>
      </c>
      <c r="H13" s="124" t="s">
        <v>217</v>
      </c>
      <c r="I13" s="124" t="s">
        <v>1458</v>
      </c>
      <c r="J13" s="124" t="s">
        <v>94</v>
      </c>
      <c r="K13" s="124" t="s">
        <v>75</v>
      </c>
      <c r="L13" s="124" t="s">
        <v>76</v>
      </c>
      <c r="M13" s="124" t="s">
        <v>1480</v>
      </c>
      <c r="N13" s="124" t="s">
        <v>1452</v>
      </c>
      <c r="O13" s="124" t="s">
        <v>1481</v>
      </c>
      <c r="P13" s="124" t="s">
        <v>1482</v>
      </c>
      <c r="Q13" s="124" t="s">
        <v>272</v>
      </c>
      <c r="R13" s="124" t="s">
        <v>200</v>
      </c>
      <c r="S13" s="126">
        <v>250000</v>
      </c>
      <c r="T13" s="126"/>
      <c r="U13" s="181"/>
      <c r="V13" s="181">
        <v>0.1</v>
      </c>
      <c r="W13" s="181">
        <v>0.4</v>
      </c>
      <c r="X13" s="181">
        <v>0.4</v>
      </c>
      <c r="Y13" s="181">
        <v>0.1</v>
      </c>
      <c r="Z13" s="181"/>
      <c r="AA13" s="181"/>
      <c r="AB13" s="181"/>
      <c r="AC13" s="181"/>
      <c r="AD13" s="181"/>
      <c r="AE13" s="181"/>
      <c r="AF13" s="181"/>
      <c r="AG13" s="204"/>
      <c r="AH13" s="204"/>
      <c r="AI13" s="204"/>
      <c r="AJ13" s="204"/>
      <c r="AK13" s="204"/>
      <c r="AL13" s="204"/>
      <c r="AM13" s="204"/>
      <c r="AN13" s="204"/>
      <c r="AO13" s="204"/>
      <c r="AP13" s="204"/>
      <c r="AQ13" s="204"/>
      <c r="AR13" s="204"/>
    </row>
    <row r="14" spans="1:44">
      <c r="A14" s="124" t="s">
        <v>1483</v>
      </c>
      <c r="B14" s="124" t="s">
        <v>385</v>
      </c>
      <c r="C14" s="124" t="s">
        <v>430</v>
      </c>
      <c r="E14" s="124" t="s">
        <v>1484</v>
      </c>
      <c r="F14" s="124" t="s">
        <v>1485</v>
      </c>
      <c r="G14" s="124">
        <v>2</v>
      </c>
      <c r="H14" s="124" t="s">
        <v>756</v>
      </c>
      <c r="I14" s="124" t="s">
        <v>1486</v>
      </c>
      <c r="J14" s="124" t="s">
        <v>74</v>
      </c>
      <c r="K14" s="124" t="s">
        <v>75</v>
      </c>
      <c r="L14" s="124" t="s">
        <v>76</v>
      </c>
      <c r="M14" s="124" t="s">
        <v>1487</v>
      </c>
      <c r="N14" s="124" t="s">
        <v>1452</v>
      </c>
      <c r="O14" s="124" t="s">
        <v>1481</v>
      </c>
      <c r="P14" s="124" t="s">
        <v>1482</v>
      </c>
      <c r="Q14" s="124" t="s">
        <v>272</v>
      </c>
      <c r="R14" s="124" t="s">
        <v>200</v>
      </c>
      <c r="S14" s="126">
        <v>6000000</v>
      </c>
      <c r="T14" s="126" t="s">
        <v>408</v>
      </c>
      <c r="U14" s="208">
        <v>10</v>
      </c>
      <c r="V14" s="208">
        <v>10</v>
      </c>
      <c r="W14" s="208">
        <v>10</v>
      </c>
      <c r="X14" s="208">
        <v>20</v>
      </c>
      <c r="Y14" s="208">
        <v>20</v>
      </c>
      <c r="Z14" s="208">
        <v>20</v>
      </c>
      <c r="AA14" s="208">
        <v>15</v>
      </c>
      <c r="AB14" s="208">
        <v>15</v>
      </c>
      <c r="AC14" s="208">
        <v>10</v>
      </c>
      <c r="AD14" s="208">
        <v>10</v>
      </c>
      <c r="AE14" s="208">
        <v>10</v>
      </c>
      <c r="AF14" s="208">
        <v>10</v>
      </c>
      <c r="AG14" s="204"/>
      <c r="AH14" s="204"/>
      <c r="AI14" s="204"/>
      <c r="AJ14" s="204"/>
      <c r="AK14" s="204"/>
      <c r="AL14" s="204"/>
      <c r="AM14" s="204"/>
      <c r="AN14" s="204"/>
      <c r="AO14" s="204"/>
      <c r="AP14" s="204"/>
      <c r="AQ14" s="204"/>
      <c r="AR14" s="204"/>
    </row>
    <row r="15" spans="1:44">
      <c r="A15" s="124" t="s">
        <v>1488</v>
      </c>
      <c r="B15" s="124" t="s">
        <v>385</v>
      </c>
      <c r="C15" s="124" t="s">
        <v>430</v>
      </c>
      <c r="E15" s="124" t="s">
        <v>1489</v>
      </c>
      <c r="F15" s="124" t="s">
        <v>1490</v>
      </c>
      <c r="G15" s="124">
        <v>3</v>
      </c>
      <c r="H15" s="124" t="s">
        <v>756</v>
      </c>
      <c r="I15" s="124" t="s">
        <v>1491</v>
      </c>
      <c r="J15" s="124" t="s">
        <v>74</v>
      </c>
      <c r="K15" s="124" t="s">
        <v>75</v>
      </c>
      <c r="L15" s="124" t="s">
        <v>76</v>
      </c>
      <c r="M15" s="124" t="s">
        <v>1492</v>
      </c>
      <c r="N15" s="124" t="s">
        <v>1452</v>
      </c>
      <c r="O15" s="124" t="s">
        <v>1481</v>
      </c>
      <c r="P15" s="124" t="s">
        <v>1482</v>
      </c>
      <c r="Q15" s="124" t="s">
        <v>445</v>
      </c>
      <c r="R15" s="124" t="s">
        <v>82</v>
      </c>
      <c r="S15" s="126"/>
      <c r="T15" s="126"/>
      <c r="U15" s="208">
        <v>75</v>
      </c>
      <c r="V15" s="208">
        <v>75</v>
      </c>
      <c r="W15" s="208">
        <v>75</v>
      </c>
      <c r="X15" s="208">
        <v>100</v>
      </c>
      <c r="Y15" s="208">
        <v>100</v>
      </c>
      <c r="Z15" s="208">
        <v>100</v>
      </c>
      <c r="AA15" s="208">
        <v>100</v>
      </c>
      <c r="AB15" s="208">
        <v>100</v>
      </c>
      <c r="AC15" s="208">
        <v>75</v>
      </c>
      <c r="AD15" s="208">
        <v>75</v>
      </c>
      <c r="AE15" s="208">
        <v>75</v>
      </c>
      <c r="AF15" s="208">
        <v>50</v>
      </c>
      <c r="AG15" s="204"/>
      <c r="AH15" s="204"/>
      <c r="AI15" s="204"/>
      <c r="AJ15" s="204"/>
      <c r="AK15" s="204"/>
      <c r="AL15" s="204"/>
      <c r="AM15" s="204"/>
      <c r="AN15" s="204"/>
      <c r="AO15" s="204"/>
      <c r="AP15" s="204"/>
      <c r="AQ15" s="204"/>
      <c r="AR15" s="204"/>
    </row>
    <row r="16" spans="1:44">
      <c r="A16" s="124" t="s">
        <v>1493</v>
      </c>
      <c r="B16" s="124" t="s">
        <v>385</v>
      </c>
      <c r="C16" s="209" t="s">
        <v>430</v>
      </c>
      <c r="E16" s="124" t="s">
        <v>1494</v>
      </c>
      <c r="F16" s="124" t="s">
        <v>1495</v>
      </c>
      <c r="G16" s="124">
        <v>2</v>
      </c>
      <c r="H16" s="124" t="s">
        <v>756</v>
      </c>
      <c r="I16" s="124" t="s">
        <v>1496</v>
      </c>
      <c r="J16" s="124" t="s">
        <v>94</v>
      </c>
      <c r="K16" s="124" t="s">
        <v>75</v>
      </c>
      <c r="L16" s="124" t="s">
        <v>76</v>
      </c>
      <c r="M16" s="124" t="s">
        <v>1487</v>
      </c>
      <c r="N16" s="124" t="s">
        <v>1452</v>
      </c>
      <c r="O16" s="124" t="s">
        <v>1481</v>
      </c>
      <c r="P16" s="124" t="s">
        <v>1497</v>
      </c>
      <c r="Q16" s="124" t="s">
        <v>272</v>
      </c>
      <c r="R16" s="124" t="s">
        <v>200</v>
      </c>
      <c r="S16" s="210">
        <v>6000000</v>
      </c>
      <c r="T16" s="126" t="s">
        <v>408</v>
      </c>
      <c r="U16" s="181"/>
      <c r="V16" s="181"/>
      <c r="W16" s="181"/>
      <c r="X16" s="181"/>
      <c r="Y16" s="181"/>
      <c r="Z16" s="181">
        <v>0.5</v>
      </c>
      <c r="AA16" s="181"/>
      <c r="AB16" s="181"/>
      <c r="AC16" s="181">
        <v>0.25</v>
      </c>
      <c r="AD16" s="181"/>
      <c r="AE16" s="181"/>
      <c r="AF16" s="181">
        <v>0.25</v>
      </c>
      <c r="AG16" s="204"/>
      <c r="AH16" s="204"/>
      <c r="AI16" s="204"/>
      <c r="AJ16" s="204"/>
      <c r="AK16" s="204"/>
      <c r="AL16" s="204"/>
      <c r="AM16" s="204"/>
      <c r="AN16" s="204"/>
      <c r="AO16" s="204"/>
      <c r="AP16" s="204"/>
      <c r="AQ16" s="204"/>
      <c r="AR16" s="204"/>
    </row>
    <row r="17" spans="1:44">
      <c r="A17" s="124" t="s">
        <v>1498</v>
      </c>
      <c r="B17" s="124" t="s">
        <v>131</v>
      </c>
      <c r="C17" s="124" t="s">
        <v>1499</v>
      </c>
      <c r="D17" s="124" t="s">
        <v>1500</v>
      </c>
      <c r="E17" s="124" t="s">
        <v>1501</v>
      </c>
      <c r="F17" s="124" t="s">
        <v>1502</v>
      </c>
      <c r="G17" s="124">
        <v>3</v>
      </c>
      <c r="H17" s="124" t="s">
        <v>527</v>
      </c>
      <c r="I17" s="124" t="s">
        <v>1496</v>
      </c>
      <c r="J17" s="124" t="s">
        <v>94</v>
      </c>
      <c r="K17" s="124" t="s">
        <v>75</v>
      </c>
      <c r="L17" s="124" t="s">
        <v>76</v>
      </c>
      <c r="M17" s="124" t="s">
        <v>1503</v>
      </c>
      <c r="N17" s="124" t="s">
        <v>1452</v>
      </c>
      <c r="O17" s="124" t="s">
        <v>1481</v>
      </c>
      <c r="P17" s="124" t="s">
        <v>1504</v>
      </c>
      <c r="Q17" s="124" t="s">
        <v>272</v>
      </c>
      <c r="R17" s="124" t="s">
        <v>200</v>
      </c>
      <c r="S17" s="210">
        <v>3500000</v>
      </c>
      <c r="T17" s="126" t="s">
        <v>408</v>
      </c>
      <c r="U17" s="181"/>
      <c r="V17" s="181"/>
      <c r="W17" s="181"/>
      <c r="X17" s="181">
        <v>0.1</v>
      </c>
      <c r="Y17" s="181">
        <v>0.3</v>
      </c>
      <c r="Z17" s="181">
        <v>0.3</v>
      </c>
      <c r="AA17" s="181">
        <v>0.15</v>
      </c>
      <c r="AB17" s="181">
        <v>0.05</v>
      </c>
      <c r="AC17" s="181"/>
      <c r="AD17" s="181"/>
      <c r="AE17" s="181"/>
      <c r="AF17" s="181"/>
      <c r="AG17" s="204"/>
      <c r="AH17" s="204"/>
      <c r="AI17" s="204"/>
      <c r="AJ17" s="204"/>
      <c r="AK17" s="204"/>
      <c r="AL17" s="204"/>
      <c r="AM17" s="204"/>
      <c r="AN17" s="204"/>
      <c r="AO17" s="204"/>
      <c r="AP17" s="204"/>
      <c r="AQ17" s="204"/>
      <c r="AR17" s="204"/>
    </row>
    <row r="18" spans="1:44">
      <c r="A18" s="124" t="s">
        <v>1505</v>
      </c>
      <c r="B18" s="124" t="s">
        <v>385</v>
      </c>
      <c r="C18" s="124" t="s">
        <v>1506</v>
      </c>
      <c r="E18" s="124" t="s">
        <v>1507</v>
      </c>
      <c r="F18" s="124" t="s">
        <v>1508</v>
      </c>
      <c r="G18" s="124">
        <v>3</v>
      </c>
      <c r="H18" s="124" t="s">
        <v>756</v>
      </c>
      <c r="I18" s="124" t="s">
        <v>1509</v>
      </c>
      <c r="J18" s="124" t="s">
        <v>74</v>
      </c>
      <c r="K18" s="124" t="s">
        <v>75</v>
      </c>
      <c r="L18" s="124" t="s">
        <v>76</v>
      </c>
      <c r="M18" s="124" t="s">
        <v>1510</v>
      </c>
      <c r="N18" s="124" t="s">
        <v>1452</v>
      </c>
      <c r="O18" s="124" t="s">
        <v>1481</v>
      </c>
      <c r="P18" s="124" t="s">
        <v>1497</v>
      </c>
      <c r="Q18" s="124" t="s">
        <v>272</v>
      </c>
      <c r="R18" s="124" t="s">
        <v>200</v>
      </c>
      <c r="S18" s="210">
        <v>4000000</v>
      </c>
      <c r="T18" s="126" t="s">
        <v>408</v>
      </c>
      <c r="U18" s="208"/>
      <c r="V18" s="208"/>
      <c r="W18" s="208"/>
      <c r="X18" s="208">
        <v>1</v>
      </c>
      <c r="Y18" s="208"/>
      <c r="Z18" s="208"/>
      <c r="AA18" s="208"/>
      <c r="AB18" s="208"/>
      <c r="AC18" s="208"/>
      <c r="AD18" s="208"/>
      <c r="AE18" s="208">
        <v>1</v>
      </c>
      <c r="AF18" s="208"/>
      <c r="AG18" s="204"/>
      <c r="AH18" s="204"/>
      <c r="AI18" s="204"/>
      <c r="AJ18" s="204"/>
      <c r="AK18" s="204"/>
      <c r="AL18" s="204"/>
      <c r="AM18" s="204"/>
      <c r="AN18" s="204"/>
      <c r="AO18" s="204"/>
      <c r="AP18" s="204"/>
      <c r="AQ18" s="204"/>
      <c r="AR18" s="204"/>
    </row>
    <row r="19" spans="1:44">
      <c r="A19" s="124" t="s">
        <v>1511</v>
      </c>
      <c r="B19" s="124" t="s">
        <v>385</v>
      </c>
      <c r="C19" s="124" t="s">
        <v>386</v>
      </c>
      <c r="E19" s="124" t="s">
        <v>1512</v>
      </c>
      <c r="F19" s="124" t="s">
        <v>1513</v>
      </c>
      <c r="G19" s="124">
        <v>3</v>
      </c>
      <c r="H19" s="124" t="s">
        <v>756</v>
      </c>
      <c r="I19" s="124" t="s">
        <v>1514</v>
      </c>
      <c r="J19" s="124" t="s">
        <v>74</v>
      </c>
      <c r="K19" s="124" t="s">
        <v>75</v>
      </c>
      <c r="L19" s="124" t="s">
        <v>76</v>
      </c>
      <c r="M19" s="124" t="s">
        <v>1487</v>
      </c>
      <c r="N19" s="124" t="s">
        <v>1515</v>
      </c>
      <c r="O19" s="124" t="s">
        <v>1516</v>
      </c>
      <c r="P19" s="124" t="s">
        <v>1517</v>
      </c>
      <c r="Q19" s="124" t="s">
        <v>1518</v>
      </c>
      <c r="R19" s="124" t="s">
        <v>200</v>
      </c>
      <c r="S19" s="211"/>
      <c r="T19" s="126" t="s">
        <v>408</v>
      </c>
      <c r="U19" s="208">
        <v>16</v>
      </c>
      <c r="V19" s="208">
        <v>9</v>
      </c>
      <c r="W19" s="208">
        <v>9</v>
      </c>
      <c r="X19" s="208">
        <v>9</v>
      </c>
      <c r="Y19" s="208">
        <v>9</v>
      </c>
      <c r="Z19" s="208">
        <v>9</v>
      </c>
      <c r="AA19" s="208">
        <v>4</v>
      </c>
      <c r="AB19" s="208">
        <v>4</v>
      </c>
      <c r="AC19" s="208">
        <v>4</v>
      </c>
      <c r="AD19" s="208">
        <v>4</v>
      </c>
      <c r="AE19" s="208">
        <v>4</v>
      </c>
      <c r="AF19" s="208">
        <v>4</v>
      </c>
      <c r="AG19" s="204"/>
      <c r="AH19" s="204"/>
      <c r="AI19" s="204"/>
      <c r="AJ19" s="204"/>
      <c r="AK19" s="204"/>
      <c r="AL19" s="204"/>
      <c r="AM19" s="204"/>
      <c r="AN19" s="204"/>
      <c r="AO19" s="204"/>
      <c r="AP19" s="204"/>
      <c r="AQ19" s="204"/>
      <c r="AR19" s="204"/>
    </row>
    <row r="20" spans="1:44">
      <c r="A20" s="124" t="s">
        <v>1519</v>
      </c>
      <c r="B20" s="124" t="s">
        <v>385</v>
      </c>
      <c r="C20" s="124" t="s">
        <v>386</v>
      </c>
      <c r="E20" s="124" t="s">
        <v>1520</v>
      </c>
      <c r="F20" s="124" t="s">
        <v>1513</v>
      </c>
      <c r="G20" s="124">
        <v>3</v>
      </c>
      <c r="H20" s="124" t="s">
        <v>756</v>
      </c>
      <c r="I20" s="124" t="s">
        <v>1521</v>
      </c>
      <c r="J20" s="124" t="s">
        <v>74</v>
      </c>
      <c r="K20" s="124" t="s">
        <v>75</v>
      </c>
      <c r="L20" s="124" t="s">
        <v>76</v>
      </c>
      <c r="M20" s="124" t="s">
        <v>1487</v>
      </c>
      <c r="N20" s="124" t="s">
        <v>1515</v>
      </c>
      <c r="O20" s="124" t="s">
        <v>1516</v>
      </c>
      <c r="P20" s="124" t="s">
        <v>1517</v>
      </c>
      <c r="Q20" s="124" t="s">
        <v>1518</v>
      </c>
      <c r="R20" s="124" t="s">
        <v>200</v>
      </c>
      <c r="S20" s="211"/>
      <c r="T20" s="126" t="s">
        <v>408</v>
      </c>
      <c r="U20" s="208">
        <v>55</v>
      </c>
      <c r="V20" s="208">
        <v>55</v>
      </c>
      <c r="W20" s="208">
        <v>55</v>
      </c>
      <c r="X20" s="208">
        <v>55</v>
      </c>
      <c r="Y20" s="208">
        <v>55</v>
      </c>
      <c r="Z20" s="208">
        <v>55</v>
      </c>
      <c r="AA20" s="208">
        <v>17</v>
      </c>
      <c r="AB20" s="208">
        <v>17</v>
      </c>
      <c r="AC20" s="208">
        <v>13</v>
      </c>
      <c r="AD20" s="208">
        <v>13</v>
      </c>
      <c r="AE20" s="208">
        <v>13</v>
      </c>
      <c r="AF20" s="208">
        <v>13</v>
      </c>
      <c r="AG20" s="204"/>
      <c r="AH20" s="204"/>
      <c r="AI20" s="204"/>
      <c r="AJ20" s="212"/>
      <c r="AK20" s="204"/>
      <c r="AL20" s="204"/>
      <c r="AM20" s="204"/>
      <c r="AN20" s="204"/>
      <c r="AO20" s="204"/>
      <c r="AP20" s="204"/>
      <c r="AQ20" s="204"/>
      <c r="AR20" s="204"/>
    </row>
    <row r="21" spans="1:44">
      <c r="A21" s="124" t="s">
        <v>1522</v>
      </c>
      <c r="B21" s="124" t="s">
        <v>385</v>
      </c>
      <c r="C21" s="124" t="s">
        <v>386</v>
      </c>
      <c r="E21" s="124" t="s">
        <v>1523</v>
      </c>
      <c r="F21" s="124" t="s">
        <v>1513</v>
      </c>
      <c r="G21" s="124">
        <v>3</v>
      </c>
      <c r="H21" s="124" t="s">
        <v>756</v>
      </c>
      <c r="I21" s="124" t="s">
        <v>1524</v>
      </c>
      <c r="J21" s="124" t="s">
        <v>74</v>
      </c>
      <c r="K21" s="124" t="s">
        <v>75</v>
      </c>
      <c r="L21" s="124" t="s">
        <v>76</v>
      </c>
      <c r="M21" s="124" t="s">
        <v>1487</v>
      </c>
      <c r="N21" s="124" t="s">
        <v>1515</v>
      </c>
      <c r="O21" s="124" t="s">
        <v>1516</v>
      </c>
      <c r="P21" s="124" t="s">
        <v>1517</v>
      </c>
      <c r="Q21" s="124" t="s">
        <v>1518</v>
      </c>
      <c r="R21" s="124" t="s">
        <v>200</v>
      </c>
      <c r="S21" s="211"/>
      <c r="T21" s="126" t="s">
        <v>408</v>
      </c>
      <c r="U21" s="208">
        <v>4</v>
      </c>
      <c r="V21" s="208">
        <v>5</v>
      </c>
      <c r="W21" s="208">
        <v>4</v>
      </c>
      <c r="X21" s="208">
        <v>4</v>
      </c>
      <c r="Y21" s="208">
        <v>6</v>
      </c>
      <c r="Z21" s="208">
        <v>5</v>
      </c>
      <c r="AA21" s="208">
        <v>4</v>
      </c>
      <c r="AB21" s="208">
        <v>8</v>
      </c>
      <c r="AC21" s="208">
        <v>7</v>
      </c>
      <c r="AD21" s="208">
        <v>6</v>
      </c>
      <c r="AE21" s="208">
        <v>6</v>
      </c>
      <c r="AF21" s="208">
        <v>3</v>
      </c>
      <c r="AG21" s="204"/>
      <c r="AH21" s="204"/>
      <c r="AI21" s="204"/>
      <c r="AJ21" s="204"/>
      <c r="AK21" s="204"/>
      <c r="AL21" s="204"/>
      <c r="AM21" s="204"/>
      <c r="AN21" s="204"/>
      <c r="AO21" s="204"/>
      <c r="AP21" s="204"/>
      <c r="AQ21" s="204"/>
      <c r="AR21" s="204"/>
    </row>
    <row r="22" spans="1:44">
      <c r="A22" s="124" t="s">
        <v>1525</v>
      </c>
      <c r="B22" s="124" t="s">
        <v>385</v>
      </c>
      <c r="C22" s="124" t="s">
        <v>386</v>
      </c>
      <c r="E22" s="124" t="s">
        <v>1526</v>
      </c>
      <c r="F22" s="124" t="s">
        <v>1513</v>
      </c>
      <c r="G22" s="124">
        <v>3</v>
      </c>
      <c r="H22" s="124" t="s">
        <v>756</v>
      </c>
      <c r="I22" s="124" t="s">
        <v>1527</v>
      </c>
      <c r="J22" s="124" t="s">
        <v>74</v>
      </c>
      <c r="K22" s="124" t="s">
        <v>75</v>
      </c>
      <c r="L22" s="124" t="s">
        <v>76</v>
      </c>
      <c r="M22" s="124" t="s">
        <v>1487</v>
      </c>
      <c r="N22" s="124" t="s">
        <v>1515</v>
      </c>
      <c r="O22" s="124" t="s">
        <v>1516</v>
      </c>
      <c r="P22" s="124" t="s">
        <v>1517</v>
      </c>
      <c r="Q22" s="124" t="s">
        <v>1518</v>
      </c>
      <c r="R22" s="124" t="s">
        <v>200</v>
      </c>
      <c r="S22" s="211"/>
      <c r="T22" s="126" t="s">
        <v>408</v>
      </c>
      <c r="U22" s="208">
        <v>8</v>
      </c>
      <c r="V22" s="208">
        <v>8</v>
      </c>
      <c r="W22" s="208">
        <v>8</v>
      </c>
      <c r="X22" s="208">
        <v>8</v>
      </c>
      <c r="Y22" s="208">
        <v>8</v>
      </c>
      <c r="Z22" s="208">
        <v>8</v>
      </c>
      <c r="AA22" s="208">
        <v>8</v>
      </c>
      <c r="AB22" s="208">
        <v>7</v>
      </c>
      <c r="AC22" s="208">
        <v>6</v>
      </c>
      <c r="AD22" s="208">
        <v>6</v>
      </c>
      <c r="AE22" s="208">
        <v>6</v>
      </c>
      <c r="AF22" s="208">
        <v>6</v>
      </c>
      <c r="AG22" s="204"/>
      <c r="AH22" s="204"/>
      <c r="AI22" s="204"/>
      <c r="AJ22" s="204"/>
      <c r="AK22" s="204"/>
      <c r="AL22" s="204"/>
      <c r="AM22" s="204"/>
      <c r="AN22" s="204"/>
      <c r="AO22" s="204"/>
      <c r="AP22" s="204"/>
      <c r="AQ22" s="204"/>
      <c r="AR22" s="204"/>
    </row>
    <row r="23" spans="1:44">
      <c r="A23" s="124" t="s">
        <v>1528</v>
      </c>
      <c r="B23" s="124" t="s">
        <v>385</v>
      </c>
      <c r="C23" s="124" t="s">
        <v>386</v>
      </c>
      <c r="E23" s="124" t="s">
        <v>1529</v>
      </c>
      <c r="F23" s="124" t="s">
        <v>1530</v>
      </c>
      <c r="G23" s="124">
        <v>3</v>
      </c>
      <c r="H23" s="124" t="s">
        <v>756</v>
      </c>
      <c r="I23" s="124" t="s">
        <v>1531</v>
      </c>
      <c r="J23" s="124" t="s">
        <v>74</v>
      </c>
      <c r="K23" s="124" t="s">
        <v>75</v>
      </c>
      <c r="L23" s="124" t="s">
        <v>76</v>
      </c>
      <c r="M23" s="124" t="s">
        <v>1532</v>
      </c>
      <c r="N23" s="124" t="s">
        <v>1515</v>
      </c>
      <c r="O23" s="124" t="s">
        <v>1516</v>
      </c>
      <c r="P23" s="124" t="s">
        <v>1517</v>
      </c>
      <c r="Q23" s="124" t="s">
        <v>1518</v>
      </c>
      <c r="R23" s="124" t="s">
        <v>200</v>
      </c>
      <c r="S23" s="211"/>
      <c r="T23" s="126" t="s">
        <v>408</v>
      </c>
      <c r="U23" s="208">
        <v>3</v>
      </c>
      <c r="V23" s="208">
        <v>4</v>
      </c>
      <c r="W23" s="208">
        <v>4</v>
      </c>
      <c r="X23" s="208">
        <v>4</v>
      </c>
      <c r="Y23" s="208">
        <v>4</v>
      </c>
      <c r="Z23" s="208">
        <v>4</v>
      </c>
      <c r="AA23" s="208">
        <v>4</v>
      </c>
      <c r="AB23" s="208">
        <v>4</v>
      </c>
      <c r="AC23" s="208">
        <v>4</v>
      </c>
      <c r="AD23" s="208">
        <v>4</v>
      </c>
      <c r="AE23" s="208">
        <v>4</v>
      </c>
      <c r="AF23" s="208">
        <v>4</v>
      </c>
      <c r="AG23" s="204"/>
      <c r="AH23" s="204"/>
      <c r="AI23" s="204"/>
      <c r="AJ23" s="204"/>
      <c r="AK23" s="204"/>
      <c r="AL23" s="204"/>
      <c r="AM23" s="204"/>
      <c r="AN23" s="204"/>
      <c r="AO23" s="204"/>
      <c r="AP23" s="204"/>
      <c r="AQ23" s="204"/>
      <c r="AR23" s="204"/>
    </row>
    <row r="24" spans="1:44">
      <c r="A24" s="124" t="s">
        <v>1533</v>
      </c>
      <c r="B24" s="124" t="s">
        <v>385</v>
      </c>
      <c r="C24" s="124" t="s">
        <v>386</v>
      </c>
      <c r="E24" s="124" t="s">
        <v>1534</v>
      </c>
      <c r="F24" s="124" t="s">
        <v>1535</v>
      </c>
      <c r="G24" s="124">
        <v>3</v>
      </c>
      <c r="H24" s="124" t="s">
        <v>756</v>
      </c>
      <c r="I24" s="124" t="s">
        <v>1536</v>
      </c>
      <c r="J24" s="124" t="s">
        <v>74</v>
      </c>
      <c r="K24" s="124" t="s">
        <v>75</v>
      </c>
      <c r="L24" s="124" t="s">
        <v>76</v>
      </c>
      <c r="M24" s="124" t="s">
        <v>1537</v>
      </c>
      <c r="N24" s="124" t="s">
        <v>1515</v>
      </c>
      <c r="O24" s="124" t="s">
        <v>1516</v>
      </c>
      <c r="P24" s="124" t="s">
        <v>1538</v>
      </c>
      <c r="Q24" s="124" t="s">
        <v>88</v>
      </c>
      <c r="R24" s="124" t="s">
        <v>82</v>
      </c>
      <c r="S24" s="210"/>
      <c r="T24" s="126"/>
      <c r="U24" s="208"/>
      <c r="V24" s="208" t="s">
        <v>1539</v>
      </c>
      <c r="W24" s="208"/>
      <c r="X24" s="208">
        <v>2</v>
      </c>
      <c r="Y24" s="208">
        <v>1</v>
      </c>
      <c r="Z24" s="208">
        <v>1</v>
      </c>
      <c r="AA24" s="208">
        <v>1</v>
      </c>
      <c r="AB24" s="208">
        <v>1</v>
      </c>
      <c r="AC24" s="208">
        <v>1</v>
      </c>
      <c r="AD24" s="208">
        <v>1</v>
      </c>
      <c r="AE24" s="208"/>
      <c r="AF24" s="208"/>
      <c r="AG24" s="204"/>
      <c r="AH24" s="204"/>
      <c r="AI24" s="204"/>
      <c r="AJ24" s="204"/>
      <c r="AK24" s="204"/>
      <c r="AL24" s="204"/>
      <c r="AM24" s="204"/>
      <c r="AN24" s="204"/>
      <c r="AO24" s="204"/>
      <c r="AP24" s="204"/>
      <c r="AQ24" s="204"/>
      <c r="AR24" s="204"/>
    </row>
    <row r="25" spans="1:44">
      <c r="A25" s="124" t="s">
        <v>1540</v>
      </c>
      <c r="B25" s="124" t="s">
        <v>385</v>
      </c>
      <c r="C25" s="124" t="s">
        <v>386</v>
      </c>
      <c r="E25" s="124" t="s">
        <v>1541</v>
      </c>
      <c r="F25" s="124" t="s">
        <v>1542</v>
      </c>
      <c r="G25" s="124">
        <v>2</v>
      </c>
      <c r="H25" s="124" t="s">
        <v>204</v>
      </c>
      <c r="I25" s="124" t="s">
        <v>1543</v>
      </c>
      <c r="J25" s="124" t="s">
        <v>74</v>
      </c>
      <c r="K25" s="124" t="s">
        <v>75</v>
      </c>
      <c r="L25" s="124" t="s">
        <v>76</v>
      </c>
      <c r="M25" s="124" t="s">
        <v>1537</v>
      </c>
      <c r="N25" s="124" t="s">
        <v>1515</v>
      </c>
      <c r="O25" s="124" t="s">
        <v>1516</v>
      </c>
      <c r="P25" s="124" t="s">
        <v>1544</v>
      </c>
      <c r="Q25" s="124" t="s">
        <v>88</v>
      </c>
      <c r="R25" s="124" t="s">
        <v>82</v>
      </c>
      <c r="S25" s="210"/>
      <c r="T25" s="126"/>
      <c r="U25" s="208">
        <v>350000</v>
      </c>
      <c r="V25" s="208">
        <v>350000</v>
      </c>
      <c r="W25" s="208">
        <v>580000</v>
      </c>
      <c r="X25" s="208">
        <v>580000</v>
      </c>
      <c r="Y25" s="208">
        <v>580000</v>
      </c>
      <c r="Z25" s="208">
        <v>650000</v>
      </c>
      <c r="AA25" s="208">
        <v>830000</v>
      </c>
      <c r="AB25" s="208">
        <v>850000</v>
      </c>
      <c r="AC25" s="208">
        <v>650000</v>
      </c>
      <c r="AD25" s="208">
        <v>650000</v>
      </c>
      <c r="AE25" s="208">
        <v>580000</v>
      </c>
      <c r="AF25" s="208">
        <v>350000</v>
      </c>
      <c r="AG25" s="204"/>
      <c r="AH25" s="204"/>
      <c r="AI25" s="204"/>
      <c r="AJ25" s="204"/>
      <c r="AK25" s="204"/>
      <c r="AL25" s="204"/>
      <c r="AM25" s="204"/>
      <c r="AN25" s="204"/>
      <c r="AO25" s="204"/>
      <c r="AP25" s="204"/>
      <c r="AQ25" s="204"/>
      <c r="AR25" s="204"/>
    </row>
    <row r="26" spans="1:44">
      <c r="A26" s="124" t="s">
        <v>1545</v>
      </c>
      <c r="B26" s="124" t="s">
        <v>385</v>
      </c>
      <c r="C26" s="124" t="s">
        <v>1506</v>
      </c>
      <c r="E26" s="124" t="s">
        <v>1546</v>
      </c>
      <c r="F26" s="124" t="s">
        <v>1547</v>
      </c>
      <c r="G26" s="124">
        <v>1</v>
      </c>
      <c r="H26" s="124" t="s">
        <v>204</v>
      </c>
      <c r="I26" s="124" t="s">
        <v>1548</v>
      </c>
      <c r="J26" s="124" t="s">
        <v>74</v>
      </c>
      <c r="K26" s="124" t="s">
        <v>75</v>
      </c>
      <c r="L26" s="124" t="s">
        <v>76</v>
      </c>
      <c r="M26" s="124" t="s">
        <v>1537</v>
      </c>
      <c r="N26" s="124" t="s">
        <v>1515</v>
      </c>
      <c r="O26" s="124" t="s">
        <v>1516</v>
      </c>
      <c r="P26" s="124" t="s">
        <v>1549</v>
      </c>
      <c r="Q26" s="124" t="s">
        <v>88</v>
      </c>
      <c r="R26" s="124" t="s">
        <v>82</v>
      </c>
      <c r="S26" s="210"/>
      <c r="T26" s="126"/>
      <c r="U26" s="208"/>
      <c r="V26" s="208" t="s">
        <v>1539</v>
      </c>
      <c r="W26" s="208">
        <v>1</v>
      </c>
      <c r="X26" s="208">
        <v>2</v>
      </c>
      <c r="Y26" s="208"/>
      <c r="Z26" s="208"/>
      <c r="AA26" s="208"/>
      <c r="AB26" s="208"/>
      <c r="AC26" s="208"/>
      <c r="AD26" s="208"/>
      <c r="AE26" s="208"/>
      <c r="AF26" s="208">
        <v>2</v>
      </c>
      <c r="AG26" s="204"/>
      <c r="AH26" s="204"/>
      <c r="AI26" s="204"/>
      <c r="AJ26" s="204"/>
      <c r="AK26" s="204"/>
      <c r="AL26" s="204"/>
      <c r="AM26" s="204"/>
      <c r="AN26" s="204"/>
      <c r="AO26" s="204"/>
      <c r="AP26" s="204"/>
      <c r="AQ26" s="204"/>
      <c r="AR26" s="204"/>
    </row>
    <row r="27" spans="1:44">
      <c r="A27" s="124" t="s">
        <v>1550</v>
      </c>
      <c r="B27" s="124" t="s">
        <v>385</v>
      </c>
      <c r="C27" s="124" t="s">
        <v>1551</v>
      </c>
      <c r="E27" s="124" t="s">
        <v>1552</v>
      </c>
      <c r="F27" s="124" t="s">
        <v>1553</v>
      </c>
      <c r="G27" s="124">
        <v>3</v>
      </c>
      <c r="H27" s="124" t="s">
        <v>204</v>
      </c>
      <c r="I27" s="124" t="s">
        <v>1554</v>
      </c>
      <c r="J27" s="124" t="s">
        <v>74</v>
      </c>
      <c r="K27" s="124" t="s">
        <v>75</v>
      </c>
      <c r="L27" s="124" t="s">
        <v>76</v>
      </c>
      <c r="M27" s="124" t="s">
        <v>1555</v>
      </c>
      <c r="N27" s="124" t="s">
        <v>1515</v>
      </c>
      <c r="O27" s="124" t="s">
        <v>1516</v>
      </c>
      <c r="P27" s="124" t="s">
        <v>1556</v>
      </c>
      <c r="Q27" s="124" t="s">
        <v>88</v>
      </c>
      <c r="R27" s="124" t="s">
        <v>82</v>
      </c>
      <c r="S27" s="210"/>
      <c r="T27" s="126"/>
      <c r="U27" s="208"/>
      <c r="V27" s="208" t="s">
        <v>1539</v>
      </c>
      <c r="W27" s="208">
        <v>1</v>
      </c>
      <c r="X27" s="208"/>
      <c r="Y27" s="208"/>
      <c r="Z27" s="208"/>
      <c r="AA27" s="208"/>
      <c r="AB27" s="208"/>
      <c r="AC27" s="208"/>
      <c r="AD27" s="208">
        <v>1</v>
      </c>
      <c r="AE27" s="208"/>
      <c r="AF27" s="208"/>
      <c r="AG27" s="204"/>
      <c r="AH27" s="204"/>
      <c r="AI27" s="204"/>
      <c r="AJ27" s="204"/>
      <c r="AK27" s="204"/>
      <c r="AL27" s="204"/>
      <c r="AM27" s="204"/>
      <c r="AN27" s="204"/>
      <c r="AO27" s="204"/>
      <c r="AP27" s="204"/>
      <c r="AQ27" s="204"/>
      <c r="AR27" s="204"/>
    </row>
    <row r="28" spans="1:44">
      <c r="A28" s="124" t="s">
        <v>1557</v>
      </c>
      <c r="B28" s="124" t="s">
        <v>385</v>
      </c>
      <c r="C28" s="124" t="s">
        <v>430</v>
      </c>
      <c r="E28" s="124" t="s">
        <v>1558</v>
      </c>
      <c r="F28" s="124" t="s">
        <v>1559</v>
      </c>
      <c r="G28" s="124">
        <v>3</v>
      </c>
      <c r="H28" s="124" t="s">
        <v>204</v>
      </c>
      <c r="I28" s="124" t="s">
        <v>1560</v>
      </c>
      <c r="J28" s="124" t="s">
        <v>74</v>
      </c>
      <c r="K28" s="124" t="s">
        <v>75</v>
      </c>
      <c r="L28" s="124" t="s">
        <v>76</v>
      </c>
      <c r="M28" s="124" t="s">
        <v>1561</v>
      </c>
      <c r="N28" s="124" t="s">
        <v>1515</v>
      </c>
      <c r="O28" s="124" t="s">
        <v>1516</v>
      </c>
      <c r="P28" s="124" t="s">
        <v>1562</v>
      </c>
      <c r="Q28" s="124" t="s">
        <v>88</v>
      </c>
      <c r="R28" s="124" t="s">
        <v>82</v>
      </c>
      <c r="S28" s="210"/>
      <c r="T28" s="126"/>
      <c r="U28" s="208">
        <v>20</v>
      </c>
      <c r="V28" s="208">
        <v>20</v>
      </c>
      <c r="W28" s="208">
        <v>20</v>
      </c>
      <c r="X28" s="208">
        <v>20</v>
      </c>
      <c r="Y28" s="208">
        <v>20</v>
      </c>
      <c r="Z28" s="208">
        <v>20</v>
      </c>
      <c r="AA28" s="208">
        <v>20</v>
      </c>
      <c r="AB28" s="208">
        <v>20</v>
      </c>
      <c r="AC28" s="208">
        <v>20</v>
      </c>
      <c r="AD28" s="208">
        <v>20</v>
      </c>
      <c r="AE28" s="208">
        <v>20</v>
      </c>
      <c r="AF28" s="208">
        <v>20</v>
      </c>
      <c r="AG28" s="204"/>
      <c r="AH28" s="204"/>
      <c r="AI28" s="204"/>
      <c r="AJ28" s="212"/>
      <c r="AK28" s="204"/>
      <c r="AL28" s="204"/>
      <c r="AM28" s="204"/>
      <c r="AN28" s="204"/>
      <c r="AO28" s="204"/>
      <c r="AP28" s="204"/>
      <c r="AQ28" s="204"/>
      <c r="AR28" s="204"/>
    </row>
    <row r="29" spans="1:44">
      <c r="A29" s="124" t="s">
        <v>1563</v>
      </c>
      <c r="B29" s="124" t="s">
        <v>385</v>
      </c>
      <c r="C29" s="124" t="s">
        <v>1506</v>
      </c>
      <c r="E29" s="124" t="s">
        <v>1564</v>
      </c>
      <c r="F29" s="124" t="s">
        <v>1565</v>
      </c>
      <c r="G29" s="124">
        <v>2</v>
      </c>
      <c r="H29" s="124" t="s">
        <v>756</v>
      </c>
      <c r="I29" s="124" t="s">
        <v>1566</v>
      </c>
      <c r="J29" s="124" t="s">
        <v>74</v>
      </c>
      <c r="K29" s="124" t="s">
        <v>75</v>
      </c>
      <c r="L29" s="124" t="s">
        <v>95</v>
      </c>
      <c r="M29" s="124" t="s">
        <v>1567</v>
      </c>
      <c r="N29" s="124" t="s">
        <v>1515</v>
      </c>
      <c r="O29" s="124" t="s">
        <v>1516</v>
      </c>
      <c r="P29" s="124" t="s">
        <v>1549</v>
      </c>
      <c r="Q29" s="124" t="s">
        <v>272</v>
      </c>
      <c r="R29" s="124" t="s">
        <v>200</v>
      </c>
      <c r="S29" s="210">
        <v>300000</v>
      </c>
      <c r="T29" s="126" t="s">
        <v>408</v>
      </c>
      <c r="U29" s="208"/>
      <c r="V29" s="208" t="s">
        <v>1539</v>
      </c>
      <c r="W29" s="208"/>
      <c r="X29" s="208">
        <v>1</v>
      </c>
      <c r="Y29" s="208">
        <v>1</v>
      </c>
      <c r="Z29" s="208"/>
      <c r="AA29" s="208"/>
      <c r="AB29" s="208">
        <v>2</v>
      </c>
      <c r="AC29" s="208">
        <v>1</v>
      </c>
      <c r="AD29" s="208"/>
      <c r="AE29" s="208">
        <v>1</v>
      </c>
      <c r="AF29" s="208"/>
      <c r="AG29" s="178"/>
      <c r="AH29" s="178"/>
      <c r="AI29" s="178"/>
      <c r="AJ29" s="178"/>
      <c r="AK29" s="178"/>
      <c r="AL29" s="178"/>
      <c r="AM29" s="178"/>
      <c r="AN29" s="178"/>
      <c r="AO29" s="178"/>
      <c r="AP29" s="178"/>
      <c r="AQ29" s="178"/>
      <c r="AR29" s="178"/>
    </row>
    <row r="30" spans="1:44">
      <c r="A30" s="124" t="s">
        <v>1568</v>
      </c>
      <c r="B30" s="124" t="s">
        <v>385</v>
      </c>
      <c r="C30" s="124" t="s">
        <v>430</v>
      </c>
      <c r="E30" s="124" t="s">
        <v>1569</v>
      </c>
      <c r="F30" s="124" t="s">
        <v>1570</v>
      </c>
      <c r="G30" s="124">
        <v>2</v>
      </c>
      <c r="H30" s="124" t="s">
        <v>756</v>
      </c>
      <c r="I30" s="124" t="s">
        <v>1571</v>
      </c>
      <c r="J30" s="124" t="s">
        <v>74</v>
      </c>
      <c r="K30" s="124" t="s">
        <v>75</v>
      </c>
      <c r="L30" s="124" t="s">
        <v>76</v>
      </c>
      <c r="M30" s="124" t="s">
        <v>1572</v>
      </c>
      <c r="N30" s="124" t="s">
        <v>1452</v>
      </c>
      <c r="O30" s="124" t="s">
        <v>1481</v>
      </c>
      <c r="P30" s="124" t="s">
        <v>1504</v>
      </c>
      <c r="Q30" s="124" t="s">
        <v>1573</v>
      </c>
      <c r="S30" s="210">
        <v>150000</v>
      </c>
      <c r="T30" s="126" t="s">
        <v>408</v>
      </c>
      <c r="U30" s="208"/>
      <c r="V30" s="208"/>
      <c r="W30" s="208"/>
      <c r="X30" s="208"/>
      <c r="Y30" s="208"/>
      <c r="Z30" s="208"/>
      <c r="AA30" s="208"/>
      <c r="AB30" s="208"/>
      <c r="AC30" s="208"/>
      <c r="AD30" s="208"/>
      <c r="AE30" s="208"/>
      <c r="AF30" s="208"/>
      <c r="AG30" s="204"/>
      <c r="AH30" s="204"/>
      <c r="AI30" s="204"/>
      <c r="AJ30" s="204"/>
      <c r="AK30" s="204"/>
      <c r="AL30" s="204"/>
      <c r="AM30" s="204"/>
      <c r="AN30" s="204"/>
      <c r="AO30" s="204"/>
      <c r="AP30" s="204"/>
      <c r="AQ30" s="204"/>
      <c r="AR30" s="204"/>
    </row>
    <row r="31" spans="1:44">
      <c r="A31" s="124" t="s">
        <v>1574</v>
      </c>
      <c r="B31" s="124" t="s">
        <v>131</v>
      </c>
      <c r="C31" s="124" t="s">
        <v>1499</v>
      </c>
      <c r="E31" s="124" t="s">
        <v>1575</v>
      </c>
      <c r="F31" s="124" t="s">
        <v>1576</v>
      </c>
      <c r="G31" s="124">
        <v>2</v>
      </c>
      <c r="H31" s="124" t="s">
        <v>756</v>
      </c>
      <c r="I31" s="124" t="s">
        <v>1577</v>
      </c>
      <c r="J31" s="124" t="s">
        <v>74</v>
      </c>
      <c r="K31" s="124" t="s">
        <v>75</v>
      </c>
      <c r="L31" s="124" t="s">
        <v>76</v>
      </c>
      <c r="M31" s="124" t="s">
        <v>1572</v>
      </c>
      <c r="N31" s="124" t="s">
        <v>1452</v>
      </c>
      <c r="O31" s="124" t="s">
        <v>1481</v>
      </c>
      <c r="P31" s="124" t="s">
        <v>1504</v>
      </c>
      <c r="Q31" s="124" t="s">
        <v>1578</v>
      </c>
      <c r="R31" s="124" t="s">
        <v>200</v>
      </c>
      <c r="S31" s="126"/>
      <c r="T31" s="126" t="s">
        <v>408</v>
      </c>
      <c r="U31" s="208"/>
      <c r="V31" s="208"/>
      <c r="W31" s="208"/>
      <c r="X31" s="208">
        <v>2</v>
      </c>
      <c r="Y31" s="208"/>
      <c r="Z31" s="208"/>
      <c r="AA31" s="208"/>
      <c r="AB31" s="208"/>
      <c r="AC31" s="208"/>
      <c r="AD31" s="208"/>
      <c r="AE31" s="208"/>
      <c r="AF31" s="208"/>
      <c r="AG31" s="204"/>
      <c r="AH31" s="204"/>
      <c r="AI31" s="204"/>
      <c r="AJ31" s="204"/>
      <c r="AK31" s="204"/>
      <c r="AL31" s="204"/>
      <c r="AM31" s="204"/>
      <c r="AN31" s="204"/>
      <c r="AO31" s="204"/>
      <c r="AP31" s="204"/>
      <c r="AQ31" s="204"/>
      <c r="AR31" s="204"/>
    </row>
    <row r="32" spans="1:44">
      <c r="A32" s="124" t="s">
        <v>1579</v>
      </c>
      <c r="B32" s="124" t="s">
        <v>385</v>
      </c>
      <c r="C32" s="124" t="s">
        <v>386</v>
      </c>
      <c r="E32" s="124" t="s">
        <v>1580</v>
      </c>
      <c r="F32" s="124" t="s">
        <v>1581</v>
      </c>
      <c r="G32" s="124">
        <v>2</v>
      </c>
      <c r="H32" s="124" t="s">
        <v>1582</v>
      </c>
      <c r="I32" s="124" t="s">
        <v>1458</v>
      </c>
      <c r="J32" s="124" t="s">
        <v>94</v>
      </c>
      <c r="K32" s="124" t="s">
        <v>75</v>
      </c>
      <c r="L32" s="124" t="s">
        <v>76</v>
      </c>
      <c r="M32" s="124" t="s">
        <v>1567</v>
      </c>
      <c r="N32" s="124" t="s">
        <v>1452</v>
      </c>
      <c r="O32" s="124" t="s">
        <v>1481</v>
      </c>
      <c r="P32" s="124" t="s">
        <v>1504</v>
      </c>
      <c r="Q32" s="124" t="s">
        <v>1583</v>
      </c>
      <c r="S32" s="126"/>
      <c r="T32" s="126"/>
      <c r="U32" s="208"/>
      <c r="V32" s="208"/>
      <c r="W32" s="208"/>
      <c r="X32" s="208"/>
      <c r="Y32" s="208"/>
      <c r="Z32" s="208"/>
      <c r="AA32" s="208"/>
      <c r="AB32" s="208"/>
      <c r="AC32" s="208"/>
      <c r="AD32" s="181">
        <v>0.2</v>
      </c>
      <c r="AE32" s="181">
        <v>0.4</v>
      </c>
      <c r="AF32" s="181">
        <v>0.4</v>
      </c>
      <c r="AG32" s="204"/>
      <c r="AH32" s="204"/>
      <c r="AI32" s="204"/>
      <c r="AJ32" s="204"/>
      <c r="AK32" s="204"/>
      <c r="AL32" s="204"/>
      <c r="AM32" s="204"/>
      <c r="AN32" s="204"/>
      <c r="AO32" s="204"/>
      <c r="AP32" s="204"/>
      <c r="AQ32" s="204"/>
      <c r="AR32" s="204"/>
    </row>
    <row r="33" spans="1:44">
      <c r="A33" s="124" t="s">
        <v>1584</v>
      </c>
      <c r="B33" s="124" t="s">
        <v>385</v>
      </c>
      <c r="C33" s="124" t="s">
        <v>1506</v>
      </c>
      <c r="E33" s="124" t="s">
        <v>1585</v>
      </c>
      <c r="F33" s="124" t="s">
        <v>1586</v>
      </c>
      <c r="G33" s="124">
        <v>3</v>
      </c>
      <c r="H33" s="124" t="s">
        <v>756</v>
      </c>
      <c r="I33" s="124" t="s">
        <v>1587</v>
      </c>
      <c r="J33" s="124" t="s">
        <v>74</v>
      </c>
      <c r="K33" s="124" t="s">
        <v>75</v>
      </c>
      <c r="L33" s="124" t="s">
        <v>76</v>
      </c>
      <c r="M33" s="124" t="s">
        <v>1588</v>
      </c>
      <c r="N33" s="124" t="s">
        <v>1515</v>
      </c>
      <c r="O33" s="124" t="s">
        <v>1516</v>
      </c>
      <c r="P33" s="124" t="s">
        <v>1589</v>
      </c>
      <c r="Q33" s="124" t="s">
        <v>81</v>
      </c>
      <c r="R33" s="124" t="s">
        <v>82</v>
      </c>
      <c r="S33" s="126"/>
      <c r="T33" s="126"/>
      <c r="U33" s="208"/>
      <c r="V33" s="208"/>
      <c r="W33" s="208"/>
      <c r="X33" s="208"/>
      <c r="Y33" s="208"/>
      <c r="Z33" s="208"/>
      <c r="AA33" s="208"/>
      <c r="AB33" s="208"/>
      <c r="AC33" s="208"/>
      <c r="AD33" s="208">
        <v>2</v>
      </c>
      <c r="AE33" s="208"/>
      <c r="AF33" s="208"/>
      <c r="AG33" s="204"/>
      <c r="AH33" s="204"/>
      <c r="AI33" s="204"/>
      <c r="AJ33" s="204"/>
      <c r="AK33" s="204"/>
      <c r="AL33" s="204"/>
      <c r="AM33" s="204"/>
      <c r="AN33" s="204"/>
      <c r="AO33" s="204"/>
      <c r="AP33" s="204"/>
      <c r="AQ33" s="204"/>
      <c r="AR33" s="204"/>
    </row>
    <row r="34" spans="1:44">
      <c r="A34" s="124" t="s">
        <v>1590</v>
      </c>
      <c r="B34" s="124" t="s">
        <v>385</v>
      </c>
      <c r="C34" s="124" t="s">
        <v>386</v>
      </c>
      <c r="E34" s="124" t="s">
        <v>1591</v>
      </c>
      <c r="F34" s="124" t="s">
        <v>1592</v>
      </c>
      <c r="G34" s="124">
        <v>3</v>
      </c>
      <c r="H34" s="124" t="s">
        <v>756</v>
      </c>
      <c r="I34" s="124" t="s">
        <v>1593</v>
      </c>
      <c r="J34" s="124" t="s">
        <v>74</v>
      </c>
      <c r="K34" s="124" t="s">
        <v>75</v>
      </c>
      <c r="L34" s="124" t="s">
        <v>76</v>
      </c>
      <c r="M34" s="124" t="s">
        <v>1594</v>
      </c>
      <c r="N34" s="124" t="s">
        <v>1515</v>
      </c>
      <c r="O34" s="124" t="s">
        <v>1595</v>
      </c>
      <c r="P34" s="124" t="s">
        <v>1596</v>
      </c>
      <c r="Q34" s="124" t="s">
        <v>88</v>
      </c>
      <c r="R34" s="124" t="s">
        <v>82</v>
      </c>
      <c r="S34" s="126"/>
      <c r="T34" s="126"/>
      <c r="U34" s="208"/>
      <c r="V34" s="208"/>
      <c r="W34" s="208">
        <v>2</v>
      </c>
      <c r="X34" s="208">
        <v>2</v>
      </c>
      <c r="Y34" s="208">
        <v>2</v>
      </c>
      <c r="Z34" s="208">
        <v>1</v>
      </c>
      <c r="AA34" s="208">
        <v>1</v>
      </c>
      <c r="AB34" s="208">
        <v>1</v>
      </c>
      <c r="AC34" s="208"/>
      <c r="AD34" s="208"/>
      <c r="AE34" s="208">
        <v>1</v>
      </c>
      <c r="AF34" s="208">
        <v>1</v>
      </c>
      <c r="AG34" s="204"/>
      <c r="AH34" s="204"/>
      <c r="AI34" s="204"/>
      <c r="AJ34" s="212"/>
      <c r="AK34" s="204"/>
      <c r="AL34" s="204"/>
      <c r="AM34" s="204"/>
      <c r="AN34" s="204"/>
      <c r="AO34" s="204"/>
      <c r="AP34" s="204"/>
      <c r="AQ34" s="204"/>
      <c r="AR34" s="204"/>
    </row>
    <row r="35" spans="1:44">
      <c r="A35" s="124" t="s">
        <v>1597</v>
      </c>
      <c r="B35" s="124" t="s">
        <v>385</v>
      </c>
      <c r="C35" s="124" t="s">
        <v>1506</v>
      </c>
      <c r="E35" s="124" t="s">
        <v>1598</v>
      </c>
      <c r="F35" s="124" t="s">
        <v>1599</v>
      </c>
      <c r="G35" s="124">
        <v>2</v>
      </c>
      <c r="H35" s="124" t="s">
        <v>756</v>
      </c>
      <c r="I35" s="124" t="s">
        <v>1600</v>
      </c>
      <c r="J35" s="124" t="s">
        <v>74</v>
      </c>
      <c r="K35" s="124" t="s">
        <v>75</v>
      </c>
      <c r="L35" s="124" t="s">
        <v>76</v>
      </c>
      <c r="M35" s="124" t="s">
        <v>1594</v>
      </c>
      <c r="N35" s="124" t="s">
        <v>1515</v>
      </c>
      <c r="O35" s="124" t="s">
        <v>1595</v>
      </c>
      <c r="P35" s="124" t="s">
        <v>1596</v>
      </c>
      <c r="Q35" s="124" t="s">
        <v>88</v>
      </c>
      <c r="R35" s="124" t="s">
        <v>82</v>
      </c>
      <c r="S35" s="126"/>
      <c r="T35" s="126"/>
      <c r="U35" s="208"/>
      <c r="V35" s="208">
        <v>1</v>
      </c>
      <c r="W35" s="208"/>
      <c r="X35" s="208"/>
      <c r="Y35" s="208">
        <v>1</v>
      </c>
      <c r="Z35" s="208"/>
      <c r="AA35" s="208"/>
      <c r="AB35" s="208">
        <v>1</v>
      </c>
      <c r="AC35" s="208"/>
      <c r="AD35" s="208"/>
      <c r="AE35" s="208"/>
      <c r="AF35" s="208">
        <v>1</v>
      </c>
      <c r="AG35" s="204"/>
      <c r="AH35" s="204"/>
      <c r="AI35" s="204"/>
      <c r="AJ35" s="204"/>
      <c r="AK35" s="204"/>
      <c r="AL35" s="204"/>
      <c r="AM35" s="204"/>
      <c r="AN35" s="204"/>
      <c r="AO35" s="204"/>
      <c r="AP35" s="204"/>
      <c r="AQ35" s="204"/>
      <c r="AR35" s="204"/>
    </row>
    <row r="36" spans="1:44">
      <c r="A36" s="124" t="s">
        <v>1601</v>
      </c>
      <c r="B36" s="124" t="s">
        <v>143</v>
      </c>
      <c r="C36" s="124" t="s">
        <v>546</v>
      </c>
      <c r="E36" s="124" t="s">
        <v>1602</v>
      </c>
      <c r="F36" s="124" t="s">
        <v>1603</v>
      </c>
      <c r="G36" s="124">
        <v>3</v>
      </c>
      <c r="H36" s="124" t="s">
        <v>756</v>
      </c>
      <c r="I36" s="124" t="s">
        <v>1604</v>
      </c>
      <c r="J36" s="124" t="s">
        <v>74</v>
      </c>
      <c r="K36" s="124" t="s">
        <v>75</v>
      </c>
      <c r="L36" s="124" t="s">
        <v>76</v>
      </c>
      <c r="M36" s="124" t="s">
        <v>1594</v>
      </c>
      <c r="N36" s="124" t="s">
        <v>1515</v>
      </c>
      <c r="O36" s="124" t="s">
        <v>1595</v>
      </c>
      <c r="P36" s="124" t="s">
        <v>1596</v>
      </c>
      <c r="Q36" s="124" t="s">
        <v>88</v>
      </c>
      <c r="R36" s="124" t="s">
        <v>82</v>
      </c>
      <c r="S36" s="126"/>
      <c r="T36" s="126"/>
      <c r="U36" s="208">
        <v>1</v>
      </c>
      <c r="V36" s="208"/>
      <c r="W36" s="208"/>
      <c r="X36" s="208">
        <v>1</v>
      </c>
      <c r="Y36" s="208"/>
      <c r="Z36" s="208">
        <v>1</v>
      </c>
      <c r="AA36" s="208">
        <v>1</v>
      </c>
      <c r="AB36" s="208"/>
      <c r="AC36" s="208"/>
      <c r="AD36" s="208">
        <v>1</v>
      </c>
      <c r="AE36" s="208"/>
      <c r="AF36" s="208"/>
      <c r="AG36" s="204"/>
      <c r="AH36" s="204"/>
      <c r="AI36" s="204"/>
      <c r="AJ36" s="204"/>
      <c r="AK36" s="204"/>
      <c r="AL36" s="204"/>
      <c r="AM36" s="204"/>
      <c r="AN36" s="204"/>
      <c r="AO36" s="204"/>
      <c r="AP36" s="204"/>
      <c r="AQ36" s="204"/>
      <c r="AR36" s="204"/>
    </row>
    <row r="37" spans="1:44">
      <c r="A37" s="124" t="s">
        <v>1605</v>
      </c>
      <c r="B37" s="124" t="s">
        <v>385</v>
      </c>
      <c r="C37" s="124" t="s">
        <v>430</v>
      </c>
      <c r="E37" s="124" t="s">
        <v>1606</v>
      </c>
      <c r="F37" s="124" t="s">
        <v>1607</v>
      </c>
      <c r="G37" s="124">
        <v>3</v>
      </c>
      <c r="H37" s="124" t="s">
        <v>756</v>
      </c>
      <c r="I37" s="124" t="s">
        <v>1593</v>
      </c>
      <c r="J37" s="124" t="s">
        <v>74</v>
      </c>
      <c r="K37" s="124" t="s">
        <v>75</v>
      </c>
      <c r="L37" s="124" t="s">
        <v>76</v>
      </c>
      <c r="M37" s="124" t="s">
        <v>1594</v>
      </c>
      <c r="N37" s="124" t="s">
        <v>1515</v>
      </c>
      <c r="O37" s="124" t="s">
        <v>1595</v>
      </c>
      <c r="P37" s="124" t="s">
        <v>1596</v>
      </c>
      <c r="Q37" s="124" t="s">
        <v>88</v>
      </c>
      <c r="R37" s="124" t="s">
        <v>82</v>
      </c>
      <c r="S37" s="126"/>
      <c r="T37" s="126"/>
      <c r="U37" s="208"/>
      <c r="V37" s="208"/>
      <c r="W37" s="208"/>
      <c r="X37" s="208">
        <v>1</v>
      </c>
      <c r="Y37" s="208"/>
      <c r="Z37" s="208"/>
      <c r="AA37" s="208"/>
      <c r="AB37" s="208"/>
      <c r="AC37" s="208">
        <v>1</v>
      </c>
      <c r="AD37" s="208"/>
      <c r="AE37" s="208"/>
      <c r="AF37" s="208"/>
      <c r="AG37" s="204"/>
      <c r="AH37" s="204"/>
      <c r="AI37" s="204"/>
      <c r="AJ37" s="204"/>
      <c r="AK37" s="204"/>
      <c r="AL37" s="204"/>
      <c r="AM37" s="204"/>
      <c r="AN37" s="204"/>
      <c r="AO37" s="204"/>
      <c r="AP37" s="204"/>
      <c r="AQ37" s="204"/>
      <c r="AR37" s="204"/>
    </row>
    <row r="38" spans="1:44">
      <c r="A38" s="124" t="s">
        <v>1608</v>
      </c>
      <c r="B38" s="124" t="s">
        <v>385</v>
      </c>
      <c r="C38" s="124" t="s">
        <v>430</v>
      </c>
      <c r="E38" s="124" t="s">
        <v>1609</v>
      </c>
      <c r="F38" s="124" t="s">
        <v>1610</v>
      </c>
      <c r="G38" s="124">
        <v>3</v>
      </c>
      <c r="H38" s="124" t="s">
        <v>756</v>
      </c>
      <c r="I38" s="124" t="s">
        <v>1611</v>
      </c>
      <c r="J38" s="124" t="s">
        <v>74</v>
      </c>
      <c r="K38" s="124" t="s">
        <v>75</v>
      </c>
      <c r="L38" s="124" t="s">
        <v>76</v>
      </c>
      <c r="M38" s="124" t="s">
        <v>1594</v>
      </c>
      <c r="N38" s="124" t="s">
        <v>1515</v>
      </c>
      <c r="O38" s="124" t="s">
        <v>1595</v>
      </c>
      <c r="P38" s="124" t="s">
        <v>1596</v>
      </c>
      <c r="Q38" s="124" t="s">
        <v>88</v>
      </c>
      <c r="R38" s="124" t="s">
        <v>82</v>
      </c>
      <c r="S38" s="126"/>
      <c r="T38" s="126"/>
      <c r="U38" s="208"/>
      <c r="V38" s="208"/>
      <c r="W38" s="208">
        <v>1</v>
      </c>
      <c r="X38" s="208"/>
      <c r="Y38" s="208"/>
      <c r="Z38" s="208"/>
      <c r="AA38" s="208"/>
      <c r="AB38" s="208"/>
      <c r="AC38" s="208"/>
      <c r="AD38" s="208">
        <v>1</v>
      </c>
      <c r="AE38" s="208"/>
      <c r="AF38" s="208"/>
      <c r="AG38" s="178"/>
      <c r="AH38" s="178"/>
      <c r="AI38" s="178"/>
      <c r="AJ38" s="178"/>
      <c r="AK38" s="178"/>
      <c r="AL38" s="178"/>
      <c r="AM38" s="178"/>
      <c r="AN38" s="178"/>
      <c r="AO38" s="178"/>
      <c r="AP38" s="178"/>
      <c r="AQ38" s="178"/>
      <c r="AR38" s="178"/>
    </row>
    <row r="39" spans="1:44">
      <c r="A39" s="124" t="s">
        <v>1612</v>
      </c>
      <c r="B39" s="124" t="s">
        <v>385</v>
      </c>
      <c r="C39" s="124" t="s">
        <v>430</v>
      </c>
      <c r="E39" s="124" t="s">
        <v>1613</v>
      </c>
      <c r="F39" s="124" t="s">
        <v>1614</v>
      </c>
      <c r="G39" s="124">
        <v>3</v>
      </c>
      <c r="H39" s="124" t="s">
        <v>756</v>
      </c>
      <c r="I39" s="124" t="s">
        <v>1593</v>
      </c>
      <c r="J39" s="124" t="s">
        <v>74</v>
      </c>
      <c r="K39" s="124" t="s">
        <v>75</v>
      </c>
      <c r="L39" s="124" t="s">
        <v>95</v>
      </c>
      <c r="M39" s="124" t="s">
        <v>1594</v>
      </c>
      <c r="N39" s="124" t="s">
        <v>1515</v>
      </c>
      <c r="O39" s="124" t="s">
        <v>1595</v>
      </c>
      <c r="P39" s="124" t="s">
        <v>1596</v>
      </c>
      <c r="Q39" s="124" t="s">
        <v>88</v>
      </c>
      <c r="R39" s="124" t="s">
        <v>82</v>
      </c>
      <c r="S39" s="126"/>
      <c r="T39" s="126"/>
      <c r="U39" s="208"/>
      <c r="V39" s="208">
        <v>1</v>
      </c>
      <c r="W39" s="208"/>
      <c r="X39" s="208"/>
      <c r="Y39" s="208"/>
      <c r="Z39" s="208"/>
      <c r="AA39" s="208"/>
      <c r="AB39" s="208"/>
      <c r="AC39" s="208"/>
      <c r="AD39" s="208"/>
      <c r="AE39" s="208"/>
      <c r="AF39" s="208"/>
      <c r="AG39" s="180"/>
      <c r="AH39" s="180"/>
      <c r="AI39" s="180"/>
      <c r="AJ39" s="180"/>
      <c r="AK39" s="180"/>
      <c r="AL39" s="180"/>
      <c r="AM39" s="180"/>
      <c r="AN39" s="180"/>
      <c r="AO39" s="180"/>
      <c r="AP39" s="180"/>
      <c r="AQ39" s="180"/>
      <c r="AR39" s="180"/>
    </row>
    <row r="40" spans="1:44">
      <c r="A40" s="124" t="s">
        <v>1615</v>
      </c>
      <c r="B40" s="124" t="s">
        <v>385</v>
      </c>
      <c r="C40" s="124" t="s">
        <v>430</v>
      </c>
      <c r="E40" s="124" t="s">
        <v>1616</v>
      </c>
      <c r="F40" s="124" t="s">
        <v>1617</v>
      </c>
      <c r="G40" s="124">
        <v>2</v>
      </c>
      <c r="H40" s="124" t="s">
        <v>756</v>
      </c>
      <c r="I40" s="124" t="s">
        <v>1593</v>
      </c>
      <c r="J40" s="124" t="s">
        <v>74</v>
      </c>
      <c r="K40" s="124" t="s">
        <v>75</v>
      </c>
      <c r="L40" s="124" t="s">
        <v>95</v>
      </c>
      <c r="M40" s="124" t="s">
        <v>1594</v>
      </c>
      <c r="N40" s="124" t="s">
        <v>1515</v>
      </c>
      <c r="O40" s="124" t="s">
        <v>1595</v>
      </c>
      <c r="P40" s="124" t="s">
        <v>1596</v>
      </c>
      <c r="Q40" s="124" t="s">
        <v>88</v>
      </c>
      <c r="R40" s="124" t="s">
        <v>82</v>
      </c>
      <c r="S40" s="126"/>
      <c r="T40" s="126"/>
      <c r="U40" s="208"/>
      <c r="V40" s="208"/>
      <c r="W40" s="208">
        <v>7</v>
      </c>
      <c r="X40" s="208"/>
      <c r="Y40" s="208"/>
      <c r="Z40" s="208"/>
      <c r="AA40" s="208"/>
      <c r="AB40" s="208"/>
      <c r="AC40" s="208"/>
      <c r="AD40" s="208"/>
      <c r="AE40" s="208"/>
      <c r="AF40" s="208"/>
      <c r="AG40" s="180"/>
      <c r="AH40" s="180"/>
      <c r="AI40" s="180"/>
      <c r="AJ40" s="180"/>
      <c r="AK40" s="180"/>
      <c r="AL40" s="180"/>
      <c r="AM40" s="180"/>
      <c r="AN40" s="180"/>
      <c r="AO40" s="180"/>
      <c r="AP40" s="180"/>
      <c r="AQ40" s="180"/>
      <c r="AR40" s="180"/>
    </row>
    <row r="41" spans="1:44">
      <c r="A41" s="124" t="s">
        <v>1618</v>
      </c>
      <c r="B41" s="124" t="s">
        <v>385</v>
      </c>
      <c r="C41" s="124" t="s">
        <v>430</v>
      </c>
      <c r="E41" s="124" t="s">
        <v>1619</v>
      </c>
      <c r="F41" s="124" t="s">
        <v>1620</v>
      </c>
      <c r="G41" s="124">
        <v>2</v>
      </c>
      <c r="H41" s="124" t="s">
        <v>756</v>
      </c>
      <c r="I41" s="124" t="s">
        <v>1593</v>
      </c>
      <c r="J41" s="124" t="s">
        <v>74</v>
      </c>
      <c r="K41" s="124" t="s">
        <v>75</v>
      </c>
      <c r="L41" s="124" t="s">
        <v>76</v>
      </c>
      <c r="M41" s="124" t="s">
        <v>1594</v>
      </c>
      <c r="N41" s="124" t="s">
        <v>1515</v>
      </c>
      <c r="O41" s="124" t="s">
        <v>1595</v>
      </c>
      <c r="P41" s="124" t="s">
        <v>1621</v>
      </c>
      <c r="Q41" s="124" t="s">
        <v>88</v>
      </c>
      <c r="R41" s="124" t="s">
        <v>82</v>
      </c>
      <c r="S41" s="126"/>
      <c r="T41" s="126"/>
      <c r="U41" s="208"/>
      <c r="V41" s="208"/>
      <c r="W41" s="208"/>
      <c r="X41" s="208"/>
      <c r="Y41" s="208"/>
      <c r="Z41" s="208">
        <v>1</v>
      </c>
      <c r="AA41" s="208">
        <v>1</v>
      </c>
      <c r="AB41" s="208">
        <v>1</v>
      </c>
      <c r="AC41" s="208"/>
      <c r="AD41" s="208"/>
      <c r="AE41" s="208"/>
      <c r="AF41" s="208"/>
      <c r="AG41" s="180"/>
      <c r="AH41" s="180"/>
      <c r="AI41" s="180"/>
      <c r="AJ41" s="180"/>
      <c r="AK41" s="180"/>
      <c r="AL41" s="180"/>
      <c r="AM41" s="180"/>
      <c r="AN41" s="180"/>
      <c r="AO41" s="180"/>
      <c r="AP41" s="180"/>
      <c r="AQ41" s="180"/>
      <c r="AR41" s="180"/>
    </row>
    <row r="42" spans="1:44">
      <c r="A42" s="124" t="s">
        <v>1622</v>
      </c>
      <c r="B42" s="124" t="s">
        <v>385</v>
      </c>
      <c r="C42" s="124" t="s">
        <v>430</v>
      </c>
      <c r="E42" s="124" t="s">
        <v>1623</v>
      </c>
      <c r="F42" s="124" t="s">
        <v>1624</v>
      </c>
      <c r="G42" s="124">
        <v>2</v>
      </c>
      <c r="H42" s="124" t="s">
        <v>756</v>
      </c>
      <c r="I42" s="124" t="s">
        <v>1593</v>
      </c>
      <c r="J42" s="124" t="s">
        <v>74</v>
      </c>
      <c r="K42" s="124" t="s">
        <v>75</v>
      </c>
      <c r="L42" s="124" t="s">
        <v>95</v>
      </c>
      <c r="M42" s="124" t="s">
        <v>1594</v>
      </c>
      <c r="N42" s="124" t="s">
        <v>1515</v>
      </c>
      <c r="O42" s="124" t="s">
        <v>1595</v>
      </c>
      <c r="P42" s="124" t="s">
        <v>1596</v>
      </c>
      <c r="Q42" s="124" t="s">
        <v>88</v>
      </c>
      <c r="R42" s="124" t="s">
        <v>82</v>
      </c>
      <c r="S42" s="126"/>
      <c r="T42" s="126"/>
      <c r="U42" s="208"/>
      <c r="V42" s="208"/>
      <c r="W42" s="208"/>
      <c r="X42" s="208"/>
      <c r="Y42" s="208">
        <v>1</v>
      </c>
      <c r="Z42" s="208"/>
      <c r="AA42" s="208"/>
      <c r="AB42" s="208"/>
      <c r="AC42" s="208"/>
      <c r="AD42" s="208"/>
      <c r="AE42" s="208"/>
      <c r="AF42" s="208"/>
      <c r="AG42" s="180"/>
      <c r="AH42" s="180"/>
      <c r="AI42" s="180"/>
      <c r="AJ42" s="180"/>
      <c r="AK42" s="180"/>
      <c r="AL42" s="180"/>
      <c r="AM42" s="180"/>
      <c r="AN42" s="180"/>
      <c r="AO42" s="180"/>
      <c r="AP42" s="180"/>
      <c r="AQ42" s="180"/>
      <c r="AR42" s="180"/>
    </row>
    <row r="43" spans="1:44">
      <c r="A43" s="124" t="s">
        <v>1625</v>
      </c>
      <c r="B43" s="124" t="s">
        <v>385</v>
      </c>
      <c r="C43" s="124" t="s">
        <v>430</v>
      </c>
      <c r="E43" s="124" t="s">
        <v>1626</v>
      </c>
      <c r="F43" s="124" t="s">
        <v>1627</v>
      </c>
      <c r="G43" s="124">
        <v>3</v>
      </c>
      <c r="H43" s="124" t="s">
        <v>1628</v>
      </c>
      <c r="I43" s="124" t="s">
        <v>1593</v>
      </c>
      <c r="J43" s="124" t="s">
        <v>74</v>
      </c>
      <c r="K43" s="124" t="s">
        <v>75</v>
      </c>
      <c r="L43" s="124" t="s">
        <v>76</v>
      </c>
      <c r="M43" s="124" t="s">
        <v>1594</v>
      </c>
      <c r="N43" s="124" t="s">
        <v>1515</v>
      </c>
      <c r="O43" s="124" t="s">
        <v>1595</v>
      </c>
      <c r="P43" s="124" t="s">
        <v>1629</v>
      </c>
      <c r="Q43" s="124" t="s">
        <v>88</v>
      </c>
      <c r="R43" s="124" t="s">
        <v>82</v>
      </c>
      <c r="S43" s="126"/>
      <c r="T43" s="126"/>
      <c r="U43" s="208"/>
      <c r="V43" s="208"/>
      <c r="W43" s="208"/>
      <c r="X43" s="208"/>
      <c r="Y43" s="208"/>
      <c r="Z43" s="208"/>
      <c r="AA43" s="208">
        <v>1</v>
      </c>
      <c r="AB43" s="208">
        <v>1</v>
      </c>
      <c r="AC43" s="208">
        <v>1</v>
      </c>
      <c r="AD43" s="208">
        <v>1</v>
      </c>
      <c r="AE43" s="208">
        <v>1</v>
      </c>
      <c r="AF43" s="208"/>
      <c r="AG43" s="180"/>
      <c r="AH43" s="180"/>
      <c r="AI43" s="180"/>
      <c r="AJ43" s="180"/>
      <c r="AK43" s="180"/>
      <c r="AL43" s="180"/>
      <c r="AM43" s="180"/>
      <c r="AN43" s="180"/>
      <c r="AO43" s="180"/>
      <c r="AP43" s="180"/>
      <c r="AQ43" s="180"/>
      <c r="AR43" s="180"/>
    </row>
    <row r="44" spans="1:44">
      <c r="A44" s="124" t="s">
        <v>1630</v>
      </c>
      <c r="B44" s="124" t="s">
        <v>385</v>
      </c>
      <c r="C44" s="124" t="s">
        <v>430</v>
      </c>
      <c r="E44" s="124" t="s">
        <v>1631</v>
      </c>
      <c r="F44" s="124" t="s">
        <v>1632</v>
      </c>
      <c r="G44" s="124">
        <v>2</v>
      </c>
      <c r="H44" s="124" t="s">
        <v>756</v>
      </c>
      <c r="I44" s="124" t="s">
        <v>1633</v>
      </c>
      <c r="J44" s="124" t="s">
        <v>74</v>
      </c>
      <c r="K44" s="124" t="s">
        <v>75</v>
      </c>
      <c r="L44" s="124" t="s">
        <v>76</v>
      </c>
      <c r="M44" s="124" t="s">
        <v>1594</v>
      </c>
      <c r="N44" s="124" t="s">
        <v>1515</v>
      </c>
      <c r="O44" s="124" t="s">
        <v>1595</v>
      </c>
      <c r="P44" s="124" t="s">
        <v>1629</v>
      </c>
      <c r="Q44" s="124" t="s">
        <v>88</v>
      </c>
      <c r="R44" s="124" t="s">
        <v>82</v>
      </c>
      <c r="S44" s="126"/>
      <c r="T44" s="126"/>
      <c r="U44" s="208"/>
      <c r="V44" s="208"/>
      <c r="W44" s="208">
        <v>1</v>
      </c>
      <c r="X44" s="208"/>
      <c r="Y44" s="208"/>
      <c r="Z44" s="208"/>
      <c r="AA44" s="208">
        <v>1</v>
      </c>
      <c r="AB44" s="208"/>
      <c r="AC44" s="208"/>
      <c r="AD44" s="208"/>
      <c r="AE44" s="208"/>
      <c r="AF44" s="208"/>
      <c r="AG44" s="180"/>
      <c r="AH44" s="180"/>
      <c r="AI44" s="180"/>
      <c r="AJ44" s="180"/>
      <c r="AK44" s="180"/>
      <c r="AL44" s="180"/>
      <c r="AM44" s="180"/>
      <c r="AN44" s="180"/>
      <c r="AO44" s="180"/>
      <c r="AP44" s="180"/>
      <c r="AQ44" s="180"/>
      <c r="AR44" s="180"/>
    </row>
    <row r="45" spans="1:44">
      <c r="A45" s="124" t="s">
        <v>1634</v>
      </c>
      <c r="B45" s="124" t="s">
        <v>385</v>
      </c>
      <c r="C45" s="124" t="s">
        <v>430</v>
      </c>
      <c r="E45" s="124" t="s">
        <v>1635</v>
      </c>
      <c r="F45" s="124" t="s">
        <v>1636</v>
      </c>
      <c r="G45" s="124">
        <v>2</v>
      </c>
      <c r="H45" s="124" t="s">
        <v>756</v>
      </c>
      <c r="I45" s="124" t="s">
        <v>1637</v>
      </c>
      <c r="J45" s="124" t="s">
        <v>74</v>
      </c>
      <c r="K45" s="124" t="s">
        <v>75</v>
      </c>
      <c r="L45" s="124" t="s">
        <v>76</v>
      </c>
      <c r="M45" s="124" t="s">
        <v>1594</v>
      </c>
      <c r="N45" s="124" t="s">
        <v>1515</v>
      </c>
      <c r="O45" s="124" t="s">
        <v>1595</v>
      </c>
      <c r="P45" s="124" t="s">
        <v>1629</v>
      </c>
      <c r="Q45" s="124" t="s">
        <v>88</v>
      </c>
      <c r="R45" s="124" t="s">
        <v>82</v>
      </c>
      <c r="S45" s="126"/>
      <c r="T45" s="126"/>
      <c r="U45" s="208"/>
      <c r="V45" s="208"/>
      <c r="W45" s="208"/>
      <c r="X45" s="208"/>
      <c r="Y45" s="208">
        <v>1</v>
      </c>
      <c r="Z45" s="208">
        <v>1</v>
      </c>
      <c r="AA45" s="208">
        <v>1</v>
      </c>
      <c r="AB45" s="208">
        <v>1</v>
      </c>
      <c r="AC45" s="208">
        <v>1</v>
      </c>
      <c r="AD45" s="208">
        <v>1</v>
      </c>
      <c r="AE45" s="208"/>
      <c r="AF45" s="208"/>
      <c r="AG45" s="180"/>
      <c r="AH45" s="180"/>
      <c r="AI45" s="180"/>
      <c r="AJ45" s="180"/>
      <c r="AK45" s="180"/>
      <c r="AL45" s="180"/>
      <c r="AM45" s="180"/>
      <c r="AN45" s="180"/>
      <c r="AO45" s="180"/>
      <c r="AP45" s="180"/>
      <c r="AQ45" s="180"/>
      <c r="AR45" s="180"/>
    </row>
    <row r="46" spans="1:44">
      <c r="A46" s="124" t="s">
        <v>1638</v>
      </c>
      <c r="B46" s="124" t="s">
        <v>385</v>
      </c>
      <c r="C46" s="124" t="s">
        <v>430</v>
      </c>
      <c r="E46" s="124" t="s">
        <v>1639</v>
      </c>
      <c r="F46" s="124" t="s">
        <v>1640</v>
      </c>
      <c r="G46" s="124">
        <v>2</v>
      </c>
      <c r="H46" s="124" t="s">
        <v>756</v>
      </c>
      <c r="I46" s="124" t="s">
        <v>1641</v>
      </c>
      <c r="J46" s="124" t="s">
        <v>74</v>
      </c>
      <c r="K46" s="124" t="s">
        <v>75</v>
      </c>
      <c r="L46" s="124" t="s">
        <v>76</v>
      </c>
      <c r="M46" s="124" t="s">
        <v>1594</v>
      </c>
      <c r="N46" s="124" t="s">
        <v>1515</v>
      </c>
      <c r="O46" s="124" t="s">
        <v>1595</v>
      </c>
      <c r="P46" s="124" t="s">
        <v>1629</v>
      </c>
      <c r="Q46" s="124" t="s">
        <v>88</v>
      </c>
      <c r="R46" s="124" t="s">
        <v>82</v>
      </c>
      <c r="S46" s="126"/>
      <c r="T46" s="126"/>
      <c r="U46" s="208"/>
      <c r="V46" s="208"/>
      <c r="W46" s="208"/>
      <c r="X46" s="208"/>
      <c r="Y46" s="208"/>
      <c r="Z46" s="208"/>
      <c r="AA46" s="208"/>
      <c r="AB46" s="208">
        <v>1</v>
      </c>
      <c r="AC46" s="208"/>
      <c r="AD46" s="208"/>
      <c r="AE46" s="208"/>
      <c r="AF46" s="208"/>
      <c r="AG46" s="180"/>
      <c r="AH46" s="180"/>
      <c r="AI46" s="180"/>
      <c r="AJ46" s="180"/>
      <c r="AK46" s="180"/>
      <c r="AL46" s="180"/>
      <c r="AM46" s="180"/>
      <c r="AN46" s="180"/>
      <c r="AO46" s="180"/>
      <c r="AP46" s="180"/>
      <c r="AQ46" s="180"/>
      <c r="AR46" s="180"/>
    </row>
    <row r="47" spans="1:44">
      <c r="A47" s="124" t="s">
        <v>1642</v>
      </c>
      <c r="B47" s="124" t="s">
        <v>158</v>
      </c>
      <c r="C47" s="124" t="s">
        <v>166</v>
      </c>
      <c r="E47" s="124" t="s">
        <v>1643</v>
      </c>
      <c r="F47" s="124" t="s">
        <v>1644</v>
      </c>
      <c r="G47" s="124">
        <v>3</v>
      </c>
      <c r="H47" s="124" t="s">
        <v>185</v>
      </c>
      <c r="I47" s="124" t="s">
        <v>1637</v>
      </c>
      <c r="J47" s="124" t="s">
        <v>74</v>
      </c>
      <c r="K47" s="124" t="s">
        <v>75</v>
      </c>
      <c r="L47" s="124" t="s">
        <v>76</v>
      </c>
      <c r="M47" s="124" t="s">
        <v>1594</v>
      </c>
      <c r="N47" s="124" t="s">
        <v>1515</v>
      </c>
      <c r="O47" s="124" t="s">
        <v>1595</v>
      </c>
      <c r="P47" s="124" t="s">
        <v>1629</v>
      </c>
      <c r="Q47" s="124" t="s">
        <v>88</v>
      </c>
      <c r="R47" s="124" t="s">
        <v>82</v>
      </c>
      <c r="S47" s="126"/>
      <c r="T47" s="126"/>
      <c r="U47" s="208"/>
      <c r="V47" s="208"/>
      <c r="W47" s="208"/>
      <c r="X47" s="208"/>
      <c r="Y47" s="208"/>
      <c r="Z47" s="208"/>
      <c r="AA47" s="208"/>
      <c r="AB47" s="208">
        <v>1</v>
      </c>
      <c r="AC47" s="208">
        <v>1</v>
      </c>
      <c r="AD47" s="208"/>
      <c r="AE47" s="208"/>
      <c r="AF47" s="208"/>
      <c r="AG47" s="180"/>
      <c r="AH47" s="180"/>
      <c r="AI47" s="180"/>
      <c r="AJ47" s="180"/>
      <c r="AK47" s="180"/>
      <c r="AL47" s="180"/>
      <c r="AM47" s="180"/>
      <c r="AN47" s="180"/>
      <c r="AO47" s="180"/>
      <c r="AP47" s="180"/>
      <c r="AQ47" s="180"/>
      <c r="AR47" s="180"/>
    </row>
    <row r="48" spans="1:44">
      <c r="A48" s="124" t="s">
        <v>1645</v>
      </c>
      <c r="B48" s="124" t="s">
        <v>385</v>
      </c>
      <c r="C48" s="124" t="s">
        <v>430</v>
      </c>
      <c r="E48" s="124" t="s">
        <v>1646</v>
      </c>
      <c r="F48" s="124" t="s">
        <v>1647</v>
      </c>
      <c r="G48" s="124">
        <v>2</v>
      </c>
      <c r="H48" s="124" t="s">
        <v>204</v>
      </c>
      <c r="I48" s="124" t="s">
        <v>1637</v>
      </c>
      <c r="J48" s="124" t="s">
        <v>74</v>
      </c>
      <c r="K48" s="124" t="s">
        <v>75</v>
      </c>
      <c r="L48" s="124" t="s">
        <v>76</v>
      </c>
      <c r="M48" s="124" t="s">
        <v>1594</v>
      </c>
      <c r="N48" s="124" t="s">
        <v>1515</v>
      </c>
      <c r="O48" s="124" t="s">
        <v>1595</v>
      </c>
      <c r="P48" s="124" t="s">
        <v>1621</v>
      </c>
      <c r="Q48" s="124" t="s">
        <v>88</v>
      </c>
      <c r="R48" s="124" t="s">
        <v>82</v>
      </c>
      <c r="S48" s="126"/>
      <c r="T48" s="126"/>
      <c r="U48" s="208"/>
      <c r="V48" s="208"/>
      <c r="W48" s="208">
        <v>1</v>
      </c>
      <c r="X48" s="208">
        <v>1</v>
      </c>
      <c r="Y48" s="208"/>
      <c r="Z48" s="208"/>
      <c r="AA48" s="208"/>
      <c r="AB48" s="208"/>
      <c r="AC48" s="208"/>
      <c r="AD48" s="208">
        <v>1</v>
      </c>
      <c r="AE48" s="208"/>
      <c r="AF48" s="208"/>
      <c r="AG48" s="180"/>
      <c r="AH48" s="180"/>
      <c r="AI48" s="180"/>
      <c r="AJ48" s="180"/>
      <c r="AK48" s="180"/>
      <c r="AL48" s="180"/>
      <c r="AM48" s="180"/>
      <c r="AN48" s="180"/>
      <c r="AO48" s="180"/>
      <c r="AP48" s="180"/>
      <c r="AQ48" s="180"/>
      <c r="AR48" s="180"/>
    </row>
    <row r="49" spans="1:44">
      <c r="A49" s="124" t="s">
        <v>1648</v>
      </c>
      <c r="B49" s="124" t="s">
        <v>385</v>
      </c>
      <c r="C49" s="124" t="s">
        <v>430</v>
      </c>
      <c r="E49" s="124" t="s">
        <v>1649</v>
      </c>
      <c r="F49" s="124" t="s">
        <v>1650</v>
      </c>
      <c r="G49" s="124">
        <v>2</v>
      </c>
      <c r="H49" s="124" t="s">
        <v>756</v>
      </c>
      <c r="I49" s="124" t="s">
        <v>1637</v>
      </c>
      <c r="J49" s="124" t="s">
        <v>74</v>
      </c>
      <c r="K49" s="124" t="s">
        <v>75</v>
      </c>
      <c r="L49" s="124" t="s">
        <v>95</v>
      </c>
      <c r="M49" s="124" t="s">
        <v>1594</v>
      </c>
      <c r="N49" s="124" t="s">
        <v>1515</v>
      </c>
      <c r="O49" s="124" t="s">
        <v>1595</v>
      </c>
      <c r="P49" s="124" t="s">
        <v>1621</v>
      </c>
      <c r="Q49" s="124" t="s">
        <v>88</v>
      </c>
      <c r="R49" s="124" t="s">
        <v>82</v>
      </c>
      <c r="S49" s="126"/>
      <c r="T49" s="126"/>
      <c r="U49" s="208"/>
      <c r="V49" s="208"/>
      <c r="W49" s="208"/>
      <c r="X49" s="208"/>
      <c r="Y49" s="208"/>
      <c r="Z49" s="208"/>
      <c r="AA49" s="208"/>
      <c r="AB49" s="208"/>
      <c r="AC49" s="208"/>
      <c r="AD49" s="208"/>
      <c r="AE49" s="208">
        <v>1</v>
      </c>
      <c r="AF49" s="208"/>
      <c r="AG49" s="180"/>
      <c r="AH49" s="180"/>
      <c r="AI49" s="180"/>
      <c r="AJ49" s="180"/>
      <c r="AK49" s="180"/>
      <c r="AL49" s="180"/>
      <c r="AM49" s="180"/>
      <c r="AN49" s="180"/>
      <c r="AO49" s="180"/>
      <c r="AP49" s="180"/>
      <c r="AQ49" s="180"/>
      <c r="AR49" s="180"/>
    </row>
    <row r="50" spans="1:44">
      <c r="A50" s="124" t="s">
        <v>1651</v>
      </c>
      <c r="B50" s="124" t="s">
        <v>385</v>
      </c>
      <c r="C50" s="124" t="s">
        <v>430</v>
      </c>
      <c r="E50" s="124" t="s">
        <v>1652</v>
      </c>
      <c r="F50" s="124" t="s">
        <v>1653</v>
      </c>
      <c r="G50" s="124">
        <v>2</v>
      </c>
      <c r="H50" s="124" t="s">
        <v>756</v>
      </c>
      <c r="I50" s="124" t="s">
        <v>1654</v>
      </c>
      <c r="J50" s="124" t="s">
        <v>74</v>
      </c>
      <c r="K50" s="124" t="s">
        <v>75</v>
      </c>
      <c r="L50" s="124" t="s">
        <v>76</v>
      </c>
      <c r="M50" s="124" t="s">
        <v>1594</v>
      </c>
      <c r="N50" s="124" t="s">
        <v>1515</v>
      </c>
      <c r="O50" s="124" t="s">
        <v>1595</v>
      </c>
      <c r="P50" s="124" t="s">
        <v>1629</v>
      </c>
      <c r="Q50" s="124" t="s">
        <v>88</v>
      </c>
      <c r="R50" s="124" t="s">
        <v>82</v>
      </c>
      <c r="S50" s="126"/>
      <c r="T50" s="126"/>
      <c r="U50" s="208"/>
      <c r="V50" s="208"/>
      <c r="W50" s="208"/>
      <c r="X50" s="208"/>
      <c r="Y50" s="208"/>
      <c r="Z50" s="208"/>
      <c r="AA50" s="208"/>
      <c r="AB50" s="208"/>
      <c r="AC50" s="208"/>
      <c r="AD50" s="208"/>
      <c r="AE50" s="208">
        <v>1</v>
      </c>
      <c r="AF50" s="208">
        <v>1</v>
      </c>
      <c r="AG50" s="180"/>
      <c r="AH50" s="180"/>
      <c r="AI50" s="180"/>
      <c r="AJ50" s="180"/>
      <c r="AK50" s="180"/>
      <c r="AL50" s="180"/>
      <c r="AM50" s="180"/>
      <c r="AN50" s="180"/>
      <c r="AO50" s="180"/>
      <c r="AP50" s="180"/>
      <c r="AQ50" s="180"/>
      <c r="AR50" s="180"/>
    </row>
    <row r="51" spans="1:44">
      <c r="A51" s="124" t="s">
        <v>1655</v>
      </c>
      <c r="B51" s="124" t="s">
        <v>385</v>
      </c>
      <c r="C51" s="124" t="s">
        <v>430</v>
      </c>
      <c r="E51" s="124" t="s">
        <v>1656</v>
      </c>
      <c r="F51" s="124" t="s">
        <v>1657</v>
      </c>
      <c r="G51" s="124">
        <v>2</v>
      </c>
      <c r="H51" s="124" t="s">
        <v>756</v>
      </c>
      <c r="I51" s="124" t="s">
        <v>1658</v>
      </c>
      <c r="J51" s="124" t="s">
        <v>94</v>
      </c>
      <c r="K51" s="124" t="s">
        <v>75</v>
      </c>
      <c r="L51" s="124" t="s">
        <v>76</v>
      </c>
      <c r="M51" s="124" t="s">
        <v>1659</v>
      </c>
      <c r="N51" s="124" t="s">
        <v>1515</v>
      </c>
      <c r="O51" s="124" t="s">
        <v>1660</v>
      </c>
      <c r="P51" s="124" t="s">
        <v>1661</v>
      </c>
      <c r="Q51" s="124" t="s">
        <v>1515</v>
      </c>
      <c r="R51" s="124" t="s">
        <v>82</v>
      </c>
      <c r="S51" s="126"/>
      <c r="T51" s="126"/>
      <c r="U51" s="181">
        <v>1</v>
      </c>
      <c r="V51" s="181">
        <v>1</v>
      </c>
      <c r="W51" s="181">
        <v>1</v>
      </c>
      <c r="X51" s="181">
        <v>1</v>
      </c>
      <c r="Y51" s="181">
        <v>1</v>
      </c>
      <c r="Z51" s="181">
        <v>1</v>
      </c>
      <c r="AA51" s="181">
        <v>1</v>
      </c>
      <c r="AB51" s="181">
        <v>1</v>
      </c>
      <c r="AC51" s="181">
        <v>1</v>
      </c>
      <c r="AD51" s="181">
        <v>1</v>
      </c>
      <c r="AE51" s="181">
        <v>1</v>
      </c>
      <c r="AF51" s="181">
        <v>1</v>
      </c>
      <c r="AG51" s="180"/>
      <c r="AH51" s="180"/>
      <c r="AI51" s="180"/>
      <c r="AJ51" s="180"/>
      <c r="AK51" s="180"/>
      <c r="AL51" s="180"/>
      <c r="AM51" s="180"/>
      <c r="AN51" s="180"/>
      <c r="AO51" s="180"/>
      <c r="AP51" s="180"/>
      <c r="AQ51" s="180"/>
      <c r="AR51" s="180"/>
    </row>
    <row r="52" spans="1:44">
      <c r="A52" s="124" t="s">
        <v>1662</v>
      </c>
      <c r="B52" s="124" t="s">
        <v>385</v>
      </c>
      <c r="C52" s="124" t="s">
        <v>430</v>
      </c>
      <c r="E52" s="124" t="s">
        <v>1663</v>
      </c>
      <c r="F52" s="124" t="s">
        <v>1664</v>
      </c>
      <c r="G52" s="124">
        <v>2</v>
      </c>
      <c r="H52" s="124" t="s">
        <v>756</v>
      </c>
      <c r="I52" s="124" t="s">
        <v>1665</v>
      </c>
      <c r="J52" s="124" t="s">
        <v>74</v>
      </c>
      <c r="K52" s="124" t="s">
        <v>75</v>
      </c>
      <c r="L52" s="124" t="s">
        <v>76</v>
      </c>
      <c r="M52" s="124" t="s">
        <v>1666</v>
      </c>
      <c r="N52" s="124" t="s">
        <v>1515</v>
      </c>
      <c r="O52" s="124" t="s">
        <v>1660</v>
      </c>
      <c r="P52" s="124" t="s">
        <v>1661</v>
      </c>
      <c r="Q52" s="124" t="s">
        <v>1452</v>
      </c>
      <c r="R52" s="124" t="s">
        <v>82</v>
      </c>
      <c r="S52" s="126"/>
      <c r="T52" s="126"/>
      <c r="U52" s="208">
        <v>1</v>
      </c>
      <c r="V52" s="208">
        <v>1</v>
      </c>
      <c r="W52" s="208">
        <v>1</v>
      </c>
      <c r="X52" s="208">
        <v>1</v>
      </c>
      <c r="Y52" s="208">
        <v>1</v>
      </c>
      <c r="Z52" s="208">
        <v>1</v>
      </c>
      <c r="AA52" s="208">
        <v>1</v>
      </c>
      <c r="AB52" s="208">
        <v>1</v>
      </c>
      <c r="AC52" s="208">
        <v>1</v>
      </c>
      <c r="AD52" s="208">
        <v>1</v>
      </c>
      <c r="AE52" s="208">
        <v>1</v>
      </c>
      <c r="AF52" s="208">
        <v>1</v>
      </c>
      <c r="AG52" s="180"/>
      <c r="AH52" s="180"/>
      <c r="AI52" s="180"/>
      <c r="AJ52" s="180"/>
      <c r="AK52" s="180"/>
      <c r="AL52" s="180"/>
      <c r="AM52" s="180"/>
      <c r="AN52" s="180"/>
      <c r="AO52" s="180"/>
      <c r="AP52" s="180"/>
      <c r="AQ52" s="180"/>
      <c r="AR52" s="180"/>
    </row>
    <row r="53" spans="1:44">
      <c r="A53" s="124" t="s">
        <v>1667</v>
      </c>
      <c r="B53" s="124" t="s">
        <v>385</v>
      </c>
      <c r="C53" s="124" t="s">
        <v>430</v>
      </c>
      <c r="E53" s="124" t="s">
        <v>1668</v>
      </c>
      <c r="F53" s="124" t="s">
        <v>1669</v>
      </c>
      <c r="G53" s="124">
        <v>2</v>
      </c>
      <c r="H53" s="124" t="s">
        <v>756</v>
      </c>
      <c r="I53" s="124" t="s">
        <v>1670</v>
      </c>
      <c r="J53" s="124" t="s">
        <v>74</v>
      </c>
      <c r="K53" s="124" t="s">
        <v>75</v>
      </c>
      <c r="L53" s="124" t="s">
        <v>76</v>
      </c>
      <c r="M53" s="124" t="s">
        <v>1671</v>
      </c>
      <c r="N53" s="124" t="s">
        <v>1515</v>
      </c>
      <c r="O53" s="124" t="s">
        <v>1660</v>
      </c>
      <c r="P53" s="124" t="s">
        <v>1661</v>
      </c>
      <c r="Q53" s="124" t="s">
        <v>1176</v>
      </c>
      <c r="R53" s="124" t="s">
        <v>82</v>
      </c>
      <c r="S53" s="126"/>
      <c r="T53" s="126"/>
      <c r="U53" s="208">
        <v>3</v>
      </c>
      <c r="V53" s="208">
        <v>3</v>
      </c>
      <c r="W53" s="208">
        <v>3</v>
      </c>
      <c r="X53" s="208">
        <v>3</v>
      </c>
      <c r="Y53" s="208">
        <v>3</v>
      </c>
      <c r="Z53" s="208">
        <v>3</v>
      </c>
      <c r="AA53" s="208">
        <v>3</v>
      </c>
      <c r="AB53" s="208">
        <v>3</v>
      </c>
      <c r="AC53" s="208">
        <v>3</v>
      </c>
      <c r="AD53" s="208">
        <v>3</v>
      </c>
      <c r="AE53" s="208">
        <v>3</v>
      </c>
      <c r="AF53" s="208">
        <v>3</v>
      </c>
      <c r="AG53" s="180"/>
      <c r="AH53" s="180"/>
      <c r="AI53" s="180"/>
      <c r="AJ53" s="180"/>
      <c r="AK53" s="180"/>
      <c r="AL53" s="180"/>
      <c r="AM53" s="180"/>
      <c r="AN53" s="180"/>
      <c r="AO53" s="180"/>
      <c r="AP53" s="180"/>
      <c r="AQ53" s="180"/>
      <c r="AR53" s="180"/>
    </row>
    <row r="54" spans="1:44">
      <c r="A54" s="124" t="s">
        <v>1672</v>
      </c>
      <c r="B54" s="124" t="s">
        <v>385</v>
      </c>
      <c r="C54" s="124" t="s">
        <v>1551</v>
      </c>
      <c r="E54" s="124" t="s">
        <v>1673</v>
      </c>
      <c r="F54" s="124" t="s">
        <v>1674</v>
      </c>
      <c r="G54" s="124">
        <v>2</v>
      </c>
      <c r="H54" s="124" t="s">
        <v>756</v>
      </c>
      <c r="I54" s="124" t="s">
        <v>1675</v>
      </c>
      <c r="J54" s="124" t="s">
        <v>74</v>
      </c>
      <c r="K54" s="124" t="s">
        <v>75</v>
      </c>
      <c r="L54" s="124" t="s">
        <v>76</v>
      </c>
      <c r="M54" s="124" t="s">
        <v>1671</v>
      </c>
      <c r="N54" s="124" t="s">
        <v>1515</v>
      </c>
      <c r="O54" s="124" t="s">
        <v>1660</v>
      </c>
      <c r="P54" s="124" t="s">
        <v>1661</v>
      </c>
      <c r="Q54" s="124" t="s">
        <v>1515</v>
      </c>
      <c r="R54" s="124" t="s">
        <v>82</v>
      </c>
      <c r="S54" s="126"/>
      <c r="T54" s="126"/>
      <c r="U54" s="208">
        <v>10</v>
      </c>
      <c r="V54" s="208">
        <v>10</v>
      </c>
      <c r="W54" s="208">
        <v>10</v>
      </c>
      <c r="X54" s="208">
        <v>10</v>
      </c>
      <c r="Y54" s="208">
        <v>10</v>
      </c>
      <c r="Z54" s="208">
        <v>10</v>
      </c>
      <c r="AA54" s="208">
        <v>10</v>
      </c>
      <c r="AB54" s="208">
        <v>10</v>
      </c>
      <c r="AC54" s="208">
        <v>10</v>
      </c>
      <c r="AD54" s="208">
        <v>10</v>
      </c>
      <c r="AE54" s="208">
        <v>10</v>
      </c>
      <c r="AF54" s="208">
        <v>10</v>
      </c>
      <c r="AG54" s="180"/>
      <c r="AH54" s="180"/>
      <c r="AI54" s="180"/>
      <c r="AJ54" s="180"/>
      <c r="AK54" s="180"/>
      <c r="AL54" s="180"/>
      <c r="AM54" s="180"/>
      <c r="AN54" s="180"/>
      <c r="AO54" s="180"/>
      <c r="AP54" s="180"/>
      <c r="AQ54" s="180"/>
      <c r="AR54" s="180"/>
    </row>
    <row r="55" spans="1:44">
      <c r="A55" s="124" t="s">
        <v>1676</v>
      </c>
      <c r="B55" s="124" t="s">
        <v>158</v>
      </c>
      <c r="C55" s="124" t="s">
        <v>175</v>
      </c>
      <c r="E55" s="124" t="s">
        <v>1677</v>
      </c>
      <c r="F55" s="124" t="s">
        <v>1678</v>
      </c>
      <c r="G55" s="124">
        <v>2</v>
      </c>
      <c r="H55" s="124" t="s">
        <v>756</v>
      </c>
      <c r="I55" s="124" t="s">
        <v>1679</v>
      </c>
      <c r="J55" s="124" t="s">
        <v>74</v>
      </c>
      <c r="K55" s="124" t="s">
        <v>75</v>
      </c>
      <c r="L55" s="124" t="s">
        <v>76</v>
      </c>
      <c r="M55" s="124" t="s">
        <v>1666</v>
      </c>
      <c r="N55" s="124" t="s">
        <v>1515</v>
      </c>
      <c r="O55" s="124" t="s">
        <v>1660</v>
      </c>
      <c r="P55" s="124" t="s">
        <v>1661</v>
      </c>
      <c r="Q55" s="124" t="s">
        <v>1515</v>
      </c>
      <c r="R55" s="124" t="s">
        <v>82</v>
      </c>
      <c r="S55" s="126"/>
      <c r="T55" s="126"/>
      <c r="U55" s="208">
        <v>18</v>
      </c>
      <c r="V55" s="208">
        <v>18</v>
      </c>
      <c r="W55" s="208">
        <v>18</v>
      </c>
      <c r="X55" s="208">
        <v>18</v>
      </c>
      <c r="Y55" s="208">
        <v>18</v>
      </c>
      <c r="Z55" s="208">
        <v>18</v>
      </c>
      <c r="AA55" s="208">
        <v>18</v>
      </c>
      <c r="AB55" s="208">
        <v>18</v>
      </c>
      <c r="AC55" s="208">
        <v>18</v>
      </c>
      <c r="AD55" s="208">
        <v>18</v>
      </c>
      <c r="AE55" s="208">
        <v>18</v>
      </c>
      <c r="AF55" s="208">
        <v>18</v>
      </c>
      <c r="AG55" s="180"/>
      <c r="AH55" s="180"/>
      <c r="AI55" s="180"/>
      <c r="AJ55" s="180"/>
      <c r="AK55" s="180"/>
      <c r="AL55" s="180"/>
      <c r="AM55" s="180"/>
      <c r="AN55" s="180"/>
      <c r="AO55" s="180"/>
      <c r="AP55" s="180"/>
      <c r="AQ55" s="180"/>
      <c r="AR55" s="180"/>
    </row>
    <row r="56" spans="1:44">
      <c r="A56" s="124" t="s">
        <v>1680</v>
      </c>
      <c r="B56" s="124" t="s">
        <v>385</v>
      </c>
      <c r="C56" s="124" t="s">
        <v>430</v>
      </c>
      <c r="E56" s="124" t="s">
        <v>1681</v>
      </c>
      <c r="F56" s="124" t="s">
        <v>1682</v>
      </c>
      <c r="G56" s="124">
        <v>2</v>
      </c>
      <c r="H56" s="124" t="s">
        <v>756</v>
      </c>
      <c r="I56" s="124" t="s">
        <v>1683</v>
      </c>
      <c r="J56" s="124" t="s">
        <v>74</v>
      </c>
      <c r="K56" s="124" t="s">
        <v>75</v>
      </c>
      <c r="L56" s="124" t="s">
        <v>76</v>
      </c>
      <c r="M56" s="124" t="s">
        <v>1684</v>
      </c>
      <c r="N56" s="124" t="s">
        <v>1515</v>
      </c>
      <c r="O56" s="124" t="s">
        <v>1685</v>
      </c>
      <c r="P56" s="124" t="s">
        <v>1686</v>
      </c>
      <c r="Q56" s="124" t="s">
        <v>1452</v>
      </c>
      <c r="R56" s="124" t="s">
        <v>82</v>
      </c>
      <c r="S56" s="126"/>
      <c r="T56" s="126"/>
      <c r="U56" s="208"/>
      <c r="V56" s="208"/>
      <c r="W56" s="208"/>
      <c r="X56" s="208"/>
      <c r="Y56" s="208"/>
      <c r="Z56" s="208"/>
      <c r="AA56" s="208"/>
      <c r="AB56" s="208"/>
      <c r="AC56" s="208"/>
      <c r="AD56" s="208"/>
      <c r="AE56" s="208"/>
      <c r="AF56" s="208">
        <v>3</v>
      </c>
      <c r="AG56" s="180"/>
      <c r="AH56" s="180"/>
      <c r="AI56" s="180"/>
      <c r="AJ56" s="180"/>
      <c r="AK56" s="180"/>
      <c r="AL56" s="180"/>
      <c r="AM56" s="180"/>
      <c r="AN56" s="180"/>
      <c r="AO56" s="180"/>
      <c r="AP56" s="180"/>
      <c r="AQ56" s="180"/>
      <c r="AR56" s="180"/>
    </row>
    <row r="57" spans="1:44">
      <c r="A57" s="124" t="s">
        <v>1687</v>
      </c>
      <c r="B57" s="124" t="s">
        <v>385</v>
      </c>
      <c r="C57" s="124" t="s">
        <v>430</v>
      </c>
      <c r="E57" s="124" t="s">
        <v>1688</v>
      </c>
      <c r="F57" s="124" t="s">
        <v>1689</v>
      </c>
      <c r="G57" s="124">
        <v>3</v>
      </c>
      <c r="H57" s="124" t="s">
        <v>756</v>
      </c>
      <c r="I57" s="124" t="s">
        <v>1683</v>
      </c>
      <c r="J57" s="124" t="s">
        <v>74</v>
      </c>
      <c r="K57" s="124" t="s">
        <v>75</v>
      </c>
      <c r="L57" s="124" t="s">
        <v>76</v>
      </c>
      <c r="M57" s="124" t="s">
        <v>1684</v>
      </c>
      <c r="N57" s="124" t="s">
        <v>1515</v>
      </c>
      <c r="O57" s="124" t="s">
        <v>1685</v>
      </c>
      <c r="P57" s="124" t="s">
        <v>1686</v>
      </c>
      <c r="Q57" s="124" t="s">
        <v>272</v>
      </c>
      <c r="R57" s="124" t="s">
        <v>200</v>
      </c>
      <c r="S57" s="126">
        <v>300000</v>
      </c>
      <c r="T57" s="126" t="s">
        <v>408</v>
      </c>
      <c r="U57" s="208"/>
      <c r="V57" s="208"/>
      <c r="W57" s="208"/>
      <c r="X57" s="208"/>
      <c r="Y57" s="208"/>
      <c r="Z57" s="208">
        <v>1</v>
      </c>
      <c r="AA57" s="208"/>
      <c r="AB57" s="208"/>
      <c r="AC57" s="208"/>
      <c r="AD57" s="208"/>
      <c r="AE57" s="208"/>
      <c r="AF57" s="208"/>
      <c r="AG57" s="180"/>
      <c r="AH57" s="180"/>
      <c r="AI57" s="180"/>
      <c r="AJ57" s="180"/>
      <c r="AK57" s="180"/>
      <c r="AL57" s="180"/>
      <c r="AM57" s="180"/>
      <c r="AN57" s="180"/>
      <c r="AO57" s="180"/>
      <c r="AP57" s="180"/>
      <c r="AQ57" s="180"/>
      <c r="AR57" s="180"/>
    </row>
    <row r="58" spans="1:44">
      <c r="A58" s="124" t="s">
        <v>1690</v>
      </c>
      <c r="B58" s="124" t="s">
        <v>385</v>
      </c>
      <c r="C58" s="124" t="s">
        <v>430</v>
      </c>
      <c r="E58" s="124" t="s">
        <v>1691</v>
      </c>
      <c r="F58" s="124" t="s">
        <v>1692</v>
      </c>
      <c r="G58" s="124">
        <v>3</v>
      </c>
      <c r="H58" s="124" t="s">
        <v>756</v>
      </c>
      <c r="I58" s="124" t="s">
        <v>1683</v>
      </c>
      <c r="J58" s="124" t="s">
        <v>74</v>
      </c>
      <c r="K58" s="124" t="s">
        <v>75</v>
      </c>
      <c r="L58" s="124" t="s">
        <v>76</v>
      </c>
      <c r="M58" s="124" t="s">
        <v>1684</v>
      </c>
      <c r="N58" s="124" t="s">
        <v>1515</v>
      </c>
      <c r="O58" s="124" t="s">
        <v>1685</v>
      </c>
      <c r="P58" s="124" t="s">
        <v>1686</v>
      </c>
      <c r="Q58" s="124" t="s">
        <v>272</v>
      </c>
      <c r="R58" s="124" t="s">
        <v>200</v>
      </c>
      <c r="S58" s="126">
        <v>650000</v>
      </c>
      <c r="T58" s="126" t="s">
        <v>408</v>
      </c>
      <c r="U58" s="208"/>
      <c r="V58" s="208"/>
      <c r="W58" s="208"/>
      <c r="X58" s="208"/>
      <c r="Y58" s="208">
        <v>5</v>
      </c>
      <c r="Z58" s="208"/>
      <c r="AA58" s="208"/>
      <c r="AB58" s="208"/>
      <c r="AC58" s="208"/>
      <c r="AD58" s="208"/>
      <c r="AE58" s="208"/>
      <c r="AF58" s="208"/>
      <c r="AG58" s="180"/>
      <c r="AH58" s="180"/>
      <c r="AI58" s="180"/>
      <c r="AJ58" s="180"/>
      <c r="AK58" s="180"/>
      <c r="AL58" s="180"/>
      <c r="AM58" s="180"/>
      <c r="AN58" s="180"/>
      <c r="AO58" s="180"/>
      <c r="AP58" s="180"/>
      <c r="AQ58" s="180"/>
      <c r="AR58" s="180"/>
    </row>
    <row r="59" spans="1:44">
      <c r="A59" s="124" t="s">
        <v>1693</v>
      </c>
      <c r="B59" s="124" t="s">
        <v>385</v>
      </c>
      <c r="C59" s="124" t="s">
        <v>430</v>
      </c>
      <c r="E59" s="124" t="s">
        <v>1694</v>
      </c>
      <c r="F59" s="124" t="s">
        <v>1695</v>
      </c>
      <c r="G59" s="124">
        <v>3</v>
      </c>
      <c r="H59" s="124" t="s">
        <v>756</v>
      </c>
      <c r="I59" s="124" t="s">
        <v>1683</v>
      </c>
      <c r="J59" s="124" t="s">
        <v>74</v>
      </c>
      <c r="K59" s="124" t="s">
        <v>75</v>
      </c>
      <c r="L59" s="124" t="s">
        <v>76</v>
      </c>
      <c r="M59" s="124" t="s">
        <v>1684</v>
      </c>
      <c r="N59" s="124" t="s">
        <v>1515</v>
      </c>
      <c r="O59" s="124" t="s">
        <v>1685</v>
      </c>
      <c r="P59" s="124" t="s">
        <v>1686</v>
      </c>
      <c r="Q59" s="124" t="s">
        <v>272</v>
      </c>
      <c r="R59" s="124" t="s">
        <v>200</v>
      </c>
      <c r="S59" s="126">
        <v>300000</v>
      </c>
      <c r="T59" s="126" t="s">
        <v>408</v>
      </c>
      <c r="U59" s="208"/>
      <c r="V59" s="208"/>
      <c r="W59" s="208"/>
      <c r="X59" s="208"/>
      <c r="Y59" s="208"/>
      <c r="Z59" s="208"/>
      <c r="AA59" s="208"/>
      <c r="AB59" s="208"/>
      <c r="AC59" s="208"/>
      <c r="AD59" s="208">
        <v>1</v>
      </c>
      <c r="AE59" s="208"/>
      <c r="AF59" s="208"/>
      <c r="AG59" s="180"/>
      <c r="AH59" s="180"/>
      <c r="AI59" s="180"/>
      <c r="AJ59" s="180"/>
      <c r="AK59" s="180"/>
      <c r="AL59" s="180"/>
      <c r="AM59" s="180"/>
      <c r="AN59" s="180"/>
      <c r="AO59" s="180"/>
      <c r="AP59" s="180"/>
      <c r="AQ59" s="180"/>
      <c r="AR59" s="180"/>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8" xr:uid="{819A78C4-F291-4E26-BCD2-FD3DEB02401C}">
      <formula1>ISNUMBER(V8)</formula1>
    </dataValidation>
    <dataValidation type="custom" allowBlank="1" showInputMessage="1" showErrorMessage="1" errorTitle="Sólo se permiten números" sqref="V7 V9 AL7:AL21 AL23:AL38 U7:U59 W7:AK59 AM7:AR59" xr:uid="{44936713-5E34-446D-BAB0-ADB0E51DB007}">
      <formula1>ISNUMBER(U7)</formula1>
    </dataValidation>
  </dataValidations>
  <hyperlinks>
    <hyperlink ref="A2" location="INDICE!A1" display="◄INICIO" xr:uid="{31B93363-A72E-4C8C-A116-AF748DD083A8}"/>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FB6F-6E8E-42B2-9A75-9E34059A58E6}">
  <sheetPr codeName="Hoja3"/>
  <dimension ref="A4:AR20"/>
  <sheetViews>
    <sheetView showGridLines="0" topLeftCell="A4" zoomScale="87" zoomScaleNormal="87" workbookViewId="0">
      <selection activeCell="C5" sqref="C5"/>
    </sheetView>
  </sheetViews>
  <sheetFormatPr baseColWidth="10" defaultColWidth="230.375" defaultRowHeight="15.75"/>
  <cols>
    <col min="1" max="1" width="19.75" style="124" bestFit="1" customWidth="1"/>
    <col min="2" max="2" width="36.25" style="124" bestFit="1" customWidth="1"/>
    <col min="3" max="3" width="64" style="124" customWidth="1"/>
    <col min="4" max="4" width="9.25" style="124" customWidth="1"/>
    <col min="5" max="5" width="84.75" style="124" customWidth="1"/>
    <col min="6" max="6" width="70.5" style="124" customWidth="1"/>
    <col min="7" max="7" width="17.125" style="123" bestFit="1" customWidth="1"/>
    <col min="8" max="8" width="72.25" style="124" customWidth="1"/>
    <col min="9" max="9" width="60.5" style="124" bestFit="1" customWidth="1"/>
    <col min="10" max="10" width="18" style="124" bestFit="1" customWidth="1"/>
    <col min="11" max="11" width="11.5" style="124" bestFit="1" customWidth="1"/>
    <col min="12" max="12" width="16.875" style="124" bestFit="1" customWidth="1"/>
    <col min="13" max="13" width="48" style="124" bestFit="1" customWidth="1"/>
    <col min="14" max="14" width="50.25" style="124" bestFit="1" customWidth="1"/>
    <col min="15" max="15" width="37.25" style="124" bestFit="1" customWidth="1"/>
    <col min="16" max="16" width="24.25" style="124" bestFit="1" customWidth="1"/>
    <col min="17" max="17" width="31.375" style="124" customWidth="1"/>
    <col min="18" max="18" width="10" style="124" customWidth="1"/>
    <col min="19" max="19" width="12.625" style="124" bestFit="1" customWidth="1"/>
    <col min="20" max="20" width="8.5" style="124" bestFit="1" customWidth="1"/>
    <col min="21" max="32" width="12.75" style="124" bestFit="1" customWidth="1"/>
    <col min="33" max="44" width="18.5" style="124" customWidth="1"/>
    <col min="45" max="16384" width="230.375" style="124"/>
  </cols>
  <sheetData>
    <row r="4" spans="1:44" ht="22.5">
      <c r="A4" s="86" t="s">
        <v>20</v>
      </c>
      <c r="E4" s="182" t="str">
        <f>[9]Control!$A$1&amp;" "&amp;[9]Control!$B$5</f>
        <v>PLANILLA PLAN OPERATIVO ANUAL  2024</v>
      </c>
    </row>
    <row r="5" spans="1:44" ht="23.25" thickBot="1">
      <c r="E5" s="183" t="str">
        <f>[9]Control!$B$3</f>
        <v>DIRECCIÓN COMPRA DE ENERGÍA Y REGULACIÓN</v>
      </c>
    </row>
    <row r="6" spans="1:44" ht="17.25" thickTop="1" thickBot="1">
      <c r="U6" s="170" t="s">
        <v>21</v>
      </c>
      <c r="V6" s="170"/>
      <c r="W6" s="170"/>
      <c r="X6" s="170"/>
      <c r="Y6" s="170"/>
      <c r="Z6" s="170"/>
      <c r="AA6" s="170"/>
      <c r="AB6" s="170"/>
      <c r="AC6" s="170"/>
      <c r="AD6" s="170"/>
      <c r="AE6" s="170"/>
      <c r="AF6" s="170"/>
      <c r="AG6" s="170" t="s">
        <v>22</v>
      </c>
      <c r="AH6" s="170"/>
      <c r="AI6" s="170"/>
      <c r="AJ6" s="170"/>
      <c r="AK6" s="170"/>
      <c r="AL6" s="170"/>
      <c r="AM6" s="170"/>
      <c r="AN6" s="170"/>
      <c r="AO6" s="170"/>
      <c r="AP6" s="170"/>
      <c r="AQ6" s="170"/>
      <c r="AR6" s="170"/>
    </row>
    <row r="7" spans="1:44" ht="48" thickBot="1">
      <c r="A7" s="171" t="s">
        <v>23</v>
      </c>
      <c r="B7" s="171" t="s">
        <v>24</v>
      </c>
      <c r="C7" s="171" t="s">
        <v>25</v>
      </c>
      <c r="D7" s="171" t="s">
        <v>26</v>
      </c>
      <c r="E7" s="171" t="s">
        <v>27</v>
      </c>
      <c r="F7" s="171" t="s">
        <v>28</v>
      </c>
      <c r="G7" s="173" t="s">
        <v>29</v>
      </c>
      <c r="H7" s="171" t="s">
        <v>30</v>
      </c>
      <c r="I7" s="171" t="s">
        <v>31</v>
      </c>
      <c r="J7" s="171" t="s">
        <v>32</v>
      </c>
      <c r="K7" s="171" t="s">
        <v>33</v>
      </c>
      <c r="L7" s="171" t="s">
        <v>34</v>
      </c>
      <c r="M7" s="171" t="s">
        <v>35</v>
      </c>
      <c r="N7" s="171" t="s">
        <v>36</v>
      </c>
      <c r="O7" s="171" t="s">
        <v>37</v>
      </c>
      <c r="P7" s="171" t="s">
        <v>38</v>
      </c>
      <c r="Q7" s="171" t="s">
        <v>39</v>
      </c>
      <c r="R7" s="184" t="s">
        <v>40</v>
      </c>
      <c r="S7" s="171" t="s">
        <v>41</v>
      </c>
      <c r="T7" s="171" t="s">
        <v>42</v>
      </c>
      <c r="U7" s="174" t="s">
        <v>43</v>
      </c>
      <c r="V7" s="174" t="s">
        <v>44</v>
      </c>
      <c r="W7" s="174" t="s">
        <v>45</v>
      </c>
      <c r="X7" s="174" t="s">
        <v>46</v>
      </c>
      <c r="Y7" s="174" t="s">
        <v>47</v>
      </c>
      <c r="Z7" s="174" t="s">
        <v>48</v>
      </c>
      <c r="AA7" s="174" t="s">
        <v>49</v>
      </c>
      <c r="AB7" s="174" t="s">
        <v>50</v>
      </c>
      <c r="AC7" s="174" t="s">
        <v>51</v>
      </c>
      <c r="AD7" s="174" t="s">
        <v>52</v>
      </c>
      <c r="AE7" s="174" t="s">
        <v>53</v>
      </c>
      <c r="AF7" s="174" t="s">
        <v>54</v>
      </c>
      <c r="AG7" s="174" t="s">
        <v>55</v>
      </c>
      <c r="AH7" s="174" t="s">
        <v>56</v>
      </c>
      <c r="AI7" s="174" t="s">
        <v>57</v>
      </c>
      <c r="AJ7" s="174" t="s">
        <v>58</v>
      </c>
      <c r="AK7" s="174" t="s">
        <v>59</v>
      </c>
      <c r="AL7" s="174" t="s">
        <v>60</v>
      </c>
      <c r="AM7" s="174" t="s">
        <v>61</v>
      </c>
      <c r="AN7" s="174" t="s">
        <v>62</v>
      </c>
      <c r="AO7" s="174" t="s">
        <v>63</v>
      </c>
      <c r="AP7" s="174" t="s">
        <v>64</v>
      </c>
      <c r="AQ7" s="174" t="s">
        <v>65</v>
      </c>
      <c r="AR7" s="174" t="s">
        <v>66</v>
      </c>
    </row>
    <row r="8" spans="1:44" ht="47.25">
      <c r="A8" s="216" t="s">
        <v>67</v>
      </c>
      <c r="B8" s="124" t="s">
        <v>68</v>
      </c>
      <c r="C8" s="47" t="s">
        <v>69</v>
      </c>
      <c r="E8" s="47" t="s">
        <v>70</v>
      </c>
      <c r="F8" s="47" t="s">
        <v>71</v>
      </c>
      <c r="G8" s="123">
        <v>2</v>
      </c>
      <c r="H8" s="47" t="s">
        <v>72</v>
      </c>
      <c r="I8" s="124" t="s">
        <v>73</v>
      </c>
      <c r="J8" s="124" t="s">
        <v>74</v>
      </c>
      <c r="K8" s="124" t="s">
        <v>75</v>
      </c>
      <c r="L8" s="124" t="s">
        <v>76</v>
      </c>
      <c r="M8" s="124" t="s">
        <v>77</v>
      </c>
      <c r="N8" s="124" t="s">
        <v>78</v>
      </c>
      <c r="O8" s="124" t="s">
        <v>79</v>
      </c>
      <c r="P8" s="124" t="s">
        <v>80</v>
      </c>
      <c r="Q8" s="47" t="s">
        <v>81</v>
      </c>
      <c r="R8" s="124" t="s">
        <v>82</v>
      </c>
      <c r="S8" s="126"/>
      <c r="T8" s="126"/>
      <c r="U8" s="215"/>
      <c r="V8" s="215"/>
      <c r="W8" s="215">
        <v>1</v>
      </c>
      <c r="X8" s="215"/>
      <c r="Y8" s="215"/>
      <c r="Z8" s="215">
        <v>1</v>
      </c>
      <c r="AA8" s="215"/>
      <c r="AB8" s="215"/>
      <c r="AC8" s="215">
        <v>1</v>
      </c>
      <c r="AD8" s="215"/>
      <c r="AE8" s="215"/>
      <c r="AF8" s="215">
        <v>1</v>
      </c>
      <c r="AG8" s="180"/>
      <c r="AH8" s="180"/>
      <c r="AI8" s="180"/>
      <c r="AJ8" s="180"/>
      <c r="AK8" s="180"/>
      <c r="AL8" s="180"/>
      <c r="AM8" s="180"/>
      <c r="AN8" s="180"/>
      <c r="AO8" s="180"/>
      <c r="AP8" s="180"/>
      <c r="AQ8" s="180"/>
      <c r="AR8" s="180"/>
    </row>
    <row r="9" spans="1:44" ht="47.25">
      <c r="A9" s="216" t="s">
        <v>83</v>
      </c>
      <c r="B9" s="124" t="s">
        <v>68</v>
      </c>
      <c r="C9" s="47" t="s">
        <v>84</v>
      </c>
      <c r="E9" s="47" t="s">
        <v>85</v>
      </c>
      <c r="F9" s="47" t="s">
        <v>86</v>
      </c>
      <c r="G9" s="123">
        <v>2</v>
      </c>
      <c r="H9" s="47" t="s">
        <v>72</v>
      </c>
      <c r="I9" s="124" t="s">
        <v>87</v>
      </c>
      <c r="J9" s="124" t="s">
        <v>74</v>
      </c>
      <c r="K9" s="124" t="s">
        <v>75</v>
      </c>
      <c r="L9" s="124" t="s">
        <v>76</v>
      </c>
      <c r="M9" s="124" t="s">
        <v>77</v>
      </c>
      <c r="N9" s="124" t="s">
        <v>78</v>
      </c>
      <c r="O9" s="124" t="s">
        <v>79</v>
      </c>
      <c r="P9" s="124" t="s">
        <v>80</v>
      </c>
      <c r="Q9" s="47" t="s">
        <v>88</v>
      </c>
      <c r="R9" s="124" t="s">
        <v>82</v>
      </c>
      <c r="S9" s="126"/>
      <c r="T9" s="126"/>
      <c r="U9" s="215"/>
      <c r="V9" s="215"/>
      <c r="W9" s="215">
        <v>1</v>
      </c>
      <c r="X9" s="215"/>
      <c r="Y9" s="215"/>
      <c r="Z9" s="215">
        <v>1</v>
      </c>
      <c r="AA9" s="215"/>
      <c r="AB9" s="215"/>
      <c r="AC9" s="215">
        <v>1</v>
      </c>
      <c r="AD9" s="215"/>
      <c r="AE9" s="215"/>
      <c r="AF9" s="215">
        <v>1</v>
      </c>
      <c r="AG9" s="180"/>
      <c r="AH9" s="180"/>
      <c r="AI9" s="180"/>
      <c r="AJ9" s="180"/>
      <c r="AK9" s="180"/>
      <c r="AL9" s="180"/>
      <c r="AM9" s="180"/>
      <c r="AN9" s="180"/>
      <c r="AO9" s="180"/>
      <c r="AP9" s="180"/>
      <c r="AQ9" s="180"/>
      <c r="AR9" s="180"/>
    </row>
    <row r="10" spans="1:44" ht="47.25">
      <c r="A10" s="216" t="s">
        <v>89</v>
      </c>
      <c r="B10" s="124" t="s">
        <v>68</v>
      </c>
      <c r="C10" s="47" t="s">
        <v>90</v>
      </c>
      <c r="E10" s="47" t="s">
        <v>91</v>
      </c>
      <c r="F10" s="47" t="s">
        <v>92</v>
      </c>
      <c r="G10" s="123">
        <v>2</v>
      </c>
      <c r="H10" s="47" t="s">
        <v>72</v>
      </c>
      <c r="I10" s="124" t="s">
        <v>93</v>
      </c>
      <c r="J10" s="124" t="s">
        <v>94</v>
      </c>
      <c r="K10" s="124" t="s">
        <v>75</v>
      </c>
      <c r="L10" s="124" t="s">
        <v>95</v>
      </c>
      <c r="M10" s="124" t="s">
        <v>96</v>
      </c>
      <c r="N10" s="124" t="s">
        <v>78</v>
      </c>
      <c r="O10" s="124" t="s">
        <v>79</v>
      </c>
      <c r="P10" s="124" t="s">
        <v>80</v>
      </c>
      <c r="Q10" s="47" t="s">
        <v>88</v>
      </c>
      <c r="R10" s="124" t="s">
        <v>82</v>
      </c>
      <c r="S10" s="126"/>
      <c r="T10" s="126"/>
      <c r="U10" s="129">
        <v>1</v>
      </c>
      <c r="V10" s="129">
        <v>1</v>
      </c>
      <c r="W10" s="129">
        <v>1</v>
      </c>
      <c r="X10" s="129">
        <v>1</v>
      </c>
      <c r="Y10" s="129">
        <v>1</v>
      </c>
      <c r="Z10" s="129">
        <v>1</v>
      </c>
      <c r="AA10" s="129">
        <v>1</v>
      </c>
      <c r="AB10" s="129">
        <v>1</v>
      </c>
      <c r="AC10" s="129">
        <v>1</v>
      </c>
      <c r="AD10" s="129">
        <v>1</v>
      </c>
      <c r="AE10" s="129">
        <v>1</v>
      </c>
      <c r="AF10" s="129">
        <v>1</v>
      </c>
      <c r="AG10" s="178"/>
      <c r="AH10" s="203"/>
      <c r="AI10" s="203"/>
      <c r="AJ10" s="203"/>
      <c r="AK10" s="203"/>
      <c r="AL10" s="203"/>
      <c r="AM10" s="203"/>
      <c r="AN10" s="203"/>
      <c r="AO10" s="203"/>
      <c r="AP10" s="203"/>
      <c r="AQ10" s="203"/>
      <c r="AR10" s="203"/>
    </row>
    <row r="11" spans="1:44" ht="31.5">
      <c r="A11" s="216" t="s">
        <v>97</v>
      </c>
      <c r="B11" s="124" t="s">
        <v>68</v>
      </c>
      <c r="C11" s="47" t="s">
        <v>90</v>
      </c>
      <c r="E11" s="47" t="s">
        <v>98</v>
      </c>
      <c r="F11" s="47" t="s">
        <v>99</v>
      </c>
      <c r="G11" s="123">
        <v>2</v>
      </c>
      <c r="H11" s="47" t="s">
        <v>100</v>
      </c>
      <c r="I11" s="124" t="s">
        <v>101</v>
      </c>
      <c r="J11" s="124" t="s">
        <v>94</v>
      </c>
      <c r="K11" s="124" t="s">
        <v>75</v>
      </c>
      <c r="L11" s="124" t="s">
        <v>95</v>
      </c>
      <c r="M11" s="124" t="s">
        <v>102</v>
      </c>
      <c r="N11" s="124" t="s">
        <v>103</v>
      </c>
      <c r="O11" s="124" t="s">
        <v>104</v>
      </c>
      <c r="P11" s="47" t="s">
        <v>105</v>
      </c>
      <c r="Q11" s="47" t="s">
        <v>81</v>
      </c>
      <c r="R11" s="124" t="s">
        <v>82</v>
      </c>
      <c r="S11" s="126"/>
      <c r="T11" s="126"/>
      <c r="U11" s="129">
        <v>1</v>
      </c>
      <c r="V11" s="129">
        <v>1</v>
      </c>
      <c r="W11" s="129">
        <v>1</v>
      </c>
      <c r="X11" s="129">
        <v>1</v>
      </c>
      <c r="Y11" s="129">
        <v>1</v>
      </c>
      <c r="Z11" s="129">
        <v>1</v>
      </c>
      <c r="AA11" s="129">
        <v>1</v>
      </c>
      <c r="AB11" s="129">
        <v>1</v>
      </c>
      <c r="AC11" s="129">
        <v>1</v>
      </c>
      <c r="AD11" s="129">
        <v>1</v>
      </c>
      <c r="AE11" s="129">
        <v>1</v>
      </c>
      <c r="AF11" s="129">
        <v>1</v>
      </c>
      <c r="AG11" s="178"/>
      <c r="AH11" s="203"/>
      <c r="AI11" s="203"/>
      <c r="AJ11" s="203"/>
      <c r="AK11" s="203"/>
      <c r="AL11" s="203"/>
      <c r="AM11" s="203"/>
      <c r="AN11" s="203"/>
      <c r="AO11" s="203"/>
      <c r="AP11" s="203"/>
      <c r="AQ11" s="203"/>
      <c r="AR11" s="203"/>
    </row>
    <row r="12" spans="1:44" ht="47.25">
      <c r="A12" s="216" t="s">
        <v>106</v>
      </c>
      <c r="B12" s="124" t="s">
        <v>68</v>
      </c>
      <c r="C12" s="47" t="s">
        <v>90</v>
      </c>
      <c r="E12" s="47" t="s">
        <v>107</v>
      </c>
      <c r="F12" s="47" t="s">
        <v>108</v>
      </c>
      <c r="G12" s="123">
        <v>2</v>
      </c>
      <c r="H12" s="47" t="s">
        <v>100</v>
      </c>
      <c r="I12" s="124" t="s">
        <v>109</v>
      </c>
      <c r="J12" s="124" t="s">
        <v>74</v>
      </c>
      <c r="K12" s="124" t="s">
        <v>75</v>
      </c>
      <c r="L12" s="124" t="s">
        <v>76</v>
      </c>
      <c r="M12" s="124" t="s">
        <v>110</v>
      </c>
      <c r="N12" s="124" t="s">
        <v>103</v>
      </c>
      <c r="O12" s="124" t="s">
        <v>104</v>
      </c>
      <c r="P12" s="47" t="s">
        <v>105</v>
      </c>
      <c r="Q12" s="47" t="s">
        <v>111</v>
      </c>
      <c r="R12" s="124" t="s">
        <v>82</v>
      </c>
      <c r="S12" s="126"/>
      <c r="T12" s="126"/>
      <c r="U12" s="215"/>
      <c r="V12" s="215">
        <v>1</v>
      </c>
      <c r="W12" s="215"/>
      <c r="X12" s="215">
        <v>1</v>
      </c>
      <c r="Y12" s="215"/>
      <c r="Z12" s="215">
        <v>1</v>
      </c>
      <c r="AA12" s="215"/>
      <c r="AB12" s="215">
        <v>1</v>
      </c>
      <c r="AC12" s="215"/>
      <c r="AD12" s="215">
        <v>1</v>
      </c>
      <c r="AE12" s="215"/>
      <c r="AF12" s="215"/>
      <c r="AG12" s="180"/>
      <c r="AH12" s="180"/>
      <c r="AI12" s="180"/>
      <c r="AJ12" s="180"/>
      <c r="AK12" s="180"/>
      <c r="AL12" s="180"/>
      <c r="AM12" s="180"/>
      <c r="AN12" s="180"/>
      <c r="AO12" s="180"/>
      <c r="AP12" s="180"/>
      <c r="AQ12" s="180"/>
      <c r="AR12" s="180"/>
    </row>
    <row r="13" spans="1:44" ht="63">
      <c r="A13" s="216" t="s">
        <v>112</v>
      </c>
      <c r="B13" s="124" t="s">
        <v>68</v>
      </c>
      <c r="C13" s="47" t="s">
        <v>90</v>
      </c>
      <c r="E13" s="47" t="s">
        <v>113</v>
      </c>
      <c r="F13" s="47" t="s">
        <v>114</v>
      </c>
      <c r="G13" s="123">
        <v>2</v>
      </c>
      <c r="H13" s="47" t="s">
        <v>100</v>
      </c>
      <c r="I13" s="124" t="s">
        <v>115</v>
      </c>
      <c r="J13" s="124" t="s">
        <v>74</v>
      </c>
      <c r="K13" s="124" t="s">
        <v>75</v>
      </c>
      <c r="L13" s="124" t="s">
        <v>76</v>
      </c>
      <c r="M13" s="124" t="s">
        <v>116</v>
      </c>
      <c r="N13" s="124" t="s">
        <v>103</v>
      </c>
      <c r="O13" s="124" t="s">
        <v>104</v>
      </c>
      <c r="P13" s="47" t="s">
        <v>105</v>
      </c>
      <c r="Q13" s="47" t="s">
        <v>117</v>
      </c>
      <c r="R13" s="124" t="s">
        <v>82</v>
      </c>
      <c r="S13" s="126"/>
      <c r="T13" s="126"/>
      <c r="U13" s="215">
        <v>14</v>
      </c>
      <c r="V13" s="215">
        <v>14</v>
      </c>
      <c r="W13" s="215">
        <v>14</v>
      </c>
      <c r="X13" s="215">
        <v>14</v>
      </c>
      <c r="Y13" s="215">
        <v>14</v>
      </c>
      <c r="Z13" s="215">
        <v>14</v>
      </c>
      <c r="AA13" s="215">
        <v>14</v>
      </c>
      <c r="AB13" s="215">
        <v>14</v>
      </c>
      <c r="AC13" s="215">
        <v>14</v>
      </c>
      <c r="AD13" s="215">
        <v>14</v>
      </c>
      <c r="AE13" s="215">
        <v>14</v>
      </c>
      <c r="AF13" s="215">
        <v>14</v>
      </c>
      <c r="AG13" s="180"/>
      <c r="AH13" s="180"/>
      <c r="AI13" s="180"/>
      <c r="AJ13" s="180"/>
      <c r="AK13" s="180"/>
      <c r="AL13" s="180"/>
      <c r="AM13" s="180"/>
      <c r="AN13" s="180"/>
      <c r="AO13" s="180"/>
      <c r="AP13" s="180"/>
      <c r="AQ13" s="180"/>
      <c r="AR13" s="180"/>
    </row>
    <row r="14" spans="1:44" ht="31.5">
      <c r="A14" s="216" t="s">
        <v>118</v>
      </c>
      <c r="B14" s="124" t="s">
        <v>68</v>
      </c>
      <c r="C14" s="47" t="s">
        <v>90</v>
      </c>
      <c r="E14" s="47" t="s">
        <v>119</v>
      </c>
      <c r="F14" s="47" t="s">
        <v>120</v>
      </c>
      <c r="G14" s="123">
        <v>2</v>
      </c>
      <c r="H14" s="47" t="s">
        <v>121</v>
      </c>
      <c r="I14" s="124" t="s">
        <v>122</v>
      </c>
      <c r="J14" s="124" t="s">
        <v>74</v>
      </c>
      <c r="K14" s="124" t="s">
        <v>75</v>
      </c>
      <c r="L14" s="124" t="s">
        <v>76</v>
      </c>
      <c r="M14" s="124" t="s">
        <v>123</v>
      </c>
      <c r="N14" s="124" t="s">
        <v>103</v>
      </c>
      <c r="O14" s="124" t="s">
        <v>104</v>
      </c>
      <c r="P14" s="47" t="s">
        <v>105</v>
      </c>
      <c r="Q14" s="47" t="s">
        <v>88</v>
      </c>
      <c r="R14" s="124" t="s">
        <v>82</v>
      </c>
      <c r="S14" s="126"/>
      <c r="T14" s="126"/>
      <c r="U14" s="215"/>
      <c r="V14" s="215"/>
      <c r="W14" s="215">
        <v>1</v>
      </c>
      <c r="X14" s="215"/>
      <c r="Y14" s="215"/>
      <c r="Z14" s="215">
        <v>1</v>
      </c>
      <c r="AA14" s="215"/>
      <c r="AB14" s="215"/>
      <c r="AC14" s="215">
        <v>1</v>
      </c>
      <c r="AD14" s="215"/>
      <c r="AE14" s="215"/>
      <c r="AF14" s="215">
        <v>1</v>
      </c>
      <c r="AG14" s="180"/>
      <c r="AH14" s="180"/>
      <c r="AI14" s="180"/>
      <c r="AJ14" s="180"/>
      <c r="AK14" s="180"/>
      <c r="AL14" s="180"/>
      <c r="AM14" s="180"/>
      <c r="AN14" s="180"/>
      <c r="AO14" s="180"/>
      <c r="AP14" s="180"/>
      <c r="AQ14" s="180"/>
      <c r="AR14" s="180"/>
    </row>
    <row r="15" spans="1:44" ht="126">
      <c r="A15" s="216" t="s">
        <v>124</v>
      </c>
      <c r="B15" s="124" t="s">
        <v>68</v>
      </c>
      <c r="C15" s="47" t="s">
        <v>90</v>
      </c>
      <c r="E15" s="47" t="s">
        <v>125</v>
      </c>
      <c r="F15" s="47" t="s">
        <v>126</v>
      </c>
      <c r="G15" s="123">
        <v>2</v>
      </c>
      <c r="H15" s="47" t="s">
        <v>121</v>
      </c>
      <c r="I15" s="124" t="s">
        <v>127</v>
      </c>
      <c r="J15" s="124" t="s">
        <v>74</v>
      </c>
      <c r="K15" s="124" t="s">
        <v>75</v>
      </c>
      <c r="L15" s="124" t="s">
        <v>76</v>
      </c>
      <c r="M15" s="124" t="s">
        <v>128</v>
      </c>
      <c r="N15" s="124" t="s">
        <v>103</v>
      </c>
      <c r="O15" s="124" t="s">
        <v>104</v>
      </c>
      <c r="P15" s="47" t="s">
        <v>105</v>
      </c>
      <c r="Q15" s="47" t="s">
        <v>129</v>
      </c>
      <c r="R15" s="124" t="s">
        <v>82</v>
      </c>
      <c r="S15" s="126"/>
      <c r="T15" s="126"/>
      <c r="U15" s="215"/>
      <c r="V15" s="215"/>
      <c r="W15" s="215">
        <v>1</v>
      </c>
      <c r="X15" s="215"/>
      <c r="Y15" s="215"/>
      <c r="Z15" s="215">
        <v>1</v>
      </c>
      <c r="AA15" s="215"/>
      <c r="AB15" s="215"/>
      <c r="AC15" s="215">
        <v>1</v>
      </c>
      <c r="AD15" s="215"/>
      <c r="AE15" s="215"/>
      <c r="AF15" s="215">
        <v>1</v>
      </c>
      <c r="AG15" s="180"/>
      <c r="AH15" s="180"/>
      <c r="AI15" s="180"/>
      <c r="AJ15" s="180"/>
      <c r="AK15" s="180"/>
      <c r="AL15" s="180"/>
      <c r="AM15" s="180"/>
      <c r="AN15" s="180"/>
      <c r="AO15" s="180"/>
      <c r="AP15" s="180"/>
      <c r="AQ15" s="180"/>
      <c r="AR15" s="180"/>
    </row>
    <row r="16" spans="1:44" ht="31.5">
      <c r="A16" s="216" t="s">
        <v>130</v>
      </c>
      <c r="B16" s="124" t="s">
        <v>131</v>
      </c>
      <c r="C16" s="47" t="s">
        <v>132</v>
      </c>
      <c r="E16" s="47" t="s">
        <v>133</v>
      </c>
      <c r="F16" s="47" t="s">
        <v>134</v>
      </c>
      <c r="G16" s="123">
        <v>2</v>
      </c>
      <c r="H16" s="47" t="s">
        <v>121</v>
      </c>
      <c r="I16" s="124" t="s">
        <v>135</v>
      </c>
      <c r="J16" s="124" t="s">
        <v>74</v>
      </c>
      <c r="K16" s="124" t="s">
        <v>75</v>
      </c>
      <c r="L16" s="124" t="s">
        <v>95</v>
      </c>
      <c r="M16" s="124" t="s">
        <v>136</v>
      </c>
      <c r="N16" s="124" t="s">
        <v>103</v>
      </c>
      <c r="O16" s="124" t="s">
        <v>104</v>
      </c>
      <c r="P16" s="47" t="s">
        <v>105</v>
      </c>
      <c r="Q16" s="47" t="s">
        <v>88</v>
      </c>
      <c r="R16" s="124" t="s">
        <v>82</v>
      </c>
      <c r="S16" s="126"/>
      <c r="T16" s="126"/>
      <c r="U16" s="215">
        <v>1</v>
      </c>
      <c r="V16" s="215">
        <v>1</v>
      </c>
      <c r="W16" s="215">
        <v>1</v>
      </c>
      <c r="X16" s="215">
        <v>1</v>
      </c>
      <c r="Y16" s="215">
        <v>1</v>
      </c>
      <c r="Z16" s="215">
        <v>1</v>
      </c>
      <c r="AA16" s="215">
        <v>1</v>
      </c>
      <c r="AB16" s="215">
        <v>1</v>
      </c>
      <c r="AC16" s="215">
        <v>1</v>
      </c>
      <c r="AD16" s="215">
        <v>1</v>
      </c>
      <c r="AE16" s="215">
        <v>1</v>
      </c>
      <c r="AF16" s="215">
        <v>1</v>
      </c>
      <c r="AG16" s="180"/>
      <c r="AH16" s="180"/>
      <c r="AI16" s="180"/>
      <c r="AJ16" s="180"/>
      <c r="AK16" s="180"/>
      <c r="AL16" s="180"/>
      <c r="AM16" s="180"/>
      <c r="AN16" s="180"/>
      <c r="AO16" s="180"/>
      <c r="AP16" s="180"/>
      <c r="AQ16" s="180"/>
      <c r="AR16" s="180"/>
    </row>
    <row r="17" spans="1:44" ht="47.25">
      <c r="A17" s="216" t="s">
        <v>137</v>
      </c>
      <c r="B17" s="124" t="s">
        <v>131</v>
      </c>
      <c r="C17" s="47" t="s">
        <v>138</v>
      </c>
      <c r="E17" s="47" t="s">
        <v>139</v>
      </c>
      <c r="F17" s="47" t="s">
        <v>140</v>
      </c>
      <c r="G17" s="123">
        <v>2</v>
      </c>
      <c r="H17" s="47" t="s">
        <v>72</v>
      </c>
      <c r="I17" s="124" t="s">
        <v>141</v>
      </c>
      <c r="J17" s="124" t="s">
        <v>94</v>
      </c>
      <c r="K17" s="124" t="s">
        <v>75</v>
      </c>
      <c r="L17" s="124" t="s">
        <v>95</v>
      </c>
      <c r="M17" s="124" t="s">
        <v>128</v>
      </c>
      <c r="N17" s="124" t="s">
        <v>103</v>
      </c>
      <c r="O17" s="124" t="s">
        <v>104</v>
      </c>
      <c r="P17" s="47" t="s">
        <v>105</v>
      </c>
      <c r="Q17" s="47" t="s">
        <v>88</v>
      </c>
      <c r="R17" s="124" t="s">
        <v>82</v>
      </c>
      <c r="S17" s="126"/>
      <c r="T17" s="126"/>
      <c r="U17" s="129">
        <v>1</v>
      </c>
      <c r="V17" s="129">
        <v>1</v>
      </c>
      <c r="W17" s="129">
        <v>1</v>
      </c>
      <c r="X17" s="129">
        <v>1</v>
      </c>
      <c r="Y17" s="129">
        <v>1</v>
      </c>
      <c r="Z17" s="129">
        <v>1</v>
      </c>
      <c r="AA17" s="129">
        <v>1</v>
      </c>
      <c r="AB17" s="129">
        <v>1</v>
      </c>
      <c r="AC17" s="129">
        <v>1</v>
      </c>
      <c r="AD17" s="129">
        <v>1</v>
      </c>
      <c r="AE17" s="129">
        <v>1</v>
      </c>
      <c r="AF17" s="129">
        <v>1</v>
      </c>
      <c r="AG17" s="199"/>
      <c r="AH17" s="203"/>
      <c r="AI17" s="203"/>
      <c r="AJ17" s="203"/>
      <c r="AK17" s="203"/>
      <c r="AL17" s="203"/>
      <c r="AM17" s="203"/>
      <c r="AN17" s="203"/>
      <c r="AO17" s="203"/>
      <c r="AP17" s="203"/>
      <c r="AQ17" s="203"/>
      <c r="AR17" s="203"/>
    </row>
    <row r="18" spans="1:44" ht="31.5">
      <c r="A18" s="216" t="s">
        <v>142</v>
      </c>
      <c r="B18" s="124" t="s">
        <v>143</v>
      </c>
      <c r="C18" s="47" t="s">
        <v>144</v>
      </c>
      <c r="E18" s="47" t="s">
        <v>145</v>
      </c>
      <c r="F18" s="47" t="s">
        <v>146</v>
      </c>
      <c r="G18" s="123">
        <v>2</v>
      </c>
      <c r="H18" s="47" t="s">
        <v>72</v>
      </c>
      <c r="I18" s="124" t="s">
        <v>147</v>
      </c>
      <c r="J18" s="124" t="s">
        <v>94</v>
      </c>
      <c r="K18" s="124" t="s">
        <v>75</v>
      </c>
      <c r="L18" s="124" t="s">
        <v>95</v>
      </c>
      <c r="M18" s="124" t="s">
        <v>148</v>
      </c>
      <c r="N18" s="124" t="s">
        <v>149</v>
      </c>
      <c r="O18" s="124" t="s">
        <v>150</v>
      </c>
      <c r="P18" s="124" t="s">
        <v>151</v>
      </c>
      <c r="Q18" s="47" t="s">
        <v>81</v>
      </c>
      <c r="R18" s="124" t="s">
        <v>82</v>
      </c>
      <c r="S18" s="126"/>
      <c r="T18" s="126"/>
      <c r="U18" s="129">
        <v>1</v>
      </c>
      <c r="V18" s="129">
        <v>1</v>
      </c>
      <c r="W18" s="129">
        <v>1</v>
      </c>
      <c r="X18" s="129">
        <v>1</v>
      </c>
      <c r="Y18" s="129">
        <v>1</v>
      </c>
      <c r="Z18" s="129">
        <v>1</v>
      </c>
      <c r="AA18" s="129">
        <v>1</v>
      </c>
      <c r="AB18" s="129">
        <v>1</v>
      </c>
      <c r="AC18" s="129">
        <v>1</v>
      </c>
      <c r="AD18" s="129">
        <v>1</v>
      </c>
      <c r="AE18" s="129">
        <v>1</v>
      </c>
      <c r="AF18" s="129">
        <v>1</v>
      </c>
      <c r="AG18" s="199"/>
      <c r="AH18" s="203"/>
      <c r="AI18" s="203"/>
      <c r="AJ18" s="203"/>
      <c r="AK18" s="203"/>
      <c r="AL18" s="203"/>
      <c r="AM18" s="203"/>
      <c r="AN18" s="203"/>
      <c r="AO18" s="203"/>
      <c r="AP18" s="203"/>
      <c r="AQ18" s="203"/>
      <c r="AR18" s="203"/>
    </row>
    <row r="19" spans="1:44" ht="31.5">
      <c r="A19" s="216" t="s">
        <v>152</v>
      </c>
      <c r="B19" s="124" t="s">
        <v>68</v>
      </c>
      <c r="C19" s="47" t="s">
        <v>90</v>
      </c>
      <c r="E19" s="47" t="s">
        <v>153</v>
      </c>
      <c r="F19" s="47" t="s">
        <v>154</v>
      </c>
      <c r="G19" s="123">
        <v>2</v>
      </c>
      <c r="H19" s="47" t="s">
        <v>121</v>
      </c>
      <c r="I19" s="124" t="s">
        <v>155</v>
      </c>
      <c r="J19" s="124" t="s">
        <v>94</v>
      </c>
      <c r="K19" s="124" t="s">
        <v>75</v>
      </c>
      <c r="L19" s="124" t="s">
        <v>95</v>
      </c>
      <c r="M19" s="124" t="s">
        <v>156</v>
      </c>
      <c r="N19" s="124" t="s">
        <v>149</v>
      </c>
      <c r="O19" s="124" t="s">
        <v>150</v>
      </c>
      <c r="P19" s="124" t="s">
        <v>151</v>
      </c>
      <c r="Q19" s="47" t="s">
        <v>88</v>
      </c>
      <c r="R19" s="124" t="s">
        <v>82</v>
      </c>
      <c r="S19" s="126"/>
      <c r="T19" s="126"/>
      <c r="U19" s="129">
        <v>1</v>
      </c>
      <c r="V19" s="129">
        <v>1</v>
      </c>
      <c r="W19" s="129">
        <v>1</v>
      </c>
      <c r="X19" s="129">
        <v>1</v>
      </c>
      <c r="Y19" s="129">
        <v>1</v>
      </c>
      <c r="Z19" s="129">
        <v>1</v>
      </c>
      <c r="AA19" s="129">
        <v>1</v>
      </c>
      <c r="AB19" s="129">
        <v>1</v>
      </c>
      <c r="AC19" s="129">
        <v>1</v>
      </c>
      <c r="AD19" s="129">
        <v>1</v>
      </c>
      <c r="AE19" s="129">
        <v>1</v>
      </c>
      <c r="AF19" s="129">
        <v>1</v>
      </c>
      <c r="AG19" s="199"/>
      <c r="AH19" s="203"/>
      <c r="AI19" s="203"/>
      <c r="AJ19" s="203"/>
      <c r="AK19" s="203"/>
      <c r="AL19" s="203"/>
      <c r="AM19" s="203"/>
      <c r="AN19" s="203"/>
      <c r="AO19" s="203"/>
      <c r="AP19" s="203"/>
      <c r="AQ19" s="203"/>
      <c r="AR19" s="203"/>
    </row>
    <row r="20" spans="1:44" ht="31.5">
      <c r="A20" s="216" t="s">
        <v>157</v>
      </c>
      <c r="B20" s="124" t="s">
        <v>158</v>
      </c>
      <c r="C20" s="47" t="s">
        <v>159</v>
      </c>
      <c r="E20" s="47" t="s">
        <v>160</v>
      </c>
      <c r="F20" s="47" t="s">
        <v>161</v>
      </c>
      <c r="G20" s="123">
        <v>1</v>
      </c>
      <c r="H20" s="47" t="s">
        <v>162</v>
      </c>
      <c r="I20" s="124" t="s">
        <v>163</v>
      </c>
      <c r="J20" s="124" t="s">
        <v>94</v>
      </c>
      <c r="K20" s="124" t="s">
        <v>75</v>
      </c>
      <c r="L20" s="124" t="s">
        <v>95</v>
      </c>
      <c r="M20" s="124" t="s">
        <v>164</v>
      </c>
      <c r="N20" s="124" t="s">
        <v>149</v>
      </c>
      <c r="O20" s="124" t="s">
        <v>150</v>
      </c>
      <c r="P20" s="124" t="s">
        <v>151</v>
      </c>
      <c r="Q20" s="47" t="s">
        <v>81</v>
      </c>
      <c r="R20" s="124" t="s">
        <v>82</v>
      </c>
      <c r="S20" s="126"/>
      <c r="T20" s="126"/>
      <c r="U20" s="129">
        <v>1</v>
      </c>
      <c r="V20" s="129">
        <v>1</v>
      </c>
      <c r="W20" s="129">
        <v>1</v>
      </c>
      <c r="X20" s="129">
        <v>1</v>
      </c>
      <c r="Y20" s="129">
        <v>1</v>
      </c>
      <c r="Z20" s="129">
        <v>1</v>
      </c>
      <c r="AA20" s="129">
        <v>1</v>
      </c>
      <c r="AB20" s="129">
        <v>1</v>
      </c>
      <c r="AC20" s="129">
        <v>1</v>
      </c>
      <c r="AD20" s="129">
        <v>1</v>
      </c>
      <c r="AE20" s="129">
        <v>1</v>
      </c>
      <c r="AF20" s="129">
        <v>1</v>
      </c>
      <c r="AG20" s="199"/>
      <c r="AH20" s="203"/>
      <c r="AI20" s="203"/>
      <c r="AJ20" s="203"/>
      <c r="AK20" s="203"/>
      <c r="AL20" s="203"/>
      <c r="AM20" s="203"/>
      <c r="AN20" s="203"/>
      <c r="AO20" s="203"/>
      <c r="AP20" s="203"/>
      <c r="AQ20" s="203"/>
      <c r="AR20" s="203"/>
    </row>
  </sheetData>
  <dataValidations count="2">
    <dataValidation type="custom" allowBlank="1" showInputMessage="1" showErrorMessage="1" errorTitle="Sólo se permiten números" error="Introduzca sólo valores numéricos, de lo contrario si desea agregar una nota o comentario, realícelo de la forma debida." sqref="V9" xr:uid="{9C74925C-1F77-42DD-9D3B-11642FEC9594}">
      <formula1>ISNUMBER(V9)</formula1>
    </dataValidation>
    <dataValidation type="custom" allowBlank="1" showInputMessage="1" showErrorMessage="1" errorTitle="Sólo se permiten números" sqref="V8 W8:AR20 U8:U20" xr:uid="{04C26B12-6BA0-40F1-A423-97592FDB08A4}">
      <formula1>ISNUMBER(U8)</formula1>
    </dataValidation>
  </dataValidations>
  <hyperlinks>
    <hyperlink ref="A4" location="INDICE!A1" display="◄INICIO" xr:uid="{A842A8DE-EED0-47D6-BD8F-0562A6595014}"/>
  </hyperlinks>
  <pageMargins left="0.7" right="0.7" top="0.75" bottom="0.75" header="0.3" footer="0.3"/>
  <drawing r:id="rId1"/>
  <legacy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0337e8e-9940-495c-8661-5c607501c54a" xsi:nil="true"/>
    <lcf76f155ced4ddcb4097134ff3c332f xmlns="9b7d80e3-0088-4da8-bf78-1c83ef20c8f8">
      <Terms xmlns="http://schemas.microsoft.com/office/infopath/2007/PartnerControls"/>
    </lcf76f155ced4ddcb4097134ff3c332f>
    <_Flow_SignoffStatus xmlns="9b7d80e3-0088-4da8-bf78-1c83ef20c8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3AAF096512E2B4B9F37DEA4F0844685" ma:contentTypeVersion="20" ma:contentTypeDescription="Crear nuevo documento." ma:contentTypeScope="" ma:versionID="e2282d54e024897e5e6d6f78e33a4828">
  <xsd:schema xmlns:xsd="http://www.w3.org/2001/XMLSchema" xmlns:xs="http://www.w3.org/2001/XMLSchema" xmlns:p="http://schemas.microsoft.com/office/2006/metadata/properties" xmlns:ns2="9b7d80e3-0088-4da8-bf78-1c83ef20c8f8" xmlns:ns3="c0337e8e-9940-495c-8661-5c607501c54a" targetNamespace="http://schemas.microsoft.com/office/2006/metadata/properties" ma:root="true" ma:fieldsID="e5595eeb5e972fc2b1112cefdbc84cc4" ns2:_="" ns3:_="">
    <xsd:import namespace="9b7d80e3-0088-4da8-bf78-1c83ef20c8f8"/>
    <xsd:import namespace="c0337e8e-9940-495c-8661-5c607501c5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7d80e3-0088-4da8-bf78-1c83ef20c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2a9a89f-6a02-4c4d-8060-90220261128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337e8e-9940-495c-8661-5c607501c5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cdf2635-0e99-4c27-a320-19aaff6916c5}" ma:internalName="TaxCatchAll" ma:showField="CatchAllData" ma:web="c0337e8e-9940-495c-8661-5c607501c54a">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24934A-127B-41C3-B731-100157CA7579}">
  <ds:schemaRefs>
    <ds:schemaRef ds:uri="http://purl.org/dc/elements/1.1/"/>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c0337e8e-9940-495c-8661-5c607501c54a"/>
    <ds:schemaRef ds:uri="9b7d80e3-0088-4da8-bf78-1c83ef20c8f8"/>
    <ds:schemaRef ds:uri="http://schemas.microsoft.com/office/2006/metadata/properties"/>
  </ds:schemaRefs>
</ds:datastoreItem>
</file>

<file path=customXml/itemProps2.xml><?xml version="1.0" encoding="utf-8"?>
<ds:datastoreItem xmlns:ds="http://schemas.openxmlformats.org/officeDocument/2006/customXml" ds:itemID="{C66BBAD7-75A9-4A4C-ABE2-19E7F4B2FC7F}">
  <ds:schemaRefs>
    <ds:schemaRef ds:uri="http://schemas.microsoft.com/sharepoint/v3/contenttype/forms"/>
  </ds:schemaRefs>
</ds:datastoreItem>
</file>

<file path=customXml/itemProps3.xml><?xml version="1.0" encoding="utf-8"?>
<ds:datastoreItem xmlns:ds="http://schemas.openxmlformats.org/officeDocument/2006/customXml" ds:itemID="{DBF8D27A-1EEF-4E66-89D3-EA6E63827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d80e3-0088-4da8-bf78-1c83ef20c8f8"/>
    <ds:schemaRef ds:uri="c0337e8e-9940-495c-8661-5c607501c5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INDICE</vt:lpstr>
      <vt:lpstr>POA DD</vt:lpstr>
      <vt:lpstr>POA DC</vt:lpstr>
      <vt:lpstr>POA DRP</vt:lpstr>
      <vt:lpstr>POA DGCA</vt:lpstr>
      <vt:lpstr>POA DPF</vt:lpstr>
      <vt:lpstr>POA DGH</vt:lpstr>
      <vt:lpstr>POA DCE</vt:lpstr>
      <vt:lpstr>POA DCER</vt:lpstr>
      <vt:lpstr>POA DLOG</vt:lpstr>
      <vt:lpstr>POA DSJ</vt:lpstr>
      <vt:lpstr>POA OAI</vt:lpstr>
      <vt:lpstr>POA DTI</vt:lpstr>
      <vt:lpstr>POA DSG</vt:lpstr>
      <vt:lpstr>POA DF</vt:lpstr>
      <vt:lpstr>POA DGS</vt:lpstr>
      <vt:lpstr>POA DPCG</vt:lpstr>
      <vt:lpstr>POA DSF</vt:lpstr>
      <vt:lpstr>Estrategias</vt:lpstr>
      <vt:lpstr>Estrategias 2</vt:lpstr>
      <vt:lpstr>Hoja1</vt:lpstr>
      <vt:lpstr>Leyenda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Yudelkis Estéfany Santos Muñoz</dc:creator>
  <cp:keywords/>
  <dc:description/>
  <cp:lastModifiedBy>Saul Azcona</cp:lastModifiedBy>
  <cp:revision/>
  <dcterms:created xsi:type="dcterms:W3CDTF">2022-06-21T19:01:26Z</dcterms:created>
  <dcterms:modified xsi:type="dcterms:W3CDTF">2024-02-14T20:05:56Z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0x01010053AAF096512E2B4B9F37DEA4F0844685</vt:lpwstr>
  </property>
  <property fmtid="{D5CDD505-2E9C-101B-9397-08002B2CF9AE}" pid="3" name="MediaServiceImageTags">
    <vt:lpwstr/>
  </property>
</Properties>
</file>