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218D38AC-DE7C-44EC-A959-F78EB56CF6FF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EDENORTE!$A$1:$S$94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R69" i="1"/>
  <c r="R72" i="1"/>
  <c r="R70" i="1"/>
  <c r="R71" i="1"/>
  <c r="Q69" i="1"/>
  <c r="R79" i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R9" i="1" s="1"/>
  <c r="M83" i="1" l="1"/>
  <c r="N83" i="1"/>
  <c r="R35" i="1"/>
  <c r="R61" i="1"/>
  <c r="R51" i="1"/>
  <c r="R25" i="1"/>
  <c r="R15" i="1"/>
  <c r="R78" i="1"/>
  <c r="E83" i="1"/>
  <c r="D83" i="1"/>
  <c r="Q83" i="1"/>
  <c r="G83" i="1"/>
  <c r="K83" i="1"/>
  <c r="O83" i="1"/>
  <c r="J83" i="1"/>
  <c r="H83" i="1"/>
  <c r="L83" i="1"/>
  <c r="P83" i="1"/>
  <c r="I83" i="1"/>
  <c r="R83" i="1" l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<sst xmlns="http://schemas.openxmlformats.org/spreadsheetml/2006/main" count="109" uniqueCount="107">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</sst>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43" fontId="0" fillId="0" borderId="0" xfId="0" applyNumberFormat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974725</xdr:colOff>
      <xdr:row>85</xdr:row>
      <xdr:rowOff>187325</xdr:rowOff>
    </xdr:from>
    <xdr:to>
      <xdr:col>8</xdr:col>
      <xdr:colOff>260350</xdr:colOff>
      <xdr:row>88</xdr:row>
      <xdr:rowOff>168275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2475" y="16665575"/>
          <a:ext cx="4270375" cy="552450"/>
        </a:xfrm>
        <a:prstGeom prst="rect">
          <a:avLst/>
        </a:prstGeom>
      </xdr:spPr>
    </xdr:pic>
    <xdr:clientData/>
  </xdr:twoCellAnchor>
  <xdr:twoCellAnchor>
    <xdr:from>
      <xdr:col>4</xdr:col>
      <xdr:colOff>1984375</xdr:colOff>
      <xdr:row>83</xdr:row>
      <xdr:rowOff>155575</xdr:rowOff>
    </xdr:from>
    <xdr:to>
      <xdr:col>5</xdr:col>
      <xdr:colOff>948391</xdr:colOff>
      <xdr:row>90</xdr:row>
      <xdr:rowOff>61445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6236950"/>
          <a:ext cx="1186516" cy="12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65" zoomScale="60" zoomScaleNormal="100" workbookViewId="0">
      <pane xSplit="1" topLeftCell="D1" activePane="topRight" state="frozen"/>
      <selection activeCell="C1" sqref="C1"/>
      <selection pane="topRight" activeCell="L96" sqref="L96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1.85546875" bestFit="1" customWidth="1"/>
    <col min="15" max="15" width="22.28515625" customWidth="1"/>
    <col min="16" max="16" width="21.140625" bestFit="1" customWidth="1"/>
    <col min="17" max="17" width="22.7109375" bestFit="1" customWidth="1"/>
    <col min="18" max="18" width="23" bestFit="1" customWidth="1"/>
    <col min="19" max="22" width="22.28515625" customWidth="1"/>
  </cols>
  <sheetData>
    <row r="1" spans="3:19" ht="21" customHeight="1" x14ac:dyDescent="0.25"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3:19" ht="15.75" x14ac:dyDescent="0.25">
      <c r="C2" s="47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9" ht="15.75" customHeight="1" x14ac:dyDescent="0.25">
      <c r="C3" s="49" t="s">
        <v>2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15.75" customHeight="1" x14ac:dyDescent="0.25"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6" spans="3:19" ht="25.5" customHeight="1" x14ac:dyDescent="0.25">
      <c r="C6" s="51" t="s">
        <v>4</v>
      </c>
      <c r="D6" s="52" t="s">
        <v>5</v>
      </c>
      <c r="E6" s="54" t="s">
        <v>6</v>
      </c>
      <c r="F6" s="56" t="s">
        <v>7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3:19" x14ac:dyDescent="0.25">
      <c r="C7" s="51"/>
      <c r="D7" s="53"/>
      <c r="E7" s="55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202232534.91</v>
      </c>
      <c r="M9" s="22">
        <f t="shared" si="1"/>
        <v>208385685.16000003</v>
      </c>
      <c r="N9" s="22">
        <f t="shared" si="1"/>
        <v>200197030.98000002</v>
      </c>
      <c r="O9" s="22">
        <f t="shared" si="1"/>
        <v>199413046.99000001</v>
      </c>
      <c r="P9" s="22">
        <f t="shared" si="1"/>
        <v>227816104.32999998</v>
      </c>
      <c r="Q9" s="22">
        <f t="shared" si="1"/>
        <v>327449841.11000001</v>
      </c>
      <c r="R9" s="23">
        <f>SUM(F9:Q9)</f>
        <v>2470571810.6199999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>
        <v>147788411.42000002</v>
      </c>
      <c r="N10" s="26">
        <v>150013611.32000002</v>
      </c>
      <c r="O10" s="26">
        <v>152166245.78</v>
      </c>
      <c r="P10" s="26">
        <v>151234157.09</v>
      </c>
      <c r="Q10" s="26">
        <v>267861868.11000001</v>
      </c>
      <c r="R10" s="23">
        <f t="shared" ref="R10:R73" si="2">SUM(F10:Q10)</f>
        <v>1828495682.75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>
        <v>25226365.68</v>
      </c>
      <c r="N11" s="27">
        <v>26676732</v>
      </c>
      <c r="O11" s="27">
        <v>25844874.479999997</v>
      </c>
      <c r="P11" s="27">
        <v>52700942.879999995</v>
      </c>
      <c r="Q11" s="27">
        <v>37014571.32</v>
      </c>
      <c r="R11" s="23">
        <f t="shared" si="2"/>
        <v>357892889.44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6464974.2200000007</v>
      </c>
      <c r="M13" s="27">
        <v>16374951.789999999</v>
      </c>
      <c r="N13" s="27">
        <v>3493600.7</v>
      </c>
      <c r="O13" s="27">
        <v>1410001.08</v>
      </c>
      <c r="P13" s="27">
        <v>3813686.01</v>
      </c>
      <c r="Q13" s="27">
        <v>2842072.98</v>
      </c>
      <c r="R13" s="23">
        <f t="shared" si="2"/>
        <v>57678089.349999994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19151092.52</v>
      </c>
      <c r="M14" s="27">
        <v>18995956.270000003</v>
      </c>
      <c r="N14" s="27">
        <v>20013086.960000001</v>
      </c>
      <c r="O14" s="27">
        <v>19991925.649999999</v>
      </c>
      <c r="P14" s="27">
        <v>20067318.350000001</v>
      </c>
      <c r="Q14" s="27">
        <v>19731328.699999999</v>
      </c>
      <c r="R14" s="23">
        <f t="shared" si="2"/>
        <v>226505149.07999998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4654020907.7199984</v>
      </c>
      <c r="G15" s="22">
        <f t="shared" ref="G15:Q15" si="4">SUM(G16:G24)</f>
        <v>4214983749.9199996</v>
      </c>
      <c r="H15" s="22">
        <f t="shared" si="4"/>
        <v>3741946104.0100002</v>
      </c>
      <c r="I15" s="22">
        <f t="shared" si="4"/>
        <v>4045776863.1899996</v>
      </c>
      <c r="J15" s="22">
        <f>SUM(J16:J24)</f>
        <v>3389097363.73</v>
      </c>
      <c r="K15" s="22">
        <f t="shared" si="4"/>
        <v>5264488229.3099995</v>
      </c>
      <c r="L15" s="22">
        <f t="shared" si="4"/>
        <v>5015044439.8999996</v>
      </c>
      <c r="M15" s="22">
        <f t="shared" si="4"/>
        <v>5035696949.6300001</v>
      </c>
      <c r="N15" s="22">
        <f t="shared" si="4"/>
        <v>4413177122.54</v>
      </c>
      <c r="O15" s="22">
        <f t="shared" si="4"/>
        <v>5950388459.7800007</v>
      </c>
      <c r="P15" s="22">
        <f t="shared" si="4"/>
        <v>5177784181.1999998</v>
      </c>
      <c r="Q15" s="22">
        <f t="shared" si="4"/>
        <v>2996230448.0900006</v>
      </c>
      <c r="R15" s="23">
        <f t="shared" si="2"/>
        <v>53898634819.019997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4318794977.46</v>
      </c>
      <c r="G16" s="25">
        <v>4006944539.7099996</v>
      </c>
      <c r="H16" s="27">
        <v>3492395152.1599998</v>
      </c>
      <c r="I16" s="27">
        <v>3838010384.1199999</v>
      </c>
      <c r="J16" s="27">
        <v>3209387204.0300002</v>
      </c>
      <c r="K16" s="27">
        <v>5045528315.1199999</v>
      </c>
      <c r="L16" s="25">
        <v>4770049189.6899996</v>
      </c>
      <c r="M16" s="25">
        <v>4771335411.8099995</v>
      </c>
      <c r="N16" s="25">
        <v>4220935600.5400004</v>
      </c>
      <c r="O16" s="25">
        <v>5694655264.3800001</v>
      </c>
      <c r="P16" s="25">
        <v>4967471758.3000002</v>
      </c>
      <c r="Q16" s="25">
        <v>2959880638.9900002</v>
      </c>
      <c r="R16" s="23">
        <f t="shared" si="2"/>
        <v>51295388436.309998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6495522.9900000002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>
        <v>16407074.379999997</v>
      </c>
      <c r="N17" s="27">
        <v>4856742.22</v>
      </c>
      <c r="O17" s="27">
        <v>4011142.7</v>
      </c>
      <c r="P17" s="27">
        <v>2337176.08</v>
      </c>
      <c r="Q17" s="27">
        <v>2144042.84</v>
      </c>
      <c r="R17" s="23">
        <f t="shared" si="2"/>
        <v>81071750.939999998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3779850.37</v>
      </c>
      <c r="M18" s="27">
        <v>4241715.74</v>
      </c>
      <c r="N18" s="27">
        <v>4919784.75</v>
      </c>
      <c r="O18" s="27">
        <v>4585742.8499999996</v>
      </c>
      <c r="P18" s="27">
        <v>4036847.5199999996</v>
      </c>
      <c r="Q18" s="27">
        <v>4699236.13</v>
      </c>
      <c r="R18" s="23">
        <f t="shared" si="2"/>
        <v>49548869.790000014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>
        <v>1104.45</v>
      </c>
      <c r="N19" s="27">
        <v>300936.28999999998</v>
      </c>
      <c r="O19" s="27">
        <v>0</v>
      </c>
      <c r="P19" s="27">
        <v>100000</v>
      </c>
      <c r="Q19" s="27">
        <v>18935</v>
      </c>
      <c r="R19" s="23">
        <f t="shared" si="2"/>
        <v>771184.06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159009835.53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37674920.760000005</v>
      </c>
      <c r="M20" s="25">
        <v>82933606.969999999</v>
      </c>
      <c r="N20" s="25">
        <v>28124319.579999998</v>
      </c>
      <c r="O20" s="25">
        <v>45615232.93</v>
      </c>
      <c r="P20" s="25">
        <v>40144241.330000006</v>
      </c>
      <c r="Q20" s="25">
        <v>-49321174.619999997</v>
      </c>
      <c r="R20" s="23">
        <f t="shared" si="2"/>
        <v>644716110.84000003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9706913</v>
      </c>
      <c r="M21" s="25">
        <v>0</v>
      </c>
      <c r="N21" s="25">
        <v>0</v>
      </c>
      <c r="O21" s="25">
        <v>1473236.28</v>
      </c>
      <c r="P21" s="25">
        <v>0</v>
      </c>
      <c r="Q21" s="25">
        <v>0</v>
      </c>
      <c r="R21" s="23">
        <f t="shared" si="2"/>
        <v>11180149.279999999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147353190.53000003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165977965.81999999</v>
      </c>
      <c r="M22" s="25">
        <v>146448772.31</v>
      </c>
      <c r="N22" s="25">
        <v>136286421.41</v>
      </c>
      <c r="O22" s="25">
        <v>180643237.97</v>
      </c>
      <c r="P22" s="25">
        <v>140289512.90000001</v>
      </c>
      <c r="Q22" s="25">
        <v>74527904.520000011</v>
      </c>
      <c r="R22" s="23">
        <f t="shared" si="2"/>
        <v>1598792211.47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24145207.560000002</v>
      </c>
      <c r="I23" s="25">
        <v>13391172.210000001</v>
      </c>
      <c r="J23" s="33">
        <v>23856610.240000006</v>
      </c>
      <c r="K23" s="25">
        <v>26761031.539999995</v>
      </c>
      <c r="L23" s="25">
        <v>18996074.259999998</v>
      </c>
      <c r="M23" s="25">
        <v>14329263.970000001</v>
      </c>
      <c r="N23" s="25">
        <v>17753317.75</v>
      </c>
      <c r="O23" s="25">
        <v>19404602.669999998</v>
      </c>
      <c r="P23" s="25">
        <v>23404645.07</v>
      </c>
      <c r="Q23" s="25">
        <v>4280865.2300000004</v>
      </c>
      <c r="R23" s="23">
        <f t="shared" si="2"/>
        <v>217166106.32999995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50234763.079999998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15724657.039999999</v>
      </c>
      <c r="M25" s="38">
        <f t="shared" si="6"/>
        <v>10747354.120000001</v>
      </c>
      <c r="N25" s="38">
        <f t="shared" si="6"/>
        <v>9576307.8000000007</v>
      </c>
      <c r="O25" s="38">
        <f t="shared" si="6"/>
        <v>4183553.0400000005</v>
      </c>
      <c r="P25" s="38">
        <f t="shared" si="6"/>
        <v>10507396.460000001</v>
      </c>
      <c r="Q25" s="38">
        <f t="shared" si="6"/>
        <v>-538619.9599999995</v>
      </c>
      <c r="R25" s="23">
        <f t="shared" si="2"/>
        <v>177943493.91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>
        <v>-8312.7199999999993</v>
      </c>
      <c r="N27" s="25">
        <v>-329751.67999999999</v>
      </c>
      <c r="O27" s="25">
        <v>-6682985.79</v>
      </c>
      <c r="P27" s="25">
        <v>0</v>
      </c>
      <c r="Q27" s="25">
        <v>-922469.64</v>
      </c>
      <c r="R27" s="23">
        <f t="shared" si="2"/>
        <v>8739190.6799999997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>
        <v>79170.679999999993</v>
      </c>
      <c r="N28" s="25">
        <v>79170.679999999993</v>
      </c>
      <c r="O28" s="25">
        <v>0</v>
      </c>
      <c r="P28" s="25">
        <v>138435.82999999999</v>
      </c>
      <c r="Q28" s="25">
        <v>-39584.28</v>
      </c>
      <c r="R28" s="23">
        <f t="shared" si="2"/>
        <v>1918830.47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>
        <v>0</v>
      </c>
      <c r="N29" s="27">
        <v>0</v>
      </c>
      <c r="O29" s="27">
        <v>3145.08</v>
      </c>
      <c r="P29" s="27">
        <v>0</v>
      </c>
      <c r="Q29" s="27">
        <v>0</v>
      </c>
      <c r="R29" s="23">
        <f t="shared" si="2"/>
        <v>1793541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14088977.560000001</v>
      </c>
      <c r="M32" s="27">
        <v>10310049.18</v>
      </c>
      <c r="N32" s="27">
        <v>9728324.7300000004</v>
      </c>
      <c r="O32" s="27">
        <v>7177606.4800000004</v>
      </c>
      <c r="P32" s="27">
        <v>10010476.41</v>
      </c>
      <c r="Q32" s="27">
        <v>3400753.6</v>
      </c>
      <c r="R32" s="23">
        <f t="shared" si="2"/>
        <v>119050281.09999999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44131992.170000002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>
        <v>366446.97999999992</v>
      </c>
      <c r="N34" s="27">
        <v>98564.07</v>
      </c>
      <c r="O34" s="27">
        <v>3685787.27</v>
      </c>
      <c r="P34" s="27">
        <v>358484.22000000003</v>
      </c>
      <c r="Q34" s="27">
        <v>-2977319.6399999997</v>
      </c>
      <c r="R34" s="23">
        <f t="shared" si="2"/>
        <v>46441650.660000004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529260.99</v>
      </c>
      <c r="N51" s="22">
        <f t="shared" si="9"/>
        <v>10146479.050000001</v>
      </c>
      <c r="O51" s="22">
        <f t="shared" si="9"/>
        <v>1678255.4</v>
      </c>
      <c r="P51" s="22">
        <f t="shared" si="9"/>
        <v>-9516408.0999999996</v>
      </c>
      <c r="Q51" s="22">
        <f t="shared" si="9"/>
        <v>-77458201.25999999</v>
      </c>
      <c r="R51" s="23">
        <f t="shared" si="2"/>
        <v>77471746.670000046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>
        <v>529260.99</v>
      </c>
      <c r="N52" s="27">
        <v>9039409.2200000007</v>
      </c>
      <c r="O52" s="27">
        <v>1036704.45</v>
      </c>
      <c r="P52" s="27">
        <v>-8837887.7899999991</v>
      </c>
      <c r="Q52" s="27">
        <v>-77458201.25999999</v>
      </c>
      <c r="R52" s="23">
        <f t="shared" si="2"/>
        <v>75609899.01000002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791747.19</v>
      </c>
      <c r="M56" s="27">
        <v>0</v>
      </c>
      <c r="N56" s="27">
        <v>1107069.83</v>
      </c>
      <c r="O56" s="27">
        <v>641550.94999999995</v>
      </c>
      <c r="P56" s="27">
        <v>-678520.31</v>
      </c>
      <c r="Q56" s="27">
        <v>0</v>
      </c>
      <c r="R56" s="23">
        <f>SUM(F56:Q56)</f>
        <v>1861847.6599999997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1232092643.23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76215908.099999994</v>
      </c>
      <c r="M61" s="22">
        <f t="shared" si="11"/>
        <v>125139973.83</v>
      </c>
      <c r="N61" s="22">
        <f t="shared" si="11"/>
        <v>92002137.019999996</v>
      </c>
      <c r="O61" s="22">
        <f t="shared" si="11"/>
        <v>104873012.56</v>
      </c>
      <c r="P61" s="22">
        <f t="shared" si="11"/>
        <v>190637805.52000001</v>
      </c>
      <c r="Q61" s="22">
        <f t="shared" si="11"/>
        <v>931532137.53999996</v>
      </c>
      <c r="R61" s="23">
        <f t="shared" si="2"/>
        <v>4262212889.1199994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1232092643.23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76215908.099999994</v>
      </c>
      <c r="M63" s="27">
        <v>125139973.83</v>
      </c>
      <c r="N63" s="27">
        <v>92002137.019999996</v>
      </c>
      <c r="O63" s="27">
        <v>104873012.56</v>
      </c>
      <c r="P63" s="27">
        <v>190637805.52000001</v>
      </c>
      <c r="Q63" s="27">
        <v>931532137.53999996</v>
      </c>
      <c r="R63" s="23">
        <f t="shared" si="2"/>
        <v>4262212889.1199994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 t="shared" ref="F69:Q69" si="14">SUM(F71:F73)</f>
        <v>773638261.63999999</v>
      </c>
      <c r="G69" s="22">
        <f t="shared" si="14"/>
        <v>17465653.23</v>
      </c>
      <c r="H69" s="22">
        <f t="shared" si="14"/>
        <v>20786093.460000001</v>
      </c>
      <c r="I69" s="22">
        <f t="shared" si="14"/>
        <v>21482326.410000004</v>
      </c>
      <c r="J69" s="22">
        <f t="shared" si="14"/>
        <v>20966857.789999999</v>
      </c>
      <c r="K69" s="22">
        <f t="shared" si="14"/>
        <v>485924797.99000001</v>
      </c>
      <c r="L69" s="22">
        <f t="shared" si="14"/>
        <v>1031195165.3099999</v>
      </c>
      <c r="M69" s="22">
        <f t="shared" si="14"/>
        <v>835066518.04999995</v>
      </c>
      <c r="N69" s="22">
        <f t="shared" si="14"/>
        <v>295878149.62</v>
      </c>
      <c r="O69" s="22">
        <f t="shared" si="14"/>
        <v>567586236.99000001</v>
      </c>
      <c r="P69" s="22">
        <f t="shared" si="14"/>
        <v>311923060.06999999</v>
      </c>
      <c r="Q69" s="22">
        <f t="shared" si="14"/>
        <v>-8209674752.6599998</v>
      </c>
      <c r="R69" s="23">
        <f>SUM(F69:Q69)</f>
        <v>-3827761632.1000004</v>
      </c>
    </row>
    <row r="70" spans="3:18" x14ac:dyDescent="0.25">
      <c r="C70" s="24" t="s">
        <v>81</v>
      </c>
      <c r="D70" s="32"/>
      <c r="E70" s="32"/>
      <c r="R70" s="23">
        <f t="shared" si="2"/>
        <v>0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3">
        <v>773638261.63999999</v>
      </c>
      <c r="G72" s="23">
        <v>17465653.23</v>
      </c>
      <c r="H72" s="23">
        <v>20786093.460000001</v>
      </c>
      <c r="I72" s="23">
        <v>21482326.410000004</v>
      </c>
      <c r="J72" s="23">
        <v>20966857.789999999</v>
      </c>
      <c r="K72" s="23">
        <v>485924797.99000001</v>
      </c>
      <c r="L72" s="27">
        <v>1031195165.3099999</v>
      </c>
      <c r="M72" s="27">
        <v>835066518.04999995</v>
      </c>
      <c r="N72" s="43">
        <v>295878149.62</v>
      </c>
      <c r="O72" s="43">
        <v>567586236.99000001</v>
      </c>
      <c r="P72" s="43">
        <v>311923060.06999999</v>
      </c>
      <c r="Q72" s="27">
        <v>-8209674752.6599998</v>
      </c>
      <c r="R72" s="23">
        <f>SUM(F72:Q72)</f>
        <v>-3827761632.1000004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6896683907.2399988</v>
      </c>
      <c r="G83" s="42">
        <f t="shared" ref="G83:Q83" si="17">+G78+G69+G61+G51+G25+G15+G9</f>
        <v>4623565717.2699995</v>
      </c>
      <c r="H83" s="42">
        <f t="shared" si="17"/>
        <v>4585021761.1700001</v>
      </c>
      <c r="I83" s="42">
        <f t="shared" si="17"/>
        <v>5095686381.2999992</v>
      </c>
      <c r="J83" s="42">
        <f t="shared" si="17"/>
        <v>3327240498.79</v>
      </c>
      <c r="K83" s="42">
        <f t="shared" si="17"/>
        <v>6245628184.4799995</v>
      </c>
      <c r="L83" s="42">
        <f t="shared" si="17"/>
        <v>6343888151.0999994</v>
      </c>
      <c r="M83" s="42">
        <f>+M78+M69+M61+M51+M25+M15+M9</f>
        <v>6215565741.7799997</v>
      </c>
      <c r="N83" s="42">
        <f>+N78+N69+N61+N51+N25+N15+N9</f>
        <v>5020977227.0100002</v>
      </c>
      <c r="O83" s="42">
        <f t="shared" si="17"/>
        <v>6828122564.7600002</v>
      </c>
      <c r="P83" s="42">
        <f t="shared" si="17"/>
        <v>5909152139.4799995</v>
      </c>
      <c r="Q83" s="42">
        <f t="shared" si="17"/>
        <v>-4032459147.1399999</v>
      </c>
      <c r="R83" s="42">
        <f>SUM(F83:Q83)</f>
        <v>57059073127.240005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4" t="s">
        <v>95</v>
      </c>
      <c r="H90" s="44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1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4" ma:contentTypeDescription="Crear nuevo documento." ma:contentTypeScope="" ma:versionID="428ae62b0d4e0f6f02397f9fcdfd9f5d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f504b990af2d749e0abda07fde9df864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C6877-A12B-49E7-9098-4A188F510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purl.org/dc/elements/1.1/"/>
    <ds:schemaRef ds:uri="http://purl.org/dc/dcmitype/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dd7a2953-f57a-4d1c-beba-aebd1722edac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2024-01-11T14:32:12Z</cp:lastPrinted>
  <dcterms:created xsi:type="dcterms:W3CDTF">2023-02-03T19:03:19Z</dcterms:created>
  <dcterms:modified xsi:type="dcterms:W3CDTF">2024-01-11T14:32:42Z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