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F5ACFE79-102A-454A-8D2D-A308D122E58C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EDENORTE!$A$1:$S$91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L84" i="1"/>
  <c r="M84" i="1"/>
  <c r="N84" i="1"/>
  <c r="O84" i="1"/>
  <c r="P84" i="1"/>
  <c r="Q84" i="1"/>
  <c r="R79" i="1"/>
  <c r="R56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3" i="1"/>
  <c r="R54" i="1"/>
  <c r="R55" i="1"/>
  <c r="R57" i="1"/>
  <c r="R58" i="1"/>
  <c r="R59" i="1"/>
  <c r="R60" i="1"/>
  <c r="R62" i="1"/>
  <c r="R63" i="1"/>
  <c r="R64" i="1"/>
  <c r="R65" i="1"/>
  <c r="R66" i="1"/>
  <c r="R67" i="1"/>
  <c r="R68" i="1"/>
  <c r="R70" i="1"/>
  <c r="R71" i="1"/>
  <c r="R72" i="1"/>
  <c r="R73" i="1"/>
  <c r="R74" i="1"/>
  <c r="R75" i="1"/>
  <c r="R76" i="1"/>
  <c r="R77" i="1"/>
  <c r="R80" i="1"/>
  <c r="R81" i="1"/>
  <c r="R82" i="1"/>
  <c r="E61" i="1"/>
  <c r="H25" i="1" l="1"/>
  <c r="F69" i="1"/>
  <c r="D69" i="1"/>
  <c r="D61" i="1"/>
  <c r="D51" i="1"/>
  <c r="D25" i="1"/>
  <c r="D15" i="1"/>
  <c r="D9" i="1"/>
  <c r="P78" i="1"/>
  <c r="O78" i="1"/>
  <c r="N78" i="1"/>
  <c r="M78" i="1"/>
  <c r="L78" i="1"/>
  <c r="K78" i="1"/>
  <c r="J78" i="1"/>
  <c r="I78" i="1"/>
  <c r="H78" i="1"/>
  <c r="G78" i="1"/>
  <c r="F78" i="1"/>
  <c r="P69" i="1"/>
  <c r="O69" i="1"/>
  <c r="N69" i="1"/>
  <c r="M69" i="1"/>
  <c r="L69" i="1"/>
  <c r="K69" i="1"/>
  <c r="J69" i="1"/>
  <c r="I69" i="1"/>
  <c r="H69" i="1"/>
  <c r="G69" i="1"/>
  <c r="G66" i="1"/>
  <c r="F66" i="1"/>
  <c r="Q61" i="1"/>
  <c r="P61" i="1"/>
  <c r="O61" i="1"/>
  <c r="N61" i="1"/>
  <c r="M61" i="1"/>
  <c r="L61" i="1"/>
  <c r="K61" i="1"/>
  <c r="J61" i="1"/>
  <c r="I61" i="1"/>
  <c r="H61" i="1"/>
  <c r="G61" i="1"/>
  <c r="F61" i="1"/>
  <c r="Q51" i="1"/>
  <c r="P51" i="1"/>
  <c r="O51" i="1"/>
  <c r="N51" i="1"/>
  <c r="M51" i="1"/>
  <c r="L51" i="1"/>
  <c r="K51" i="1"/>
  <c r="J51" i="1"/>
  <c r="I51" i="1"/>
  <c r="H51" i="1"/>
  <c r="G51" i="1"/>
  <c r="F51" i="1"/>
  <c r="G35" i="1"/>
  <c r="F35" i="1"/>
  <c r="Q25" i="1"/>
  <c r="P25" i="1"/>
  <c r="O25" i="1"/>
  <c r="N25" i="1"/>
  <c r="M25" i="1"/>
  <c r="L25" i="1"/>
  <c r="K25" i="1"/>
  <c r="J25" i="1"/>
  <c r="I25" i="1"/>
  <c r="G25" i="1"/>
  <c r="F25" i="1"/>
  <c r="Q15" i="1"/>
  <c r="P15" i="1"/>
  <c r="O15" i="1"/>
  <c r="N15" i="1"/>
  <c r="M15" i="1"/>
  <c r="L15" i="1"/>
  <c r="K15" i="1"/>
  <c r="J15" i="1"/>
  <c r="I15" i="1"/>
  <c r="H15" i="1"/>
  <c r="G15" i="1"/>
  <c r="F15" i="1"/>
  <c r="Q9" i="1"/>
  <c r="P9" i="1"/>
  <c r="O9" i="1"/>
  <c r="N9" i="1"/>
  <c r="M9" i="1"/>
  <c r="L9" i="1"/>
  <c r="K9" i="1"/>
  <c r="J9" i="1"/>
  <c r="I9" i="1"/>
  <c r="H9" i="1"/>
  <c r="H84" i="1" s="1"/>
  <c r="G9" i="1"/>
  <c r="G84" i="1" s="1"/>
  <c r="F9" i="1"/>
  <c r="K84" i="1" l="1"/>
  <c r="R61" i="1"/>
  <c r="R51" i="1"/>
  <c r="I84" i="1"/>
  <c r="R25" i="1"/>
  <c r="R15" i="1"/>
  <c r="J84" i="1"/>
  <c r="R9" i="1"/>
  <c r="R69" i="1"/>
  <c r="R78" i="1"/>
  <c r="E83" i="1"/>
  <c r="D83" i="1"/>
  <c r="Q83" i="1"/>
  <c r="N83" i="1"/>
  <c r="G83" i="1"/>
  <c r="K83" i="1"/>
  <c r="O83" i="1"/>
  <c r="J83" i="1"/>
  <c r="H83" i="1"/>
  <c r="L83" i="1"/>
  <c r="P83" i="1"/>
  <c r="I83" i="1"/>
  <c r="M83" i="1"/>
  <c r="F83" i="1"/>
  <c r="R84" i="1" l="1"/>
  <c r="R83" i="1"/>
</calcChain>
</file>

<file path=xl/sharedStrings.xml><?xml version="1.0" encoding="utf-8"?>
<sst xmlns="http://schemas.openxmlformats.org/spreadsheetml/2006/main" count="97" uniqueCount="97">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</sst>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0" borderId="0" xfId="1" applyFont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1" xfId="0" applyBorder="1"/>
    <xf numFmtId="0" fontId="3" fillId="0" borderId="0" xfId="0" applyFont="1"/>
    <xf numFmtId="0" fontId="0" fillId="4" borderId="0" xfId="0" applyFill="1" applyAlignment="1">
      <alignment horizontal="left" indent="2"/>
    </xf>
    <xf numFmtId="164" fontId="0" fillId="4" borderId="0" xfId="0" applyNumberFormat="1" applyFill="1"/>
    <xf numFmtId="43" fontId="0" fillId="4" borderId="0" xfId="1" applyFont="1" applyFill="1"/>
    <xf numFmtId="0" fontId="0" fillId="4" borderId="0" xfId="0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43" fontId="3" fillId="0" borderId="0" xfId="1" applyFont="1"/>
    <xf numFmtId="4" fontId="8" fillId="0" borderId="0" xfId="0" applyNumberFormat="1" applyFont="1"/>
    <xf numFmtId="43" fontId="3" fillId="0" borderId="0" xfId="0" applyNumberFormat="1" applyFont="1"/>
    <xf numFmtId="4" fontId="8" fillId="0" borderId="0" xfId="0" applyNumberFormat="1" applyFont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/>
    <xf numFmtId="0" fontId="9" fillId="0" borderId="0" xfId="0" applyFont="1"/>
    <xf numFmtId="0" fontId="5" fillId="0" borderId="0" xfId="0" applyFont="1"/>
    <xf numFmtId="43" fontId="5" fillId="0" borderId="0" xfId="0" applyNumberFormat="1" applyFont="1"/>
    <xf numFmtId="0" fontId="10" fillId="4" borderId="0" xfId="0" applyFont="1" applyFill="1"/>
    <xf numFmtId="164" fontId="10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1473200</xdr:colOff>
      <xdr:row>85</xdr:row>
      <xdr:rowOff>81057</xdr:rowOff>
    </xdr:from>
    <xdr:to>
      <xdr:col>4</xdr:col>
      <xdr:colOff>2124075</xdr:colOff>
      <xdr:row>87</xdr:row>
      <xdr:rowOff>82550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8C61A9-B3EA-4531-89A5-3A62982F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16606932"/>
          <a:ext cx="2730500" cy="382493"/>
        </a:xfrm>
        <a:prstGeom prst="rect">
          <a:avLst/>
        </a:prstGeom>
      </xdr:spPr>
    </xdr:pic>
    <xdr:clientData/>
  </xdr:twoCellAnchor>
  <xdr:twoCellAnchor editAs="oneCell">
    <xdr:from>
      <xdr:col>3</xdr:col>
      <xdr:colOff>1787525</xdr:colOff>
      <xdr:row>87</xdr:row>
      <xdr:rowOff>173880</xdr:rowOff>
    </xdr:from>
    <xdr:to>
      <xdr:col>4</xdr:col>
      <xdr:colOff>2130425</xdr:colOff>
      <xdr:row>90</xdr:row>
      <xdr:rowOff>12700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3150" y="17080755"/>
          <a:ext cx="2422525" cy="410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S88"/>
  <sheetViews>
    <sheetView showGridLines="0" tabSelected="1" view="pageBreakPreview" topLeftCell="C62" zoomScale="60" zoomScaleNormal="100" workbookViewId="0">
      <pane xSplit="1" topLeftCell="D1" activePane="topRight" state="frozen"/>
      <selection activeCell="C1" sqref="C1"/>
      <selection pane="topRight" activeCell="E95" sqref="E95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43.7109375" customWidth="1"/>
    <col min="6" max="6" width="28.28515625" bestFit="1" customWidth="1"/>
    <col min="7" max="7" width="27.28515625" bestFit="1" customWidth="1"/>
    <col min="8" max="8" width="26.85546875" bestFit="1" customWidth="1"/>
    <col min="9" max="9" width="27.7109375" bestFit="1" customWidth="1"/>
    <col min="10" max="11" width="28.28515625" bestFit="1" customWidth="1"/>
    <col min="12" max="12" width="24.7109375" hidden="1" customWidth="1"/>
    <col min="13" max="13" width="23.7109375" hidden="1" customWidth="1"/>
    <col min="14" max="14" width="20.5703125" hidden="1" customWidth="1"/>
    <col min="15" max="15" width="22.28515625" hidden="1" customWidth="1"/>
    <col min="16" max="16" width="19.7109375" hidden="1" customWidth="1"/>
    <col min="17" max="17" width="17.7109375" hidden="1" customWidth="1"/>
    <col min="18" max="18" width="29.42578125" bestFit="1" customWidth="1"/>
    <col min="19" max="22" width="22.28515625" customWidth="1"/>
  </cols>
  <sheetData>
    <row r="1" spans="3:19" ht="21" customHeight="1" x14ac:dyDescent="0.25">
      <c r="C1" s="37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3:19" ht="15.75" x14ac:dyDescent="0.25">
      <c r="C2" s="39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3:19" ht="15.75" customHeight="1" x14ac:dyDescent="0.25">
      <c r="C3" s="41" t="s">
        <v>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15.75" customHeight="1" x14ac:dyDescent="0.25">
      <c r="C4" s="42" t="s">
        <v>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6" spans="3:19" ht="25.5" customHeight="1" x14ac:dyDescent="0.25">
      <c r="C6" s="43" t="s">
        <v>4</v>
      </c>
      <c r="D6" s="44" t="s">
        <v>5</v>
      </c>
      <c r="E6" s="46" t="s">
        <v>6</v>
      </c>
      <c r="F6" s="48" t="s">
        <v>7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0"/>
    </row>
    <row r="7" spans="3:19" x14ac:dyDescent="0.25">
      <c r="C7" s="43"/>
      <c r="D7" s="45"/>
      <c r="E7" s="47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  <c r="Q7" s="1" t="s">
        <v>19</v>
      </c>
      <c r="R7" s="1" t="s">
        <v>20</v>
      </c>
    </row>
    <row r="8" spans="3:19" x14ac:dyDescent="0.25">
      <c r="C8" s="3" t="s">
        <v>21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3:19" x14ac:dyDescent="0.25">
      <c r="C9" s="5" t="s">
        <v>22</v>
      </c>
      <c r="D9" s="6">
        <f t="shared" ref="D9" si="0">SUM(D10:D14)</f>
        <v>1711023361</v>
      </c>
      <c r="E9" s="6">
        <v>1711023361</v>
      </c>
      <c r="F9" s="6">
        <f>SUM(F10:F14)</f>
        <v>174750698.63</v>
      </c>
      <c r="G9" s="6">
        <f t="shared" ref="G9:Q9" si="1">SUM(G10:G14)</f>
        <v>179922996.09</v>
      </c>
      <c r="H9" s="6">
        <f t="shared" si="1"/>
        <v>186440774.47999999</v>
      </c>
      <c r="I9" s="6">
        <f t="shared" si="1"/>
        <v>186306246.32999998</v>
      </c>
      <c r="J9" s="6">
        <f t="shared" si="1"/>
        <v>162830192.69999999</v>
      </c>
      <c r="K9" s="6">
        <f t="shared" si="1"/>
        <v>212545166.21000001</v>
      </c>
      <c r="L9" s="6">
        <f t="shared" si="1"/>
        <v>0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 t="shared" si="1"/>
        <v>0</v>
      </c>
      <c r="R9" s="7">
        <f>SUM(F9:Q9)</f>
        <v>1102796074.4400001</v>
      </c>
    </row>
    <row r="10" spans="3:19" x14ac:dyDescent="0.25">
      <c r="C10" s="8" t="s">
        <v>23</v>
      </c>
      <c r="D10" s="9">
        <v>959472890.98319995</v>
      </c>
      <c r="E10" s="10">
        <v>959472890.98319995</v>
      </c>
      <c r="F10" s="10">
        <v>104930495.87</v>
      </c>
      <c r="G10" s="10">
        <v>105161261.56999999</v>
      </c>
      <c r="H10" s="9">
        <v>107017032.42</v>
      </c>
      <c r="I10" s="9">
        <v>112379700.87</v>
      </c>
      <c r="J10" s="9">
        <v>113549437.05</v>
      </c>
      <c r="K10" s="10">
        <v>114086979.51000001</v>
      </c>
      <c r="L10" s="10"/>
      <c r="M10" s="10"/>
      <c r="N10" s="10"/>
      <c r="O10" s="10"/>
      <c r="P10" s="10"/>
      <c r="Q10" s="10"/>
      <c r="R10" s="7">
        <f t="shared" ref="R10:R73" si="2">SUM(F10:Q10)</f>
        <v>657124907.28999996</v>
      </c>
    </row>
    <row r="11" spans="3:19" x14ac:dyDescent="0.25">
      <c r="C11" s="8" t="s">
        <v>24</v>
      </c>
      <c r="D11" s="9">
        <v>240909850.66618925</v>
      </c>
      <c r="E11" s="10">
        <v>240909850.66618925</v>
      </c>
      <c r="F11" s="10">
        <v>26472665.16</v>
      </c>
      <c r="G11" s="10">
        <v>26336651.280000001</v>
      </c>
      <c r="H11" s="9">
        <v>23784105.969999999</v>
      </c>
      <c r="I11" s="9">
        <v>26510720.129999999</v>
      </c>
      <c r="J11" s="9">
        <v>0</v>
      </c>
      <c r="K11" s="11">
        <v>52571740.07</v>
      </c>
      <c r="L11" s="11"/>
      <c r="M11" s="11"/>
      <c r="N11" s="11"/>
      <c r="O11" s="11"/>
      <c r="P11" s="11"/>
      <c r="Q11" s="11"/>
      <c r="R11" s="7">
        <f t="shared" si="2"/>
        <v>155675882.60999998</v>
      </c>
    </row>
    <row r="12" spans="3:19" ht="15.75" x14ac:dyDescent="0.3">
      <c r="C12" s="8" t="s">
        <v>25</v>
      </c>
      <c r="D12" s="9"/>
      <c r="E12" s="10"/>
      <c r="F12" s="10"/>
      <c r="G12" s="10"/>
      <c r="H12" s="12"/>
      <c r="I12" s="9"/>
      <c r="J12" s="9"/>
      <c r="R12" s="7">
        <f t="shared" si="2"/>
        <v>0</v>
      </c>
      <c r="S12" s="13"/>
    </row>
    <row r="13" spans="3:19" x14ac:dyDescent="0.25">
      <c r="C13" s="8" t="s">
        <v>26</v>
      </c>
      <c r="D13" s="9">
        <v>443427384.54101062</v>
      </c>
      <c r="E13" s="10">
        <v>443427384.54101062</v>
      </c>
      <c r="F13" s="10">
        <v>43347537.600000001</v>
      </c>
      <c r="G13" s="10">
        <v>48425083.240000002</v>
      </c>
      <c r="H13" s="9">
        <v>55639636.089999996</v>
      </c>
      <c r="I13" s="9">
        <v>47415825.329999998</v>
      </c>
      <c r="J13" s="9">
        <v>49280755.649999999</v>
      </c>
      <c r="K13" s="11">
        <v>45886446.630000003</v>
      </c>
      <c r="L13" s="11"/>
      <c r="M13" s="11"/>
      <c r="N13" s="11"/>
      <c r="O13" s="11"/>
      <c r="P13" s="11"/>
      <c r="Q13" s="11"/>
      <c r="R13" s="7">
        <f t="shared" si="2"/>
        <v>289995284.54000002</v>
      </c>
    </row>
    <row r="14" spans="3:19" x14ac:dyDescent="0.25">
      <c r="C14" s="8" t="s">
        <v>27</v>
      </c>
      <c r="D14" s="9">
        <v>67213234.809599996</v>
      </c>
      <c r="E14" s="10">
        <v>67213234.809599996</v>
      </c>
      <c r="F14" s="10"/>
      <c r="G14" s="10"/>
      <c r="H14" s="9"/>
      <c r="I14" s="11"/>
      <c r="J14" s="11"/>
      <c r="K14" s="11"/>
      <c r="L14" s="11"/>
      <c r="M14" s="11"/>
      <c r="N14" s="11"/>
      <c r="O14" s="11"/>
      <c r="P14" s="11"/>
      <c r="Q14" s="11"/>
      <c r="R14" s="7">
        <f t="shared" si="2"/>
        <v>0</v>
      </c>
    </row>
    <row r="15" spans="3:19" s="14" customFormat="1" x14ac:dyDescent="0.25">
      <c r="C15" s="5" t="s">
        <v>28</v>
      </c>
      <c r="D15" s="6">
        <f t="shared" ref="D15" si="3">SUM(D16:D24)</f>
        <v>53886550555</v>
      </c>
      <c r="E15" s="6">
        <v>53886550555</v>
      </c>
      <c r="F15" s="6">
        <f>SUM(F16:F24)</f>
        <v>4659441288.9399996</v>
      </c>
      <c r="G15" s="6">
        <f t="shared" ref="G15:Q15" si="4">SUM(G16:G24)</f>
        <v>4220999261.2799997</v>
      </c>
      <c r="H15" s="6">
        <f t="shared" si="4"/>
        <v>3747954011.5300002</v>
      </c>
      <c r="I15" s="6">
        <f t="shared" si="4"/>
        <v>4052794754.8399997</v>
      </c>
      <c r="J15" s="6">
        <f>SUM(J16:J24)</f>
        <v>250096237.44</v>
      </c>
      <c r="K15" s="6">
        <f t="shared" si="4"/>
        <v>899120497.33000016</v>
      </c>
      <c r="L15" s="6">
        <f t="shared" si="4"/>
        <v>0</v>
      </c>
      <c r="M15" s="6">
        <f t="shared" si="4"/>
        <v>0</v>
      </c>
      <c r="N15" s="6">
        <f t="shared" si="4"/>
        <v>0</v>
      </c>
      <c r="O15" s="6">
        <f t="shared" si="4"/>
        <v>0</v>
      </c>
      <c r="P15" s="6">
        <f t="shared" si="4"/>
        <v>0</v>
      </c>
      <c r="Q15" s="6">
        <f t="shared" si="4"/>
        <v>0</v>
      </c>
      <c r="R15" s="7">
        <f t="shared" si="2"/>
        <v>17830406051.360001</v>
      </c>
    </row>
    <row r="16" spans="3:19" s="18" customFormat="1" x14ac:dyDescent="0.25">
      <c r="C16" s="15" t="s">
        <v>29</v>
      </c>
      <c r="D16" s="16">
        <v>50209570691.176941</v>
      </c>
      <c r="E16" s="16">
        <v>50209570691.176941</v>
      </c>
      <c r="F16" s="9">
        <v>4325039066.0500002</v>
      </c>
      <c r="G16" s="9">
        <v>4012960051.0699997</v>
      </c>
      <c r="H16" s="11">
        <v>3498357459.6799998</v>
      </c>
      <c r="I16" s="11">
        <v>3845028275.77</v>
      </c>
      <c r="J16" s="11">
        <v>70072607.280000001</v>
      </c>
      <c r="K16" s="11">
        <v>679359672.16000009</v>
      </c>
      <c r="L16" s="9"/>
      <c r="M16" s="9"/>
      <c r="N16" s="9"/>
      <c r="O16" s="9"/>
      <c r="P16" s="9"/>
      <c r="Q16" s="9"/>
      <c r="R16" s="7">
        <f t="shared" si="2"/>
        <v>16430817132.01</v>
      </c>
    </row>
    <row r="17" spans="3:18" x14ac:dyDescent="0.25">
      <c r="C17" s="8" t="s">
        <v>30</v>
      </c>
      <c r="D17" s="19">
        <v>137414187.23000002</v>
      </c>
      <c r="E17" s="19">
        <v>137414187.23000002</v>
      </c>
      <c r="F17" s="11">
        <v>6442422.9900000002</v>
      </c>
      <c r="G17" s="11">
        <v>2734951.81</v>
      </c>
      <c r="H17" s="11">
        <v>22464426.349999998</v>
      </c>
      <c r="I17" s="11">
        <v>5264030.68</v>
      </c>
      <c r="J17" s="11">
        <v>2068624.99</v>
      </c>
      <c r="K17" s="11">
        <v>3265535.3699999996</v>
      </c>
      <c r="L17" s="11"/>
      <c r="M17" s="11"/>
      <c r="N17" s="11"/>
      <c r="O17" s="11"/>
      <c r="P17" s="11"/>
      <c r="Q17" s="11"/>
      <c r="R17" s="7">
        <f t="shared" si="2"/>
        <v>42239992.189999998</v>
      </c>
    </row>
    <row r="18" spans="3:18" x14ac:dyDescent="0.25">
      <c r="C18" s="8" t="s">
        <v>31</v>
      </c>
      <c r="D18" s="19">
        <v>66855981.125615373</v>
      </c>
      <c r="E18" s="19">
        <v>66855981.125615373</v>
      </c>
      <c r="F18" s="11">
        <v>2907985.0300000003</v>
      </c>
      <c r="G18" s="11">
        <v>3608227.0300000003</v>
      </c>
      <c r="H18" s="11">
        <v>4239756.29</v>
      </c>
      <c r="I18" s="11">
        <v>3591724.42</v>
      </c>
      <c r="J18" s="11">
        <v>4999249</v>
      </c>
      <c r="K18" s="11">
        <v>3609349.53</v>
      </c>
      <c r="L18" s="11"/>
      <c r="M18" s="11"/>
      <c r="N18" s="11"/>
      <c r="O18" s="11"/>
      <c r="P18" s="11"/>
      <c r="Q18" s="11"/>
      <c r="R18" s="7">
        <f t="shared" si="2"/>
        <v>22956291.300000004</v>
      </c>
    </row>
    <row r="19" spans="3:18" x14ac:dyDescent="0.25">
      <c r="C19" s="8" t="s">
        <v>32</v>
      </c>
      <c r="D19" s="19">
        <v>5042318.8269999996</v>
      </c>
      <c r="E19" s="19">
        <v>5042318.8269999996</v>
      </c>
      <c r="F19" s="11">
        <v>2208.9</v>
      </c>
      <c r="G19" s="11">
        <v>113508.24</v>
      </c>
      <c r="H19" s="11">
        <v>5403.01</v>
      </c>
      <c r="I19" s="11">
        <v>240</v>
      </c>
      <c r="J19" s="11">
        <v>151398.38</v>
      </c>
      <c r="K19" s="11">
        <v>75404.45</v>
      </c>
      <c r="L19" s="11"/>
      <c r="M19" s="11"/>
      <c r="N19" s="11"/>
      <c r="O19" s="11"/>
      <c r="P19" s="11"/>
      <c r="Q19" s="11"/>
      <c r="R19" s="7">
        <f t="shared" si="2"/>
        <v>348162.98000000004</v>
      </c>
    </row>
    <row r="20" spans="3:18" s="18" customFormat="1" ht="15.75" customHeight="1" x14ac:dyDescent="0.25">
      <c r="C20" s="15" t="s">
        <v>33</v>
      </c>
      <c r="D20" s="16">
        <v>850244647.21606672</v>
      </c>
      <c r="E20" s="16">
        <v>850244647.21606672</v>
      </c>
      <c r="F20" s="9">
        <v>139016026.69999999</v>
      </c>
      <c r="G20" s="9">
        <v>78061809.340000004</v>
      </c>
      <c r="H20" s="9">
        <v>36684338.009999998</v>
      </c>
      <c r="I20" s="9">
        <v>67992987.890000001</v>
      </c>
      <c r="J20" s="9">
        <v>33666380.109999999</v>
      </c>
      <c r="K20" s="9">
        <v>86187435.25999999</v>
      </c>
      <c r="L20" s="9"/>
      <c r="M20" s="9"/>
      <c r="N20" s="9"/>
      <c r="O20" s="9"/>
      <c r="P20" s="9"/>
      <c r="Q20" s="9"/>
      <c r="R20" s="7">
        <f t="shared" si="2"/>
        <v>441608977.31</v>
      </c>
    </row>
    <row r="21" spans="3:18" s="18" customFormat="1" x14ac:dyDescent="0.25">
      <c r="C21" s="15" t="s">
        <v>34</v>
      </c>
      <c r="D21" s="16">
        <v>26779806.215</v>
      </c>
      <c r="E21" s="16">
        <v>26779806.215</v>
      </c>
      <c r="F21" s="9">
        <v>19773352.02</v>
      </c>
      <c r="G21" s="9">
        <v>0</v>
      </c>
      <c r="H21" s="9">
        <v>0</v>
      </c>
      <c r="I21" s="9">
        <v>0</v>
      </c>
      <c r="J21" s="9"/>
      <c r="K21" s="9"/>
      <c r="L21" s="9"/>
      <c r="M21" s="9"/>
      <c r="N21" s="9"/>
      <c r="O21" s="9"/>
      <c r="P21" s="9"/>
      <c r="Q21" s="9"/>
      <c r="R21" s="7">
        <f t="shared" si="2"/>
        <v>19773352.02</v>
      </c>
    </row>
    <row r="22" spans="3:18" s="18" customFormat="1" x14ac:dyDescent="0.25">
      <c r="C22" s="15" t="s">
        <v>35</v>
      </c>
      <c r="D22" s="16">
        <v>2053584663.8894091</v>
      </c>
      <c r="E22" s="16">
        <v>2053584663.8894091</v>
      </c>
      <c r="F22" s="9">
        <v>146803039.97000003</v>
      </c>
      <c r="G22" s="9">
        <v>112134585.23999999</v>
      </c>
      <c r="H22" s="9">
        <v>162011820.63</v>
      </c>
      <c r="I22" s="9">
        <v>117526323.86999999</v>
      </c>
      <c r="J22" s="9">
        <v>115738064.09</v>
      </c>
      <c r="K22" s="9">
        <v>99861582.200000003</v>
      </c>
      <c r="L22" s="9"/>
      <c r="M22" s="9"/>
      <c r="N22" s="9"/>
      <c r="O22" s="9"/>
      <c r="P22" s="9"/>
      <c r="Q22" s="9"/>
      <c r="R22" s="7">
        <f t="shared" si="2"/>
        <v>754075416.00000012</v>
      </c>
    </row>
    <row r="23" spans="3:18" s="18" customFormat="1" x14ac:dyDescent="0.25">
      <c r="C23" s="15" t="s">
        <v>36</v>
      </c>
      <c r="D23" s="16">
        <v>537058259.31996155</v>
      </c>
      <c r="E23" s="16">
        <v>537058259.31996155</v>
      </c>
      <c r="F23" s="9">
        <v>19457187.280000001</v>
      </c>
      <c r="G23" s="9">
        <v>11386128.550000001</v>
      </c>
      <c r="H23" s="9">
        <v>24190807.560000002</v>
      </c>
      <c r="I23" s="9">
        <v>13391172.210000001</v>
      </c>
      <c r="J23" s="17">
        <v>23399913.59</v>
      </c>
      <c r="K23" s="9">
        <v>26761518.360000003</v>
      </c>
      <c r="L23" s="9"/>
      <c r="M23" s="9"/>
      <c r="N23" s="9"/>
      <c r="O23" s="9"/>
      <c r="P23" s="9"/>
      <c r="Q23" s="9"/>
      <c r="R23" s="7">
        <f t="shared" si="2"/>
        <v>118586727.55</v>
      </c>
    </row>
    <row r="24" spans="3:18" s="18" customFormat="1" ht="15.75" x14ac:dyDescent="0.3">
      <c r="C24" s="15" t="s">
        <v>37</v>
      </c>
      <c r="D24" s="16"/>
      <c r="E24" s="16"/>
      <c r="H24" s="20"/>
      <c r="I24" s="21"/>
      <c r="J24" s="9"/>
      <c r="R24" s="7">
        <f t="shared" si="2"/>
        <v>0</v>
      </c>
    </row>
    <row r="25" spans="3:18" s="24" customFormat="1" x14ac:dyDescent="0.25">
      <c r="C25" s="22" t="s">
        <v>38</v>
      </c>
      <c r="D25" s="23">
        <f t="shared" ref="D25" si="5">SUM(D26:D34)</f>
        <v>161003723.99664006</v>
      </c>
      <c r="E25" s="23">
        <v>161003723.99664006</v>
      </c>
      <c r="F25" s="23">
        <f>SUM(F26:F34)</f>
        <v>50227329.079999998</v>
      </c>
      <c r="G25" s="23">
        <f t="shared" ref="G25:Q25" si="6">SUM(G26:G34)</f>
        <v>12035042.370000001</v>
      </c>
      <c r="H25" s="23">
        <f t="shared" si="6"/>
        <v>13493085.300000001</v>
      </c>
      <c r="I25" s="23">
        <f t="shared" si="6"/>
        <v>22679572.830000002</v>
      </c>
      <c r="J25" s="23">
        <f t="shared" si="6"/>
        <v>13933395.870000001</v>
      </c>
      <c r="K25" s="23">
        <f t="shared" si="6"/>
        <v>9822871.3300000001</v>
      </c>
      <c r="L25" s="23">
        <f t="shared" si="6"/>
        <v>0</v>
      </c>
      <c r="M25" s="23">
        <f t="shared" si="6"/>
        <v>0</v>
      </c>
      <c r="N25" s="23">
        <f t="shared" si="6"/>
        <v>0</v>
      </c>
      <c r="O25" s="23">
        <f t="shared" si="6"/>
        <v>0</v>
      </c>
      <c r="P25" s="23">
        <f t="shared" si="6"/>
        <v>0</v>
      </c>
      <c r="Q25" s="23">
        <f t="shared" si="6"/>
        <v>0</v>
      </c>
      <c r="R25" s="7">
        <f t="shared" si="2"/>
        <v>122191296.78</v>
      </c>
    </row>
    <row r="26" spans="3:18" s="18" customFormat="1" x14ac:dyDescent="0.25">
      <c r="C26" s="15" t="s">
        <v>39</v>
      </c>
      <c r="D26" s="9"/>
      <c r="E26" s="9"/>
      <c r="F26" s="9"/>
      <c r="G26" s="9"/>
      <c r="H26" s="9"/>
      <c r="I26" s="9"/>
      <c r="J26" s="9"/>
      <c r="R26" s="7">
        <f t="shared" si="2"/>
        <v>0</v>
      </c>
    </row>
    <row r="27" spans="3:18" s="18" customFormat="1" x14ac:dyDescent="0.25">
      <c r="C27" s="15" t="s">
        <v>40</v>
      </c>
      <c r="D27" s="9">
        <v>17077346.75</v>
      </c>
      <c r="E27" s="9">
        <v>17077346.75</v>
      </c>
      <c r="F27" s="9">
        <v>1292876.56</v>
      </c>
      <c r="G27" s="9">
        <v>1955849.99</v>
      </c>
      <c r="H27" s="9">
        <v>0</v>
      </c>
      <c r="I27" s="9">
        <v>8098211.75</v>
      </c>
      <c r="J27" s="9">
        <v>4648672.3000000007</v>
      </c>
      <c r="K27" s="9">
        <v>689068.8</v>
      </c>
      <c r="L27" s="9"/>
      <c r="M27" s="9"/>
      <c r="N27" s="9"/>
      <c r="O27" s="9"/>
      <c r="P27" s="9"/>
      <c r="Q27" s="9"/>
      <c r="R27" s="7">
        <f t="shared" si="2"/>
        <v>16684679.400000002</v>
      </c>
    </row>
    <row r="28" spans="3:18" s="18" customFormat="1" x14ac:dyDescent="0.25">
      <c r="C28" s="15" t="s">
        <v>41</v>
      </c>
      <c r="D28" s="9">
        <v>1672290.2876000004</v>
      </c>
      <c r="E28" s="9">
        <v>1672290.2876000004</v>
      </c>
      <c r="F28" s="9">
        <v>118423.62</v>
      </c>
      <c r="G28" s="9">
        <v>528455.9</v>
      </c>
      <c r="H28" s="9">
        <v>138391.24</v>
      </c>
      <c r="I28" s="9">
        <v>0</v>
      </c>
      <c r="J28" s="9">
        <v>158227.38</v>
      </c>
      <c r="K28" s="9">
        <v>276661.38</v>
      </c>
      <c r="L28" s="9"/>
      <c r="M28" s="9"/>
      <c r="N28" s="9"/>
      <c r="O28" s="9"/>
      <c r="P28" s="9"/>
      <c r="Q28" s="9"/>
      <c r="R28" s="7">
        <f t="shared" si="2"/>
        <v>1220159.52</v>
      </c>
    </row>
    <row r="29" spans="3:18" x14ac:dyDescent="0.25">
      <c r="C29" s="8" t="s">
        <v>42</v>
      </c>
      <c r="D29" s="11">
        <v>1821806.02</v>
      </c>
      <c r="E29" s="11">
        <v>1821806.02</v>
      </c>
      <c r="F29" s="11">
        <v>0</v>
      </c>
      <c r="G29" s="11">
        <v>1768731.02</v>
      </c>
      <c r="H29" s="11">
        <v>0</v>
      </c>
      <c r="I29" s="11">
        <v>0</v>
      </c>
      <c r="J29" s="11"/>
      <c r="K29" s="11">
        <v>-60000</v>
      </c>
      <c r="L29" s="11"/>
      <c r="M29" s="11"/>
      <c r="N29" s="11"/>
      <c r="O29" s="11"/>
      <c r="P29" s="11"/>
      <c r="Q29" s="11"/>
      <c r="R29" s="7">
        <f t="shared" si="2"/>
        <v>1708731.02</v>
      </c>
    </row>
    <row r="30" spans="3:18" x14ac:dyDescent="0.25">
      <c r="C30" s="8" t="s">
        <v>43</v>
      </c>
      <c r="D30" s="11"/>
      <c r="E30" s="11"/>
      <c r="F30" s="11"/>
      <c r="G30" s="11"/>
      <c r="H30" s="11"/>
      <c r="I30" s="11"/>
      <c r="J30" s="11"/>
      <c r="R30" s="7">
        <f t="shared" si="2"/>
        <v>0</v>
      </c>
    </row>
    <row r="31" spans="3:18" x14ac:dyDescent="0.25">
      <c r="C31" s="8" t="s">
        <v>44</v>
      </c>
      <c r="D31" s="11"/>
      <c r="E31" s="11"/>
      <c r="F31" s="11"/>
      <c r="G31" s="11"/>
      <c r="H31" s="11"/>
      <c r="I31" s="11"/>
      <c r="J31" s="11"/>
      <c r="R31" s="7">
        <f t="shared" si="2"/>
        <v>0</v>
      </c>
    </row>
    <row r="32" spans="3:18" x14ac:dyDescent="0.25">
      <c r="C32" s="8" t="s">
        <v>45</v>
      </c>
      <c r="D32" s="11">
        <v>86368981.803040057</v>
      </c>
      <c r="E32" s="11">
        <v>86368981.803040057</v>
      </c>
      <c r="F32" s="11">
        <v>4691470.7300000004</v>
      </c>
      <c r="G32" s="11">
        <v>6777288.9100000001</v>
      </c>
      <c r="H32" s="11">
        <v>13943507.32</v>
      </c>
      <c r="I32" s="11">
        <v>15533092.73</v>
      </c>
      <c r="J32" s="11">
        <v>8885364.9399999995</v>
      </c>
      <c r="K32" s="11">
        <v>9053219.7699999996</v>
      </c>
      <c r="L32" s="11"/>
      <c r="M32" s="11"/>
      <c r="N32" s="11"/>
      <c r="O32" s="11"/>
      <c r="P32" s="11"/>
      <c r="Q32" s="11"/>
      <c r="R32" s="7">
        <f t="shared" si="2"/>
        <v>58883944.399999991</v>
      </c>
    </row>
    <row r="33" spans="3:18" x14ac:dyDescent="0.25">
      <c r="C33" s="8" t="s">
        <v>46</v>
      </c>
      <c r="D33" s="11"/>
      <c r="E33" s="11"/>
      <c r="F33" s="11"/>
      <c r="G33" s="11"/>
      <c r="H33" s="11"/>
      <c r="I33" s="11"/>
      <c r="J33" s="11"/>
      <c r="R33" s="7">
        <f t="shared" si="2"/>
        <v>0</v>
      </c>
    </row>
    <row r="34" spans="3:18" x14ac:dyDescent="0.25">
      <c r="C34" s="8" t="s">
        <v>47</v>
      </c>
      <c r="D34" s="11">
        <v>54063299.136</v>
      </c>
      <c r="E34" s="11">
        <v>54063299.136</v>
      </c>
      <c r="F34" s="11">
        <v>44124558.170000002</v>
      </c>
      <c r="G34" s="11">
        <v>1004716.55</v>
      </c>
      <c r="H34" s="11">
        <v>-588813.26</v>
      </c>
      <c r="I34" s="11">
        <v>-951731.65</v>
      </c>
      <c r="J34" s="11">
        <v>241131.25</v>
      </c>
      <c r="K34" s="11">
        <v>-136078.62</v>
      </c>
      <c r="L34" s="11"/>
      <c r="M34" s="11"/>
      <c r="N34" s="11"/>
      <c r="O34" s="11"/>
      <c r="P34" s="11"/>
      <c r="Q34" s="11"/>
      <c r="R34" s="7">
        <f t="shared" si="2"/>
        <v>43693782.440000005</v>
      </c>
    </row>
    <row r="35" spans="3:18" s="14" customFormat="1" x14ac:dyDescent="0.25">
      <c r="C35" s="5" t="s">
        <v>48</v>
      </c>
      <c r="D35" s="6"/>
      <c r="E35" s="6"/>
      <c r="F35" s="6">
        <f t="shared" ref="F35:G35" si="7">SUM(F36:F43)</f>
        <v>0</v>
      </c>
      <c r="G35" s="6">
        <f t="shared" si="7"/>
        <v>0</v>
      </c>
      <c r="R35" s="7">
        <f t="shared" si="2"/>
        <v>0</v>
      </c>
    </row>
    <row r="36" spans="3:18" x14ac:dyDescent="0.25">
      <c r="C36" s="8" t="s">
        <v>49</v>
      </c>
      <c r="D36" s="19"/>
      <c r="E36" s="19"/>
      <c r="R36" s="7">
        <f t="shared" si="2"/>
        <v>0</v>
      </c>
    </row>
    <row r="37" spans="3:18" x14ac:dyDescent="0.25">
      <c r="C37" s="8" t="s">
        <v>50</v>
      </c>
      <c r="D37" s="19"/>
      <c r="E37" s="19"/>
      <c r="R37" s="7">
        <f t="shared" si="2"/>
        <v>0</v>
      </c>
    </row>
    <row r="38" spans="3:18" x14ac:dyDescent="0.25">
      <c r="C38" s="8" t="s">
        <v>51</v>
      </c>
      <c r="D38" s="19"/>
      <c r="E38" s="19"/>
      <c r="R38" s="7">
        <f t="shared" si="2"/>
        <v>0</v>
      </c>
    </row>
    <row r="39" spans="3:18" x14ac:dyDescent="0.25">
      <c r="C39" s="8" t="s">
        <v>52</v>
      </c>
      <c r="D39" s="19"/>
      <c r="E39" s="19"/>
      <c r="R39" s="7">
        <f t="shared" si="2"/>
        <v>0</v>
      </c>
    </row>
    <row r="40" spans="3:18" x14ac:dyDescent="0.25">
      <c r="C40" s="8" t="s">
        <v>53</v>
      </c>
      <c r="D40" s="19"/>
      <c r="E40" s="19"/>
      <c r="R40" s="7">
        <f t="shared" si="2"/>
        <v>0</v>
      </c>
    </row>
    <row r="41" spans="3:18" x14ac:dyDescent="0.25">
      <c r="C41" s="8" t="s">
        <v>54</v>
      </c>
      <c r="D41" s="19"/>
      <c r="E41" s="19"/>
      <c r="R41" s="7">
        <f t="shared" si="2"/>
        <v>0</v>
      </c>
    </row>
    <row r="42" spans="3:18" x14ac:dyDescent="0.25">
      <c r="C42" s="8" t="s">
        <v>55</v>
      </c>
      <c r="D42" s="19"/>
      <c r="E42" s="19"/>
      <c r="R42" s="7">
        <f t="shared" si="2"/>
        <v>0</v>
      </c>
    </row>
    <row r="43" spans="3:18" x14ac:dyDescent="0.25">
      <c r="C43" s="8" t="s">
        <v>56</v>
      </c>
      <c r="D43" s="19"/>
      <c r="E43" s="19"/>
      <c r="R43" s="7">
        <f t="shared" si="2"/>
        <v>0</v>
      </c>
    </row>
    <row r="44" spans="3:18" x14ac:dyDescent="0.25">
      <c r="C44" s="5" t="s">
        <v>57</v>
      </c>
      <c r="D44" s="6"/>
      <c r="E44" s="6"/>
      <c r="R44" s="7">
        <f t="shared" si="2"/>
        <v>0</v>
      </c>
    </row>
    <row r="45" spans="3:18" x14ac:dyDescent="0.25">
      <c r="C45" s="8" t="s">
        <v>58</v>
      </c>
      <c r="D45" s="19"/>
      <c r="E45" s="19"/>
      <c r="R45" s="7">
        <f t="shared" si="2"/>
        <v>0</v>
      </c>
    </row>
    <row r="46" spans="3:18" x14ac:dyDescent="0.25">
      <c r="C46" s="8" t="s">
        <v>59</v>
      </c>
      <c r="D46" s="19"/>
      <c r="E46" s="19"/>
      <c r="R46" s="7">
        <f t="shared" si="2"/>
        <v>0</v>
      </c>
    </row>
    <row r="47" spans="3:18" x14ac:dyDescent="0.25">
      <c r="C47" s="8" t="s">
        <v>60</v>
      </c>
      <c r="D47" s="19"/>
      <c r="E47" s="19"/>
      <c r="R47" s="7">
        <f t="shared" si="2"/>
        <v>0</v>
      </c>
    </row>
    <row r="48" spans="3:18" x14ac:dyDescent="0.25">
      <c r="C48" s="8" t="s">
        <v>61</v>
      </c>
      <c r="D48" s="19"/>
      <c r="E48" s="19"/>
      <c r="R48" s="7">
        <f t="shared" si="2"/>
        <v>0</v>
      </c>
    </row>
    <row r="49" spans="3:18" x14ac:dyDescent="0.25">
      <c r="C49" s="8" t="s">
        <v>62</v>
      </c>
      <c r="D49" s="19"/>
      <c r="E49" s="19"/>
      <c r="R49" s="7">
        <f t="shared" si="2"/>
        <v>0</v>
      </c>
    </row>
    <row r="50" spans="3:18" x14ac:dyDescent="0.25">
      <c r="C50" s="8" t="s">
        <v>63</v>
      </c>
      <c r="D50" s="19"/>
      <c r="E50" s="19"/>
      <c r="R50" s="7">
        <f t="shared" si="2"/>
        <v>0</v>
      </c>
    </row>
    <row r="51" spans="3:18" x14ac:dyDescent="0.25">
      <c r="C51" s="5" t="s">
        <v>64</v>
      </c>
      <c r="D51" s="6">
        <f t="shared" ref="D51" si="8">SUM(D52:D60)</f>
        <v>267150325</v>
      </c>
      <c r="E51" s="6">
        <v>267150325</v>
      </c>
      <c r="F51" s="6">
        <f>SUM(F52:F60)</f>
        <v>11946632.939999999</v>
      </c>
      <c r="G51" s="6">
        <f t="shared" ref="G51:Q51" si="9">SUM(G52:G60)</f>
        <v>98395493.709999993</v>
      </c>
      <c r="H51" s="6">
        <f t="shared" si="9"/>
        <v>32103419.729999997</v>
      </c>
      <c r="I51" s="6">
        <f t="shared" si="9"/>
        <v>-3929.1600000000035</v>
      </c>
      <c r="J51" s="6">
        <f t="shared" si="9"/>
        <v>1455602.56</v>
      </c>
      <c r="K51" s="6">
        <f t="shared" si="9"/>
        <v>4719694.97</v>
      </c>
      <c r="L51" s="6">
        <f t="shared" si="9"/>
        <v>0</v>
      </c>
      <c r="M51" s="6">
        <f t="shared" si="9"/>
        <v>0</v>
      </c>
      <c r="N51" s="6">
        <f t="shared" si="9"/>
        <v>0</v>
      </c>
      <c r="O51" s="6">
        <f t="shared" si="9"/>
        <v>0</v>
      </c>
      <c r="P51" s="6">
        <f t="shared" si="9"/>
        <v>0</v>
      </c>
      <c r="Q51" s="6">
        <f t="shared" si="9"/>
        <v>0</v>
      </c>
      <c r="R51" s="7">
        <f t="shared" si="2"/>
        <v>148616914.75</v>
      </c>
    </row>
    <row r="52" spans="3:18" x14ac:dyDescent="0.25">
      <c r="C52" s="8" t="s">
        <v>65</v>
      </c>
      <c r="D52" s="11">
        <v>250990702.15075302</v>
      </c>
      <c r="E52" s="11">
        <v>250990702.15075302</v>
      </c>
      <c r="F52" s="11">
        <v>11946632.939999999</v>
      </c>
      <c r="G52" s="11">
        <v>98395493.709999993</v>
      </c>
      <c r="H52" s="11">
        <v>32103419.729999997</v>
      </c>
      <c r="I52" s="11">
        <v>-3929.1600000000035</v>
      </c>
      <c r="J52" s="11">
        <v>1455602.56</v>
      </c>
      <c r="K52" s="11">
        <v>4719694.97</v>
      </c>
      <c r="L52" s="11"/>
      <c r="M52" s="11"/>
      <c r="N52" s="11"/>
      <c r="O52" s="11"/>
      <c r="P52" s="11"/>
      <c r="Q52" s="11"/>
      <c r="R52" s="7">
        <f t="shared" si="2"/>
        <v>148616914.75</v>
      </c>
    </row>
    <row r="53" spans="3:18" x14ac:dyDescent="0.25">
      <c r="C53" s="8" t="s">
        <v>66</v>
      </c>
      <c r="D53" s="11"/>
      <c r="E53" s="11"/>
      <c r="F53" s="11"/>
      <c r="G53" s="11"/>
      <c r="H53" s="11"/>
      <c r="I53" s="11"/>
      <c r="J53" s="11"/>
      <c r="R53" s="7">
        <f t="shared" si="2"/>
        <v>0</v>
      </c>
    </row>
    <row r="54" spans="3:18" x14ac:dyDescent="0.25">
      <c r="C54" s="8" t="s">
        <v>67</v>
      </c>
      <c r="D54" s="11"/>
      <c r="E54" s="11"/>
      <c r="F54" s="11"/>
      <c r="G54" s="11"/>
      <c r="H54" s="11"/>
      <c r="I54" s="11"/>
      <c r="J54" s="11"/>
      <c r="R54" s="7">
        <f t="shared" si="2"/>
        <v>0</v>
      </c>
    </row>
    <row r="55" spans="3:18" x14ac:dyDescent="0.25">
      <c r="C55" s="8" t="s">
        <v>68</v>
      </c>
      <c r="D55" s="11"/>
      <c r="E55" s="11"/>
      <c r="F55" s="11"/>
      <c r="G55" s="11"/>
      <c r="H55" s="11"/>
      <c r="I55" s="11"/>
      <c r="J55" s="11"/>
      <c r="R55" s="7">
        <f t="shared" si="2"/>
        <v>0</v>
      </c>
    </row>
    <row r="56" spans="3:18" x14ac:dyDescent="0.25">
      <c r="C56" s="8" t="s">
        <v>69</v>
      </c>
      <c r="D56" s="11">
        <v>16159622.849246984</v>
      </c>
      <c r="E56" s="11">
        <v>16159622.849246984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7">
        <f>SUM(F56:Q56)</f>
        <v>0</v>
      </c>
    </row>
    <row r="57" spans="3:18" x14ac:dyDescent="0.25">
      <c r="C57" s="8" t="s">
        <v>70</v>
      </c>
      <c r="D57" s="11"/>
      <c r="E57" s="11"/>
      <c r="F57" s="11"/>
      <c r="G57" s="11"/>
      <c r="H57" s="11"/>
      <c r="I57" s="11"/>
      <c r="J57" s="11"/>
      <c r="R57" s="7">
        <f t="shared" si="2"/>
        <v>0</v>
      </c>
    </row>
    <row r="58" spans="3:18" x14ac:dyDescent="0.25">
      <c r="C58" s="8" t="s">
        <v>71</v>
      </c>
      <c r="D58" s="11"/>
      <c r="E58" s="11"/>
      <c r="F58" s="11"/>
      <c r="G58" s="11"/>
      <c r="H58" s="11"/>
      <c r="I58" s="11"/>
      <c r="J58" s="11"/>
      <c r="R58" s="7">
        <f t="shared" si="2"/>
        <v>0</v>
      </c>
    </row>
    <row r="59" spans="3:18" x14ac:dyDescent="0.25">
      <c r="C59" s="8" t="s">
        <v>72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7">
        <f t="shared" si="2"/>
        <v>0</v>
      </c>
    </row>
    <row r="60" spans="3:18" x14ac:dyDescent="0.25">
      <c r="C60" s="8" t="s">
        <v>73</v>
      </c>
      <c r="D60" s="19"/>
      <c r="E60" s="19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7">
        <f t="shared" si="2"/>
        <v>0</v>
      </c>
    </row>
    <row r="61" spans="3:18" x14ac:dyDescent="0.25">
      <c r="C61" s="5" t="s">
        <v>74</v>
      </c>
      <c r="D61" s="6">
        <f t="shared" ref="D61" si="10">SUM(D62:D65)</f>
        <v>681539123</v>
      </c>
      <c r="E61" s="6">
        <f>+E62+E63</f>
        <v>2737827487</v>
      </c>
      <c r="F61" s="6">
        <f>SUM(F62:F65)</f>
        <v>1064650219.73</v>
      </c>
      <c r="G61" s="6">
        <f t="shared" ref="G61:Q61" si="11">SUM(G62:G65)</f>
        <v>100762781.95</v>
      </c>
      <c r="H61" s="6">
        <f t="shared" si="11"/>
        <v>590252284.18999994</v>
      </c>
      <c r="I61" s="6">
        <f t="shared" si="11"/>
        <v>819445301.70000005</v>
      </c>
      <c r="J61" s="6">
        <f t="shared" si="11"/>
        <v>-251202975.63</v>
      </c>
      <c r="K61" s="6">
        <f t="shared" si="11"/>
        <v>279941025.09999996</v>
      </c>
      <c r="L61" s="6">
        <f t="shared" si="11"/>
        <v>0</v>
      </c>
      <c r="M61" s="6">
        <f t="shared" si="11"/>
        <v>0</v>
      </c>
      <c r="N61" s="6">
        <f t="shared" si="11"/>
        <v>0</v>
      </c>
      <c r="O61" s="6">
        <f t="shared" si="11"/>
        <v>0</v>
      </c>
      <c r="P61" s="6">
        <f t="shared" si="11"/>
        <v>0</v>
      </c>
      <c r="Q61" s="6">
        <f t="shared" si="11"/>
        <v>0</v>
      </c>
      <c r="R61" s="7">
        <f t="shared" si="2"/>
        <v>2603848637.0399995</v>
      </c>
    </row>
    <row r="62" spans="3:18" x14ac:dyDescent="0.25">
      <c r="C62" s="8" t="s">
        <v>75</v>
      </c>
      <c r="D62" s="11">
        <v>18000000</v>
      </c>
      <c r="E62" s="11">
        <v>47095322.719999999</v>
      </c>
      <c r="F62" s="11"/>
      <c r="G62" s="11"/>
      <c r="H62" s="11"/>
      <c r="I62" s="11"/>
      <c r="J62" s="11"/>
      <c r="K62" s="11"/>
      <c r="L62" s="11">
        <v>0</v>
      </c>
      <c r="M62" s="11">
        <v>0</v>
      </c>
      <c r="N62" s="11"/>
      <c r="O62" s="11"/>
      <c r="P62" s="11"/>
      <c r="Q62" s="11"/>
      <c r="R62" s="7">
        <f t="shared" si="2"/>
        <v>0</v>
      </c>
    </row>
    <row r="63" spans="3:18" x14ac:dyDescent="0.25">
      <c r="C63" s="8" t="s">
        <v>76</v>
      </c>
      <c r="D63" s="11">
        <v>663539123</v>
      </c>
      <c r="E63" s="11">
        <v>2690732164.2800002</v>
      </c>
      <c r="F63" s="11">
        <v>1064650219.73</v>
      </c>
      <c r="G63" s="11">
        <v>100762781.95</v>
      </c>
      <c r="H63" s="11">
        <v>590252284.18999994</v>
      </c>
      <c r="I63" s="11">
        <v>819445301.70000005</v>
      </c>
      <c r="J63" s="11">
        <v>-251202975.63</v>
      </c>
      <c r="K63" s="11">
        <v>279941025.09999996</v>
      </c>
      <c r="L63" s="11"/>
      <c r="M63" s="11"/>
      <c r="N63" s="11"/>
      <c r="O63" s="11"/>
      <c r="P63" s="11"/>
      <c r="Q63" s="11"/>
      <c r="R63" s="7">
        <f t="shared" si="2"/>
        <v>2603848637.0399995</v>
      </c>
    </row>
    <row r="64" spans="3:18" x14ac:dyDescent="0.25">
      <c r="C64" s="8"/>
      <c r="D64" s="11"/>
      <c r="E64" s="11"/>
      <c r="F64" s="11"/>
      <c r="G64" s="11"/>
      <c r="H64" s="11"/>
      <c r="I64" s="11"/>
      <c r="J64" s="11"/>
      <c r="R64" s="7">
        <f t="shared" si="2"/>
        <v>0</v>
      </c>
    </row>
    <row r="65" spans="3:18" x14ac:dyDescent="0.25">
      <c r="C65" s="8"/>
      <c r="D65" s="11"/>
      <c r="E65" s="11"/>
      <c r="F65" s="11"/>
      <c r="G65" s="11"/>
      <c r="H65" s="11"/>
      <c r="I65" s="11"/>
      <c r="J65" s="11"/>
      <c r="R65" s="7">
        <f t="shared" si="2"/>
        <v>0</v>
      </c>
    </row>
    <row r="66" spans="3:18" s="14" customFormat="1" x14ac:dyDescent="0.25">
      <c r="C66" s="5" t="s">
        <v>77</v>
      </c>
      <c r="D66" s="11"/>
      <c r="E66" s="11"/>
      <c r="F66" s="11">
        <f t="shared" ref="F66:G66" si="12">SUM(F67:F68)</f>
        <v>0</v>
      </c>
      <c r="G66" s="11">
        <f t="shared" si="12"/>
        <v>0</v>
      </c>
      <c r="H66" s="11"/>
      <c r="I66" s="11"/>
      <c r="J66" s="11"/>
      <c r="R66" s="7">
        <f t="shared" si="2"/>
        <v>0</v>
      </c>
    </row>
    <row r="67" spans="3:18" x14ac:dyDescent="0.25">
      <c r="C67" s="8" t="s">
        <v>78</v>
      </c>
      <c r="D67" s="19"/>
      <c r="E67" s="19"/>
      <c r="R67" s="7">
        <f t="shared" si="2"/>
        <v>0</v>
      </c>
    </row>
    <row r="68" spans="3:18" x14ac:dyDescent="0.25">
      <c r="C68" s="8" t="s">
        <v>79</v>
      </c>
      <c r="D68" s="19"/>
      <c r="E68" s="19"/>
      <c r="R68" s="7">
        <f t="shared" si="2"/>
        <v>0</v>
      </c>
    </row>
    <row r="69" spans="3:18" x14ac:dyDescent="0.25">
      <c r="C69" s="5" t="s">
        <v>80</v>
      </c>
      <c r="D69" s="6">
        <f t="shared" ref="D69" si="13">SUM(D70:D73)</f>
        <v>541025000</v>
      </c>
      <c r="E69" s="6">
        <v>541025000</v>
      </c>
      <c r="F69" s="6">
        <f>SUM(F70:F73)</f>
        <v>1055384021.5600001</v>
      </c>
      <c r="G69" s="6">
        <f t="shared" ref="G69:P69" si="14">SUM(G70:G73)</f>
        <v>29727891.919999968</v>
      </c>
      <c r="H69" s="6">
        <f t="shared" si="14"/>
        <v>-289567260.01000005</v>
      </c>
      <c r="I69" s="6">
        <f t="shared" si="14"/>
        <v>324155140.94999999</v>
      </c>
      <c r="J69" s="6">
        <f t="shared" si="14"/>
        <v>-6291340613.1400003</v>
      </c>
      <c r="K69" s="6">
        <f t="shared" si="14"/>
        <v>-6402318430.2000008</v>
      </c>
      <c r="L69" s="6">
        <f t="shared" si="14"/>
        <v>0</v>
      </c>
      <c r="M69" s="6">
        <f t="shared" si="14"/>
        <v>0</v>
      </c>
      <c r="N69" s="6">
        <f t="shared" si="14"/>
        <v>0</v>
      </c>
      <c r="O69" s="6">
        <f t="shared" si="14"/>
        <v>0</v>
      </c>
      <c r="P69" s="6">
        <f t="shared" si="14"/>
        <v>0</v>
      </c>
      <c r="Q69" s="25"/>
      <c r="R69" s="7">
        <f t="shared" si="2"/>
        <v>-11573959248.920002</v>
      </c>
    </row>
    <row r="70" spans="3:18" x14ac:dyDescent="0.25">
      <c r="C70" s="8" t="s">
        <v>81</v>
      </c>
      <c r="D70" s="19"/>
      <c r="E70" s="19"/>
      <c r="F70" s="7">
        <v>773638261.63999999</v>
      </c>
      <c r="G70" s="7">
        <v>-263807627.15000001</v>
      </c>
      <c r="H70" s="7">
        <v>-562132280.56000006</v>
      </c>
      <c r="I70" s="7">
        <v>21482326.410000004</v>
      </c>
      <c r="J70" s="7">
        <v>-6595065666.0200005</v>
      </c>
      <c r="K70" s="7">
        <v>-6402318430.2000008</v>
      </c>
      <c r="L70" s="11"/>
      <c r="M70" s="26"/>
      <c r="N70" s="10"/>
      <c r="O70" s="10"/>
      <c r="R70" s="7">
        <f t="shared" si="2"/>
        <v>-13028203415.880001</v>
      </c>
    </row>
    <row r="71" spans="3:18" x14ac:dyDescent="0.25">
      <c r="C71" s="8" t="s">
        <v>82</v>
      </c>
      <c r="D71" s="19"/>
      <c r="E71" s="19"/>
      <c r="F71" s="7"/>
      <c r="G71" s="7"/>
      <c r="H71" s="7"/>
      <c r="I71" s="7"/>
      <c r="J71" s="7"/>
      <c r="K71" s="7"/>
      <c r="R71" s="7">
        <f t="shared" si="2"/>
        <v>0</v>
      </c>
    </row>
    <row r="72" spans="3:18" x14ac:dyDescent="0.25">
      <c r="C72" s="8" t="s">
        <v>83</v>
      </c>
      <c r="D72" s="11">
        <v>541025000</v>
      </c>
      <c r="E72" s="11">
        <v>541025000</v>
      </c>
      <c r="F72" s="11">
        <v>258698162.06999999</v>
      </c>
      <c r="G72" s="11">
        <v>276069865.83999997</v>
      </c>
      <c r="H72" s="11">
        <v>251778927.09</v>
      </c>
      <c r="I72" s="7">
        <v>282758195.08999997</v>
      </c>
      <c r="J72" s="7">
        <v>282758195.08999997</v>
      </c>
      <c r="R72" s="7">
        <f t="shared" si="2"/>
        <v>1352063345.1799998</v>
      </c>
    </row>
    <row r="73" spans="3:18" x14ac:dyDescent="0.25">
      <c r="C73" s="8" t="s">
        <v>84</v>
      </c>
      <c r="D73" s="19"/>
      <c r="E73" s="19"/>
      <c r="F73" s="7">
        <v>23047597.850000001</v>
      </c>
      <c r="G73" s="7">
        <v>17465653.23</v>
      </c>
      <c r="H73" s="7">
        <v>20786093.460000001</v>
      </c>
      <c r="I73" s="7">
        <v>19914619.449999999</v>
      </c>
      <c r="J73" s="7">
        <v>20966857.789999999</v>
      </c>
      <c r="K73" s="7"/>
      <c r="L73" s="11"/>
      <c r="M73" s="26"/>
      <c r="N73" s="10"/>
      <c r="O73" s="10"/>
      <c r="R73" s="7">
        <f t="shared" si="2"/>
        <v>102180821.78</v>
      </c>
    </row>
    <row r="74" spans="3:18" x14ac:dyDescent="0.25">
      <c r="C74" s="3" t="s">
        <v>85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7">
        <f t="shared" ref="R74:R82" si="15">SUM(F74:Q74)</f>
        <v>0</v>
      </c>
    </row>
    <row r="75" spans="3:18" x14ac:dyDescent="0.25">
      <c r="C75" s="5" t="s">
        <v>86</v>
      </c>
      <c r="D75" s="6"/>
      <c r="E75" s="6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7">
        <f t="shared" si="15"/>
        <v>0</v>
      </c>
    </row>
    <row r="76" spans="3:18" x14ac:dyDescent="0.25">
      <c r="C76" s="8" t="s">
        <v>87</v>
      </c>
      <c r="D76" s="19"/>
      <c r="E76" s="19"/>
      <c r="R76" s="7">
        <f t="shared" si="15"/>
        <v>0</v>
      </c>
    </row>
    <row r="77" spans="3:18" x14ac:dyDescent="0.25">
      <c r="C77" s="8" t="s">
        <v>88</v>
      </c>
      <c r="D77" s="19"/>
      <c r="E77" s="19"/>
      <c r="R77" s="7">
        <f t="shared" si="15"/>
        <v>0</v>
      </c>
    </row>
    <row r="78" spans="3:18" x14ac:dyDescent="0.25">
      <c r="C78" s="5" t="s">
        <v>89</v>
      </c>
      <c r="D78" s="6"/>
      <c r="E78" s="6"/>
      <c r="F78" s="6">
        <f>SUM(F79:F80)</f>
        <v>-1417671609.3500001</v>
      </c>
      <c r="G78" s="6">
        <f t="shared" ref="G78:P78" si="16">SUM(G79:G80)</f>
        <v>-2137931802.6999998</v>
      </c>
      <c r="H78" s="6">
        <f t="shared" si="16"/>
        <v>1191883901.6800003</v>
      </c>
      <c r="I78" s="6">
        <f t="shared" si="16"/>
        <v>3004976574.1199999</v>
      </c>
      <c r="J78" s="6">
        <f t="shared" si="16"/>
        <v>4430987220.3299999</v>
      </c>
      <c r="K78" s="6">
        <f t="shared" si="16"/>
        <v>0</v>
      </c>
      <c r="L78" s="6">
        <f t="shared" si="16"/>
        <v>0</v>
      </c>
      <c r="M78" s="6">
        <f t="shared" si="16"/>
        <v>0</v>
      </c>
      <c r="N78" s="6">
        <f t="shared" si="16"/>
        <v>0</v>
      </c>
      <c r="O78" s="6">
        <f t="shared" si="16"/>
        <v>0</v>
      </c>
      <c r="P78" s="6">
        <f t="shared" si="16"/>
        <v>0</v>
      </c>
      <c r="Q78" s="27"/>
      <c r="R78" s="7">
        <f t="shared" si="15"/>
        <v>5072244284.0799999</v>
      </c>
    </row>
    <row r="79" spans="3:18" x14ac:dyDescent="0.25">
      <c r="C79" s="8" t="s">
        <v>90</v>
      </c>
      <c r="D79" s="19"/>
      <c r="E79" s="19"/>
      <c r="F79" s="7">
        <v>1121626215.6800001</v>
      </c>
      <c r="G79" s="7">
        <v>-2272491490.9499998</v>
      </c>
      <c r="H79" s="7">
        <v>5562451591.9099998</v>
      </c>
      <c r="I79" s="7">
        <v>1968811107.47</v>
      </c>
      <c r="J79" s="7">
        <v>1637251518.0899999</v>
      </c>
      <c r="K79" s="7"/>
      <c r="L79" s="11"/>
      <c r="M79" s="26"/>
      <c r="N79" s="10"/>
      <c r="O79" s="10"/>
      <c r="R79" s="7">
        <f t="shared" si="15"/>
        <v>8017648942.2000008</v>
      </c>
    </row>
    <row r="80" spans="3:18" x14ac:dyDescent="0.25">
      <c r="C80" s="8" t="s">
        <v>91</v>
      </c>
      <c r="D80" s="19"/>
      <c r="E80" s="19"/>
      <c r="F80" s="7">
        <v>-2539297825.0300002</v>
      </c>
      <c r="G80" s="7">
        <v>134559688.25</v>
      </c>
      <c r="H80" s="7">
        <v>-4370567690.2299995</v>
      </c>
      <c r="I80" s="7">
        <v>1036165466.65</v>
      </c>
      <c r="J80" s="7">
        <v>2793735702.2399998</v>
      </c>
      <c r="K80" s="7"/>
      <c r="L80" s="11"/>
      <c r="M80" s="28"/>
      <c r="N80" s="10"/>
      <c r="O80" s="10"/>
      <c r="R80" s="7">
        <f t="shared" si="15"/>
        <v>-2945404658.1200008</v>
      </c>
    </row>
    <row r="81" spans="3:18" x14ac:dyDescent="0.25">
      <c r="C81" s="5" t="s">
        <v>92</v>
      </c>
      <c r="D81" s="6"/>
      <c r="E81" s="6"/>
      <c r="R81" s="7">
        <f t="shared" si="15"/>
        <v>0</v>
      </c>
    </row>
    <row r="82" spans="3:18" x14ac:dyDescent="0.25">
      <c r="C82" s="8" t="s">
        <v>93</v>
      </c>
      <c r="D82" s="19"/>
      <c r="E82" s="19"/>
      <c r="R82" s="7">
        <f t="shared" si="15"/>
        <v>0</v>
      </c>
    </row>
    <row r="83" spans="3:18" x14ac:dyDescent="0.25">
      <c r="C83" s="29" t="s">
        <v>94</v>
      </c>
      <c r="D83" s="30">
        <f>+D9+D15+D25+D51+D61+D69</f>
        <v>57248292087.996643</v>
      </c>
      <c r="E83" s="30">
        <f>+E9+E15+E25+E51+E61+E69</f>
        <v>59304580451.996643</v>
      </c>
      <c r="F83" s="30">
        <f>+F78+F69+F61+F51+F25+F15+F9</f>
        <v>5598728581.5299997</v>
      </c>
      <c r="G83" s="30">
        <f t="shared" ref="G83:Q83" si="17">+G78+G69+G61+G51+G25+G15+G9</f>
        <v>2503911664.6199999</v>
      </c>
      <c r="H83" s="30">
        <f t="shared" si="17"/>
        <v>5472560216.8999996</v>
      </c>
      <c r="I83" s="30">
        <f t="shared" si="17"/>
        <v>8410353661.6099987</v>
      </c>
      <c r="J83" s="30">
        <f t="shared" si="17"/>
        <v>-1683240939.8700006</v>
      </c>
      <c r="K83" s="30">
        <f t="shared" si="17"/>
        <v>-4996169175.2600002</v>
      </c>
      <c r="L83" s="30">
        <f t="shared" si="17"/>
        <v>0</v>
      </c>
      <c r="M83" s="30">
        <f t="shared" si="17"/>
        <v>0</v>
      </c>
      <c r="N83" s="30">
        <f t="shared" si="17"/>
        <v>0</v>
      </c>
      <c r="O83" s="30">
        <f t="shared" si="17"/>
        <v>0</v>
      </c>
      <c r="P83" s="30">
        <f t="shared" si="17"/>
        <v>0</v>
      </c>
      <c r="Q83" s="30">
        <f t="shared" si="17"/>
        <v>0</v>
      </c>
      <c r="R83" s="7">
        <f>SUM(F83:Q83)</f>
        <v>15306144009.529997</v>
      </c>
    </row>
    <row r="84" spans="3:18" ht="15.75" x14ac:dyDescent="0.25">
      <c r="C84" s="31" t="s">
        <v>95</v>
      </c>
      <c r="D84" s="31"/>
      <c r="E84" s="32"/>
      <c r="F84" s="33">
        <f>+F9+F15+F25+F51+F61+F70</f>
        <v>6734654430.96</v>
      </c>
      <c r="G84" s="33">
        <f>+G9+G15+G25+G51+G61+G70</f>
        <v>4348307948.25</v>
      </c>
      <c r="H84" s="33">
        <f t="shared" ref="H84:Q84" si="18">+H9+H15+H25+H51+H61+H70</f>
        <v>4008111294.6700006</v>
      </c>
      <c r="I84" s="33">
        <f t="shared" si="18"/>
        <v>5102704272.9499998</v>
      </c>
      <c r="J84" s="33">
        <f t="shared" si="18"/>
        <v>-6417953213.0800009</v>
      </c>
      <c r="K84" s="33">
        <f t="shared" si="18"/>
        <v>-4996169175.2600002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  <c r="Q84" s="33">
        <f t="shared" si="18"/>
        <v>0</v>
      </c>
      <c r="R84" s="33">
        <f t="shared" ref="R84" si="19">+R9+R15+R25+R51+R61+R69</f>
        <v>10233899725.449997</v>
      </c>
    </row>
    <row r="85" spans="3:18" ht="15.75" x14ac:dyDescent="0.25">
      <c r="C85" s="31" t="s">
        <v>96</v>
      </c>
      <c r="D85" s="31"/>
      <c r="E85" s="34"/>
      <c r="F85" s="35"/>
    </row>
    <row r="86" spans="3:18" x14ac:dyDescent="0.25">
      <c r="D86" s="19"/>
      <c r="E86" s="19"/>
      <c r="F86" s="19"/>
      <c r="G86" s="19"/>
    </row>
    <row r="87" spans="3:18" x14ac:dyDescent="0.25">
      <c r="F87" s="36"/>
    </row>
    <row r="88" spans="3:18" x14ac:dyDescent="0.25">
      <c r="E88" s="36"/>
    </row>
  </sheetData>
  <mergeCells count="8">
    <mergeCell ref="C1:R1"/>
    <mergeCell ref="C2:R2"/>
    <mergeCell ref="C3:R3"/>
    <mergeCell ref="C4:R4"/>
    <mergeCell ref="C6:C7"/>
    <mergeCell ref="D6:D7"/>
    <mergeCell ref="E6:E7"/>
    <mergeCell ref="F6:R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3" ma:contentTypeDescription="Crear nuevo documento." ma:contentTypeScope="" ma:versionID="bcc74616c637e7f7a4d979226ce1b053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18b6937002f6167fc2d745ffc1b6c52d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Props1.xml><?xml version="1.0" encoding="utf-8"?>
<ds:datastoreItem xmlns:ds="http://schemas.openxmlformats.org/officeDocument/2006/customXml" ds:itemID="{4D2BC33C-C07A-498E-8B37-43AAA280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01146-1BC3-4B17-9A0D-4C335422D8E8}">
  <ds:schemaRefs>
    <ds:schemaRef ds:uri="http://www.w3.org/XML/1998/namespace"/>
    <ds:schemaRef ds:uri="http://schemas.microsoft.com/office/2006/documentManagement/types"/>
    <ds:schemaRef ds:uri="http://purl.org/dc/elements/1.1/"/>
    <ds:schemaRef ds:uri="f28ae66e-9585-4036-8f26-9a1bff1309f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d7a2953-f57a-4d1c-beba-aebd1722eda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2023-07-05T15:31:11Z</cp:lastPrinted>
  <dcterms:created xsi:type="dcterms:W3CDTF">2023-02-03T19:03:19Z</dcterms:created>
  <dcterms:modified xsi:type="dcterms:W3CDTF">2023-07-05T15:31:25Z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