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AFD6CC4B-CB7D-47EA-A1E1-3CA725B33D17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EDENORTE!$A$1:$L$89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J9" i="1"/>
  <c r="J15" i="1"/>
  <c r="J25" i="1"/>
  <c r="J51" i="1"/>
  <c r="J61" i="1"/>
  <c r="J69" i="1"/>
  <c r="J78" i="1"/>
  <c r="K79" i="1"/>
  <c r="K56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7" i="1"/>
  <c r="K58" i="1"/>
  <c r="K59" i="1"/>
  <c r="K60" i="1"/>
  <c r="K62" i="1"/>
  <c r="K63" i="1"/>
  <c r="K64" i="1"/>
  <c r="K65" i="1"/>
  <c r="K67" i="1"/>
  <c r="K68" i="1"/>
  <c r="K70" i="1"/>
  <c r="K71" i="1"/>
  <c r="K73" i="1"/>
  <c r="K74" i="1"/>
  <c r="K75" i="1"/>
  <c r="K76" i="1"/>
  <c r="K77" i="1"/>
  <c r="K80" i="1"/>
  <c r="K81" i="1"/>
  <c r="K82" i="1"/>
  <c r="E61" i="1"/>
  <c r="J83" i="1" l="1"/>
  <c r="H25" i="1"/>
  <c r="F69" i="1"/>
  <c r="D69" i="1"/>
  <c r="D61" i="1"/>
  <c r="D51" i="1"/>
  <c r="D25" i="1"/>
  <c r="D15" i="1"/>
  <c r="D9" i="1"/>
  <c r="I78" i="1"/>
  <c r="H78" i="1"/>
  <c r="G78" i="1"/>
  <c r="F78" i="1"/>
  <c r="I69" i="1"/>
  <c r="H69" i="1"/>
  <c r="G69" i="1"/>
  <c r="G66" i="1"/>
  <c r="F66" i="1"/>
  <c r="I61" i="1"/>
  <c r="H61" i="1"/>
  <c r="G61" i="1"/>
  <c r="F61" i="1"/>
  <c r="I51" i="1"/>
  <c r="H51" i="1"/>
  <c r="G51" i="1"/>
  <c r="F51" i="1"/>
  <c r="G35" i="1"/>
  <c r="F35" i="1"/>
  <c r="I25" i="1"/>
  <c r="G25" i="1"/>
  <c r="F25" i="1"/>
  <c r="I15" i="1"/>
  <c r="H15" i="1"/>
  <c r="G15" i="1"/>
  <c r="F15" i="1"/>
  <c r="I9" i="1"/>
  <c r="H9" i="1"/>
  <c r="G9" i="1"/>
  <c r="F9" i="1"/>
  <c r="K25" i="1" l="1"/>
  <c r="K35" i="1"/>
  <c r="K51" i="1"/>
  <c r="K15" i="1"/>
  <c r="K61" i="1"/>
  <c r="K66" i="1"/>
  <c r="K9" i="1"/>
  <c r="K69" i="1"/>
  <c r="K78" i="1"/>
  <c r="E83" i="1"/>
  <c r="D83" i="1"/>
  <c r="G83" i="1"/>
  <c r="H83" i="1"/>
  <c r="I83" i="1"/>
  <c r="F83" i="1"/>
  <c r="K83" i="1" l="1"/>
</calcChain>
</file>

<file path=xl/sharedStrings.xml><?xml version="1.0" encoding="utf-8"?>
<sst xmlns="http://schemas.openxmlformats.org/spreadsheetml/2006/main" count="90" uniqueCount="90">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</sst>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0" borderId="0" xfId="1" applyFont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1" xfId="0" applyBorder="1"/>
    <xf numFmtId="0" fontId="3" fillId="0" borderId="0" xfId="0" applyFont="1"/>
    <xf numFmtId="0" fontId="0" fillId="4" borderId="0" xfId="0" applyFill="1" applyAlignment="1">
      <alignment horizontal="left" indent="2"/>
    </xf>
    <xf numFmtId="164" fontId="0" fillId="4" borderId="0" xfId="0" applyNumberFormat="1" applyFill="1"/>
    <xf numFmtId="43" fontId="0" fillId="4" borderId="0" xfId="1" applyFont="1" applyFill="1"/>
    <xf numFmtId="0" fontId="0" fillId="4" borderId="0" xfId="0" applyFill="1"/>
    <xf numFmtId="164" fontId="0" fillId="0" borderId="0" xfId="0" applyNumberFormat="1"/>
    <xf numFmtId="43" fontId="7" fillId="4" borderId="0" xfId="0" applyNumberFormat="1" applyFont="1" applyFill="1"/>
    <xf numFmtId="43" fontId="7" fillId="4" borderId="0" xfId="1" applyFont="1" applyFill="1" applyAlignment="1">
      <alignment horizontal="center" vertical="center"/>
    </xf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43" fontId="3" fillId="0" borderId="0" xfId="1" applyFont="1"/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/>
    <xf numFmtId="0" fontId="8" fillId="0" borderId="0" xfId="0" applyFont="1"/>
    <xf numFmtId="0" fontId="5" fillId="0" borderId="0" xfId="0" applyFont="1"/>
    <xf numFmtId="43" fontId="5" fillId="0" borderId="0" xfId="0" applyNumberFormat="1" applyFont="1"/>
    <xf numFmtId="0" fontId="9" fillId="4" borderId="0" xfId="0" applyFont="1" applyFill="1"/>
    <xf numFmtId="164" fontId="9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5</xdr:col>
      <xdr:colOff>1139825</xdr:colOff>
      <xdr:row>83</xdr:row>
      <xdr:rowOff>144557</xdr:rowOff>
    </xdr:from>
    <xdr:to>
      <xdr:col>7</xdr:col>
      <xdr:colOff>552450</xdr:colOff>
      <xdr:row>85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8C61A9-B3EA-4531-89A5-3A62982F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83700" y="16257682"/>
          <a:ext cx="2730500" cy="382493"/>
        </a:xfrm>
        <a:prstGeom prst="rect">
          <a:avLst/>
        </a:prstGeom>
      </xdr:spPr>
    </xdr:pic>
    <xdr:clientData/>
  </xdr:twoCellAnchor>
  <xdr:twoCellAnchor editAs="oneCell">
    <xdr:from>
      <xdr:col>5</xdr:col>
      <xdr:colOff>1374775</xdr:colOff>
      <xdr:row>85</xdr:row>
      <xdr:rowOff>142130</xdr:rowOff>
    </xdr:from>
    <xdr:to>
      <xdr:col>7</xdr:col>
      <xdr:colOff>479425</xdr:colOff>
      <xdr:row>87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8650" y="16668005"/>
          <a:ext cx="2422525" cy="410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L88"/>
  <sheetViews>
    <sheetView showGridLines="0" tabSelected="1" view="pageBreakPreview" topLeftCell="C1" zoomScale="60" zoomScaleNormal="100" workbookViewId="0">
      <pane xSplit="1" topLeftCell="D1" activePane="topRight" state="frozen"/>
      <selection activeCell="C1" sqref="C1"/>
      <selection pane="topRight" activeCell="E94" sqref="E94"/>
    </sheetView>
  </sheetViews>
  <sheetFormatPr baseColWidth="10" defaultColWidth="11.42578125" defaultRowHeight="15" x14ac:dyDescent="0.25"/>
  <cols>
    <col min="1" max="2" width="0" hidden="1" customWidth="1"/>
    <col min="3" max="3" width="65.42578125" customWidth="1"/>
    <col min="4" max="4" width="31.28515625" bestFit="1" customWidth="1"/>
    <col min="5" max="5" width="25.5703125" customWidth="1"/>
    <col min="6" max="6" width="22.28515625" bestFit="1" customWidth="1"/>
    <col min="7" max="7" width="27.28515625" bestFit="1" customWidth="1"/>
    <col min="8" max="8" width="24.7109375" customWidth="1"/>
    <col min="9" max="9" width="25.140625" customWidth="1"/>
    <col min="10" max="10" width="24.140625" customWidth="1"/>
    <col min="11" max="11" width="20.85546875" bestFit="1" customWidth="1"/>
    <col min="12" max="15" width="22.28515625" customWidth="1"/>
  </cols>
  <sheetData>
    <row r="1" spans="3:12" ht="21" customHeight="1" x14ac:dyDescent="0.25">
      <c r="C1" s="34" t="s">
        <v>0</v>
      </c>
      <c r="D1" s="35"/>
      <c r="E1" s="35"/>
      <c r="F1" s="35"/>
      <c r="G1" s="35"/>
      <c r="H1" s="35"/>
      <c r="I1" s="35"/>
      <c r="J1" s="35"/>
      <c r="K1" s="35"/>
    </row>
    <row r="2" spans="3:12" ht="15.75" x14ac:dyDescent="0.25">
      <c r="C2" s="36" t="s">
        <v>1</v>
      </c>
      <c r="D2" s="37"/>
      <c r="E2" s="37"/>
      <c r="F2" s="37"/>
      <c r="G2" s="37"/>
      <c r="H2" s="37"/>
      <c r="I2" s="37"/>
      <c r="J2" s="37"/>
      <c r="K2" s="37"/>
    </row>
    <row r="3" spans="3:12" ht="15.75" customHeight="1" x14ac:dyDescent="0.25">
      <c r="C3" s="38" t="s">
        <v>2</v>
      </c>
      <c r="D3" s="39"/>
      <c r="E3" s="39"/>
      <c r="F3" s="39"/>
      <c r="G3" s="39"/>
      <c r="H3" s="39"/>
      <c r="I3" s="39"/>
      <c r="J3" s="39"/>
      <c r="K3" s="39"/>
    </row>
    <row r="4" spans="3:12" ht="15.75" customHeight="1" x14ac:dyDescent="0.25">
      <c r="C4" s="39" t="s">
        <v>3</v>
      </c>
      <c r="D4" s="39"/>
      <c r="E4" s="39"/>
      <c r="F4" s="39"/>
      <c r="G4" s="39"/>
      <c r="H4" s="39"/>
      <c r="I4" s="39"/>
      <c r="J4" s="39"/>
      <c r="K4" s="39"/>
    </row>
    <row r="6" spans="3:12" ht="25.5" customHeight="1" x14ac:dyDescent="0.25">
      <c r="C6" s="40" t="s">
        <v>4</v>
      </c>
      <c r="D6" s="41" t="s">
        <v>5</v>
      </c>
      <c r="E6" s="43" t="s">
        <v>6</v>
      </c>
      <c r="F6" s="45" t="s">
        <v>7</v>
      </c>
      <c r="G6" s="46"/>
      <c r="H6" s="46"/>
      <c r="I6" s="46"/>
      <c r="J6" s="46"/>
      <c r="K6" s="47"/>
    </row>
    <row r="7" spans="3:12" x14ac:dyDescent="0.25">
      <c r="C7" s="40"/>
      <c r="D7" s="42"/>
      <c r="E7" s="44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</row>
    <row r="8" spans="3:12" x14ac:dyDescent="0.25">
      <c r="C8" s="3" t="s">
        <v>14</v>
      </c>
      <c r="D8" s="4"/>
      <c r="E8" s="4"/>
      <c r="F8" s="4"/>
      <c r="G8" s="4"/>
      <c r="H8" s="4"/>
      <c r="I8" s="4"/>
      <c r="J8" s="4"/>
      <c r="K8" s="4"/>
    </row>
    <row r="9" spans="3:12" x14ac:dyDescent="0.25">
      <c r="C9" s="5" t="s">
        <v>15</v>
      </c>
      <c r="D9" s="6">
        <f t="shared" ref="D9" si="0">SUM(D10:D14)</f>
        <v>1711023361</v>
      </c>
      <c r="E9" s="6">
        <v>1711023361</v>
      </c>
      <c r="F9" s="6">
        <f>SUM(F10:F14)</f>
        <v>174750698.63</v>
      </c>
      <c r="G9" s="6">
        <f t="shared" ref="G9:J9" si="1">SUM(G10:G14)</f>
        <v>179922996.09</v>
      </c>
      <c r="H9" s="6">
        <f t="shared" si="1"/>
        <v>186440774.47999999</v>
      </c>
      <c r="I9" s="6">
        <f t="shared" si="1"/>
        <v>186306246.32999998</v>
      </c>
      <c r="J9" s="6">
        <f t="shared" si="1"/>
        <v>162830192.69999999</v>
      </c>
      <c r="K9" s="7">
        <f>SUM(F9:J9)</f>
        <v>890250908.23000002</v>
      </c>
    </row>
    <row r="10" spans="3:12" x14ac:dyDescent="0.25">
      <c r="C10" s="8" t="s">
        <v>16</v>
      </c>
      <c r="D10" s="9">
        <v>959472890.98319995</v>
      </c>
      <c r="E10" s="10">
        <v>959472890.98319995</v>
      </c>
      <c r="F10" s="10">
        <v>104930495.87</v>
      </c>
      <c r="G10" s="10">
        <v>105161261.56999999</v>
      </c>
      <c r="H10" s="9">
        <v>107017032.42</v>
      </c>
      <c r="I10" s="9">
        <v>112379700.87</v>
      </c>
      <c r="J10" s="9">
        <v>113549437.05</v>
      </c>
      <c r="K10" s="7">
        <f>SUM(F10:J10)</f>
        <v>543037927.77999997</v>
      </c>
    </row>
    <row r="11" spans="3:12" x14ac:dyDescent="0.25">
      <c r="C11" s="8" t="s">
        <v>17</v>
      </c>
      <c r="D11" s="9">
        <v>240909850.66618925</v>
      </c>
      <c r="E11" s="10">
        <v>240909850.66618925</v>
      </c>
      <c r="F11" s="10">
        <v>26472665.16</v>
      </c>
      <c r="G11" s="10">
        <v>26336651.280000001</v>
      </c>
      <c r="H11" s="9">
        <v>23784105.969999999</v>
      </c>
      <c r="I11" s="9">
        <v>26510720.129999999</v>
      </c>
      <c r="J11" s="9">
        <v>0</v>
      </c>
      <c r="K11" s="7">
        <f>SUM(F11:J11)</f>
        <v>103104142.53999999</v>
      </c>
    </row>
    <row r="12" spans="3:12" ht="15.75" x14ac:dyDescent="0.3">
      <c r="C12" s="8" t="s">
        <v>18</v>
      </c>
      <c r="D12" s="9"/>
      <c r="E12" s="10"/>
      <c r="F12" s="10"/>
      <c r="G12" s="10"/>
      <c r="H12" s="12"/>
      <c r="I12" s="9"/>
      <c r="J12" s="9"/>
      <c r="K12" s="7">
        <f>SUM(F12:J12)</f>
        <v>0</v>
      </c>
      <c r="L12" s="13"/>
    </row>
    <row r="13" spans="3:12" x14ac:dyDescent="0.25">
      <c r="C13" s="8" t="s">
        <v>19</v>
      </c>
      <c r="D13" s="9">
        <v>443427384.54101062</v>
      </c>
      <c r="E13" s="10">
        <v>443427384.54101062</v>
      </c>
      <c r="F13" s="10">
        <v>43347537.600000001</v>
      </c>
      <c r="G13" s="10">
        <v>48425083.240000002</v>
      </c>
      <c r="H13" s="9">
        <v>55639636.089999996</v>
      </c>
      <c r="I13" s="9">
        <v>47415825.329999998</v>
      </c>
      <c r="J13" s="9">
        <v>49280755.649999999</v>
      </c>
      <c r="K13" s="7">
        <f>SUM(F13:J13)</f>
        <v>244108837.91</v>
      </c>
    </row>
    <row r="14" spans="3:12" x14ac:dyDescent="0.25">
      <c r="C14" s="8" t="s">
        <v>20</v>
      </c>
      <c r="D14" s="9">
        <v>67213234.809599996</v>
      </c>
      <c r="E14" s="10">
        <v>67213234.809599996</v>
      </c>
      <c r="F14" s="10"/>
      <c r="G14" s="10"/>
      <c r="H14" s="9"/>
      <c r="I14" s="11"/>
      <c r="J14" s="11"/>
      <c r="K14" s="7">
        <f>SUM(F14:J14)</f>
        <v>0</v>
      </c>
    </row>
    <row r="15" spans="3:12" s="14" customFormat="1" x14ac:dyDescent="0.25">
      <c r="C15" s="5" t="s">
        <v>21</v>
      </c>
      <c r="D15" s="6">
        <f t="shared" ref="D15" si="2">SUM(D16:D24)</f>
        <v>53886550555</v>
      </c>
      <c r="E15" s="6">
        <v>53886550555</v>
      </c>
      <c r="F15" s="6">
        <f>SUM(F16:F24)</f>
        <v>4651483604.2199993</v>
      </c>
      <c r="G15" s="6">
        <f t="shared" ref="G15:I15" si="3">SUM(G16:G24)</f>
        <v>4220999261.2799997</v>
      </c>
      <c r="H15" s="6">
        <f t="shared" si="3"/>
        <v>3747954011.5300002</v>
      </c>
      <c r="I15" s="6">
        <f t="shared" si="3"/>
        <v>4052794614.8199997</v>
      </c>
      <c r="J15" s="6">
        <f>SUM(J16:J24)</f>
        <v>250096237.44</v>
      </c>
      <c r="K15" s="7">
        <f>SUM(F15:J15)</f>
        <v>16923327729.290001</v>
      </c>
    </row>
    <row r="16" spans="3:12" s="18" customFormat="1" x14ac:dyDescent="0.25">
      <c r="C16" s="15" t="s">
        <v>22</v>
      </c>
      <c r="D16" s="16">
        <v>50209570691.176941</v>
      </c>
      <c r="E16" s="16">
        <v>50209570691.176941</v>
      </c>
      <c r="F16" s="9">
        <v>4325039066.0500002</v>
      </c>
      <c r="G16" s="9">
        <v>4012960051.0699997</v>
      </c>
      <c r="H16" s="11">
        <v>3498357459.6799998</v>
      </c>
      <c r="I16" s="11">
        <v>3845028275.77</v>
      </c>
      <c r="J16" s="11">
        <v>70072607.280000001</v>
      </c>
      <c r="K16" s="7">
        <f>SUM(F16:J16)</f>
        <v>15751457459.85</v>
      </c>
    </row>
    <row r="17" spans="3:11" x14ac:dyDescent="0.25">
      <c r="C17" s="8" t="s">
        <v>23</v>
      </c>
      <c r="D17" s="19">
        <v>137414187.23000002</v>
      </c>
      <c r="E17" s="19">
        <v>137414187.23000002</v>
      </c>
      <c r="F17" s="11">
        <v>6442422.9900000002</v>
      </c>
      <c r="G17" s="11">
        <v>2734951.81</v>
      </c>
      <c r="H17" s="11">
        <v>22464426.349999998</v>
      </c>
      <c r="I17" s="11">
        <v>5264030.68</v>
      </c>
      <c r="J17" s="11">
        <v>2068624.99</v>
      </c>
      <c r="K17" s="7">
        <f>SUM(F17:J17)</f>
        <v>38974456.82</v>
      </c>
    </row>
    <row r="18" spans="3:11" x14ac:dyDescent="0.25">
      <c r="C18" s="8" t="s">
        <v>24</v>
      </c>
      <c r="D18" s="19">
        <v>66855981.125615373</v>
      </c>
      <c r="E18" s="19">
        <v>66855981.125615373</v>
      </c>
      <c r="F18" s="11">
        <v>2907985.0300000003</v>
      </c>
      <c r="G18" s="11">
        <v>3608227.0300000003</v>
      </c>
      <c r="H18" s="11">
        <v>4239756.29</v>
      </c>
      <c r="I18" s="11">
        <v>3591724.42</v>
      </c>
      <c r="J18" s="11">
        <v>4999249</v>
      </c>
      <c r="K18" s="7">
        <f>SUM(F18:J18)</f>
        <v>19346941.770000003</v>
      </c>
    </row>
    <row r="19" spans="3:11" x14ac:dyDescent="0.25">
      <c r="C19" s="8" t="s">
        <v>25</v>
      </c>
      <c r="D19" s="19">
        <v>5042318.8269999996</v>
      </c>
      <c r="E19" s="19">
        <v>5042318.8269999996</v>
      </c>
      <c r="F19" s="11">
        <v>2208.9</v>
      </c>
      <c r="G19" s="11">
        <v>113508.24</v>
      </c>
      <c r="H19" s="11">
        <v>5403.01</v>
      </c>
      <c r="I19" s="11">
        <v>240</v>
      </c>
      <c r="J19" s="11">
        <v>151398.38</v>
      </c>
      <c r="K19" s="7">
        <f>SUM(F19:J19)</f>
        <v>272758.53000000003</v>
      </c>
    </row>
    <row r="20" spans="3:11" s="18" customFormat="1" ht="15.75" customHeight="1" x14ac:dyDescent="0.25">
      <c r="C20" s="15" t="s">
        <v>26</v>
      </c>
      <c r="D20" s="16">
        <v>850244647.21606672</v>
      </c>
      <c r="E20" s="16">
        <v>850244647.21606672</v>
      </c>
      <c r="F20" s="9">
        <v>139016026.69999999</v>
      </c>
      <c r="G20" s="9">
        <v>78061809.340000004</v>
      </c>
      <c r="H20" s="9">
        <v>36684338.009999998</v>
      </c>
      <c r="I20" s="9">
        <v>67992987.890000001</v>
      </c>
      <c r="J20" s="9">
        <v>33666380.109999999</v>
      </c>
      <c r="K20" s="7">
        <f>SUM(F20:J20)</f>
        <v>355421542.05000001</v>
      </c>
    </row>
    <row r="21" spans="3:11" s="18" customFormat="1" x14ac:dyDescent="0.25">
      <c r="C21" s="15" t="s">
        <v>27</v>
      </c>
      <c r="D21" s="16">
        <v>26779806.215</v>
      </c>
      <c r="E21" s="16">
        <v>26779806.215</v>
      </c>
      <c r="F21" s="9">
        <v>12790851.18</v>
      </c>
      <c r="G21" s="9">
        <v>0</v>
      </c>
      <c r="H21" s="9">
        <v>0</v>
      </c>
      <c r="I21" s="9">
        <v>0</v>
      </c>
      <c r="J21" s="9"/>
      <c r="K21" s="7">
        <f>SUM(F21:J21)</f>
        <v>12790851.18</v>
      </c>
    </row>
    <row r="22" spans="3:11" s="18" customFormat="1" x14ac:dyDescent="0.25">
      <c r="C22" s="15" t="s">
        <v>28</v>
      </c>
      <c r="D22" s="16">
        <v>2053584663.8894091</v>
      </c>
      <c r="E22" s="16">
        <v>2053584663.8894091</v>
      </c>
      <c r="F22" s="9">
        <v>145827856.21000001</v>
      </c>
      <c r="G22" s="9">
        <v>112134585.23999999</v>
      </c>
      <c r="H22" s="9">
        <v>162011820.63</v>
      </c>
      <c r="I22" s="9">
        <v>117526323.86999999</v>
      </c>
      <c r="J22" s="9">
        <v>115738064.09</v>
      </c>
      <c r="K22" s="7">
        <f>SUM(F22:J22)</f>
        <v>653238650.03999996</v>
      </c>
    </row>
    <row r="23" spans="3:11" s="18" customFormat="1" x14ac:dyDescent="0.25">
      <c r="C23" s="15" t="s">
        <v>29</v>
      </c>
      <c r="D23" s="16">
        <v>537058259.31996155</v>
      </c>
      <c r="E23" s="16">
        <v>537058259.31996155</v>
      </c>
      <c r="F23" s="9">
        <v>19457187.16</v>
      </c>
      <c r="G23" s="9">
        <v>11386128.550000001</v>
      </c>
      <c r="H23" s="9">
        <v>24190807.560000002</v>
      </c>
      <c r="I23" s="9">
        <v>13391032.189999999</v>
      </c>
      <c r="J23" s="17">
        <v>23399913.59</v>
      </c>
      <c r="K23" s="7">
        <f>SUM(F23:J23)</f>
        <v>91825069.050000012</v>
      </c>
    </row>
    <row r="24" spans="3:11" s="18" customFormat="1" ht="15.75" x14ac:dyDescent="0.3">
      <c r="C24" s="15" t="s">
        <v>30</v>
      </c>
      <c r="D24" s="16"/>
      <c r="E24" s="16"/>
      <c r="H24" s="20"/>
      <c r="I24" s="21"/>
      <c r="J24" s="9"/>
      <c r="K24" s="7">
        <f>SUM(F24:J24)</f>
        <v>0</v>
      </c>
    </row>
    <row r="25" spans="3:11" s="24" customFormat="1" x14ac:dyDescent="0.25">
      <c r="C25" s="22" t="s">
        <v>31</v>
      </c>
      <c r="D25" s="23">
        <f t="shared" ref="D25" si="4">SUM(D26:D34)</f>
        <v>161003723.99664006</v>
      </c>
      <c r="E25" s="23">
        <v>161003723.99664006</v>
      </c>
      <c r="F25" s="23">
        <f>SUM(F26:F34)</f>
        <v>50206443.079999998</v>
      </c>
      <c r="G25" s="23">
        <f t="shared" ref="G25:J25" si="5">SUM(G26:G34)</f>
        <v>12035042.370000001</v>
      </c>
      <c r="H25" s="23">
        <f t="shared" si="5"/>
        <v>13493085.300000001</v>
      </c>
      <c r="I25" s="23">
        <f t="shared" si="5"/>
        <v>22679572.830000002</v>
      </c>
      <c r="J25" s="23">
        <f t="shared" si="5"/>
        <v>13933395.870000001</v>
      </c>
      <c r="K25" s="7">
        <f>SUM(F25:J25)</f>
        <v>112347539.45</v>
      </c>
    </row>
    <row r="26" spans="3:11" s="18" customFormat="1" x14ac:dyDescent="0.25">
      <c r="C26" s="15" t="s">
        <v>32</v>
      </c>
      <c r="D26" s="9"/>
      <c r="E26" s="9"/>
      <c r="F26" s="9"/>
      <c r="G26" s="9"/>
      <c r="H26" s="9"/>
      <c r="I26" s="9"/>
      <c r="J26" s="9"/>
      <c r="K26" s="7">
        <f>SUM(F26:J26)</f>
        <v>0</v>
      </c>
    </row>
    <row r="27" spans="3:11" s="18" customFormat="1" x14ac:dyDescent="0.25">
      <c r="C27" s="15" t="s">
        <v>33</v>
      </c>
      <c r="D27" s="9">
        <v>17077346.75</v>
      </c>
      <c r="E27" s="9">
        <v>17077346.75</v>
      </c>
      <c r="F27" s="9">
        <v>1292876.56</v>
      </c>
      <c r="G27" s="9">
        <v>1955849.99</v>
      </c>
      <c r="H27" s="9">
        <v>0</v>
      </c>
      <c r="I27" s="9">
        <v>8098211.75</v>
      </c>
      <c r="J27" s="9">
        <v>4648672.3000000007</v>
      </c>
      <c r="K27" s="7">
        <f>SUM(F27:J27)</f>
        <v>15995610.600000001</v>
      </c>
    </row>
    <row r="28" spans="3:11" s="18" customFormat="1" x14ac:dyDescent="0.25">
      <c r="C28" s="15" t="s">
        <v>34</v>
      </c>
      <c r="D28" s="9">
        <v>1672290.2876000004</v>
      </c>
      <c r="E28" s="9">
        <v>1672290.2876000004</v>
      </c>
      <c r="F28" s="9">
        <v>118423.62</v>
      </c>
      <c r="G28" s="9">
        <v>528455.9</v>
      </c>
      <c r="H28" s="9">
        <v>138391.24</v>
      </c>
      <c r="I28" s="9">
        <v>0</v>
      </c>
      <c r="J28" s="9">
        <v>158227.38</v>
      </c>
      <c r="K28" s="7">
        <f>SUM(F28:J28)</f>
        <v>943498.14</v>
      </c>
    </row>
    <row r="29" spans="3:11" x14ac:dyDescent="0.25">
      <c r="C29" s="8" t="s">
        <v>35</v>
      </c>
      <c r="D29" s="11">
        <v>1821806.02</v>
      </c>
      <c r="E29" s="11">
        <v>1821806.02</v>
      </c>
      <c r="F29" s="11">
        <v>0</v>
      </c>
      <c r="G29" s="11">
        <v>1768731.02</v>
      </c>
      <c r="H29" s="11">
        <v>0</v>
      </c>
      <c r="I29" s="11">
        <v>0</v>
      </c>
      <c r="J29" s="11"/>
      <c r="K29" s="7">
        <f>SUM(F29:J29)</f>
        <v>1768731.02</v>
      </c>
    </row>
    <row r="30" spans="3:11" x14ac:dyDescent="0.25">
      <c r="C30" s="8" t="s">
        <v>36</v>
      </c>
      <c r="D30" s="11"/>
      <c r="E30" s="11"/>
      <c r="F30" s="11"/>
      <c r="G30" s="11"/>
      <c r="H30" s="11"/>
      <c r="I30" s="11"/>
      <c r="J30" s="11"/>
      <c r="K30" s="7">
        <f>SUM(F30:J30)</f>
        <v>0</v>
      </c>
    </row>
    <row r="31" spans="3:11" x14ac:dyDescent="0.25">
      <c r="C31" s="8" t="s">
        <v>37</v>
      </c>
      <c r="D31" s="11"/>
      <c r="E31" s="11"/>
      <c r="F31" s="11"/>
      <c r="G31" s="11"/>
      <c r="H31" s="11"/>
      <c r="I31" s="11"/>
      <c r="J31" s="11"/>
      <c r="K31" s="7">
        <f>SUM(F31:J31)</f>
        <v>0</v>
      </c>
    </row>
    <row r="32" spans="3:11" x14ac:dyDescent="0.25">
      <c r="C32" s="8" t="s">
        <v>38</v>
      </c>
      <c r="D32" s="11">
        <v>86368981.803040057</v>
      </c>
      <c r="E32" s="11">
        <v>86368981.803040057</v>
      </c>
      <c r="F32" s="11">
        <v>4691470.7300000004</v>
      </c>
      <c r="G32" s="11">
        <v>6777288.9100000001</v>
      </c>
      <c r="H32" s="11">
        <v>13943507.32</v>
      </c>
      <c r="I32" s="11">
        <v>15533092.73</v>
      </c>
      <c r="J32" s="11">
        <v>8885364.9399999995</v>
      </c>
      <c r="K32" s="7">
        <f>SUM(F32:J32)</f>
        <v>49830724.629999995</v>
      </c>
    </row>
    <row r="33" spans="3:11" x14ac:dyDescent="0.25">
      <c r="C33" s="8" t="s">
        <v>39</v>
      </c>
      <c r="D33" s="11"/>
      <c r="E33" s="11"/>
      <c r="F33" s="11"/>
      <c r="G33" s="11"/>
      <c r="H33" s="11"/>
      <c r="I33" s="11"/>
      <c r="J33" s="11"/>
      <c r="K33" s="7">
        <f>SUM(F33:J33)</f>
        <v>0</v>
      </c>
    </row>
    <row r="34" spans="3:11" x14ac:dyDescent="0.25">
      <c r="C34" s="8" t="s">
        <v>40</v>
      </c>
      <c r="D34" s="11">
        <v>54063299.136</v>
      </c>
      <c r="E34" s="11">
        <v>54063299.136</v>
      </c>
      <c r="F34" s="11">
        <v>44103672.170000002</v>
      </c>
      <c r="G34" s="11">
        <v>1004716.55</v>
      </c>
      <c r="H34" s="11">
        <v>-588813.26</v>
      </c>
      <c r="I34" s="11">
        <v>-951731.65</v>
      </c>
      <c r="J34" s="11">
        <v>241131.25</v>
      </c>
      <c r="K34" s="7">
        <f>SUM(F34:J34)</f>
        <v>43808975.060000002</v>
      </c>
    </row>
    <row r="35" spans="3:11" s="14" customFormat="1" x14ac:dyDescent="0.25">
      <c r="C35" s="5" t="s">
        <v>41</v>
      </c>
      <c r="D35" s="6"/>
      <c r="E35" s="6"/>
      <c r="F35" s="6">
        <f t="shared" ref="F35:G35" si="6">SUM(F36:F43)</f>
        <v>0</v>
      </c>
      <c r="G35" s="6">
        <f t="shared" si="6"/>
        <v>0</v>
      </c>
      <c r="K35" s="7">
        <f>SUM(F35:J35)</f>
        <v>0</v>
      </c>
    </row>
    <row r="36" spans="3:11" x14ac:dyDescent="0.25">
      <c r="C36" s="8" t="s">
        <v>42</v>
      </c>
      <c r="D36" s="19"/>
      <c r="E36" s="19"/>
      <c r="K36" s="7">
        <f>SUM(F36:J36)</f>
        <v>0</v>
      </c>
    </row>
    <row r="37" spans="3:11" x14ac:dyDescent="0.25">
      <c r="C37" s="8" t="s">
        <v>43</v>
      </c>
      <c r="D37" s="19"/>
      <c r="E37" s="19"/>
      <c r="K37" s="7">
        <f>SUM(F37:J37)</f>
        <v>0</v>
      </c>
    </row>
    <row r="38" spans="3:11" x14ac:dyDescent="0.25">
      <c r="C38" s="8" t="s">
        <v>44</v>
      </c>
      <c r="D38" s="19"/>
      <c r="E38" s="19"/>
      <c r="K38" s="7">
        <f>SUM(F38:J38)</f>
        <v>0</v>
      </c>
    </row>
    <row r="39" spans="3:11" x14ac:dyDescent="0.25">
      <c r="C39" s="8" t="s">
        <v>45</v>
      </c>
      <c r="D39" s="19"/>
      <c r="E39" s="19"/>
      <c r="K39" s="7">
        <f>SUM(F39:J39)</f>
        <v>0</v>
      </c>
    </row>
    <row r="40" spans="3:11" x14ac:dyDescent="0.25">
      <c r="C40" s="8" t="s">
        <v>46</v>
      </c>
      <c r="D40" s="19"/>
      <c r="E40" s="19"/>
      <c r="K40" s="7">
        <f>SUM(F40:J40)</f>
        <v>0</v>
      </c>
    </row>
    <row r="41" spans="3:11" x14ac:dyDescent="0.25">
      <c r="C41" s="8" t="s">
        <v>47</v>
      </c>
      <c r="D41" s="19"/>
      <c r="E41" s="19"/>
      <c r="K41" s="7">
        <f>SUM(F41:J41)</f>
        <v>0</v>
      </c>
    </row>
    <row r="42" spans="3:11" x14ac:dyDescent="0.25">
      <c r="C42" s="8" t="s">
        <v>48</v>
      </c>
      <c r="D42" s="19"/>
      <c r="E42" s="19"/>
      <c r="K42" s="7">
        <f>SUM(F42:J42)</f>
        <v>0</v>
      </c>
    </row>
    <row r="43" spans="3:11" x14ac:dyDescent="0.25">
      <c r="C43" s="8" t="s">
        <v>49</v>
      </c>
      <c r="D43" s="19"/>
      <c r="E43" s="19"/>
      <c r="K43" s="7">
        <f>SUM(F43:J43)</f>
        <v>0</v>
      </c>
    </row>
    <row r="44" spans="3:11" x14ac:dyDescent="0.25">
      <c r="C44" s="5" t="s">
        <v>50</v>
      </c>
      <c r="D44" s="6"/>
      <c r="E44" s="6"/>
      <c r="K44" s="7">
        <f>SUM(F44:J44)</f>
        <v>0</v>
      </c>
    </row>
    <row r="45" spans="3:11" x14ac:dyDescent="0.25">
      <c r="C45" s="8" t="s">
        <v>51</v>
      </c>
      <c r="D45" s="19"/>
      <c r="E45" s="19"/>
      <c r="K45" s="7">
        <f>SUM(F45:J45)</f>
        <v>0</v>
      </c>
    </row>
    <row r="46" spans="3:11" x14ac:dyDescent="0.25">
      <c r="C46" s="8" t="s">
        <v>52</v>
      </c>
      <c r="D46" s="19"/>
      <c r="E46" s="19"/>
      <c r="K46" s="7">
        <f>SUM(F46:J46)</f>
        <v>0</v>
      </c>
    </row>
    <row r="47" spans="3:11" x14ac:dyDescent="0.25">
      <c r="C47" s="8" t="s">
        <v>53</v>
      </c>
      <c r="D47" s="19"/>
      <c r="E47" s="19"/>
      <c r="K47" s="7">
        <f>SUM(F47:J47)</f>
        <v>0</v>
      </c>
    </row>
    <row r="48" spans="3:11" x14ac:dyDescent="0.25">
      <c r="C48" s="8" t="s">
        <v>54</v>
      </c>
      <c r="D48" s="19"/>
      <c r="E48" s="19"/>
      <c r="K48" s="7">
        <f>SUM(F48:J48)</f>
        <v>0</v>
      </c>
    </row>
    <row r="49" spans="3:11" x14ac:dyDescent="0.25">
      <c r="C49" s="8" t="s">
        <v>55</v>
      </c>
      <c r="D49" s="19"/>
      <c r="E49" s="19"/>
      <c r="K49" s="7">
        <f>SUM(F49:J49)</f>
        <v>0</v>
      </c>
    </row>
    <row r="50" spans="3:11" x14ac:dyDescent="0.25">
      <c r="C50" s="8" t="s">
        <v>56</v>
      </c>
      <c r="D50" s="19"/>
      <c r="E50" s="19"/>
      <c r="K50" s="7">
        <f>SUM(F50:J50)</f>
        <v>0</v>
      </c>
    </row>
    <row r="51" spans="3:11" x14ac:dyDescent="0.25">
      <c r="C51" s="5" t="s">
        <v>57</v>
      </c>
      <c r="D51" s="6">
        <f t="shared" ref="D51" si="7">SUM(D52:D60)</f>
        <v>267150325</v>
      </c>
      <c r="E51" s="6">
        <v>267150325</v>
      </c>
      <c r="F51" s="6">
        <f>SUM(F52:F60)</f>
        <v>4801756.8499999996</v>
      </c>
      <c r="G51" s="6">
        <f t="shared" ref="G51:J51" si="8">SUM(G52:G60)</f>
        <v>98395493.709999993</v>
      </c>
      <c r="H51" s="6">
        <f t="shared" si="8"/>
        <v>32103419.729999997</v>
      </c>
      <c r="I51" s="6">
        <f t="shared" si="8"/>
        <v>-3929.1600000000035</v>
      </c>
      <c r="J51" s="6">
        <f t="shared" si="8"/>
        <v>1455602.56</v>
      </c>
      <c r="K51" s="7">
        <f>SUM(F51:J51)</f>
        <v>136752343.69</v>
      </c>
    </row>
    <row r="52" spans="3:11" x14ac:dyDescent="0.25">
      <c r="C52" s="8" t="s">
        <v>58</v>
      </c>
      <c r="D52" s="11">
        <v>250990702.15075302</v>
      </c>
      <c r="E52" s="11">
        <v>250990702.15075302</v>
      </c>
      <c r="F52" s="11">
        <v>4801756.8499999996</v>
      </c>
      <c r="G52" s="11">
        <v>98395493.709999993</v>
      </c>
      <c r="H52" s="11">
        <v>32103419.729999997</v>
      </c>
      <c r="I52" s="11">
        <v>-3929.1600000000035</v>
      </c>
      <c r="J52" s="11">
        <v>1455602.56</v>
      </c>
      <c r="K52" s="7">
        <f>SUM(F52:J52)</f>
        <v>136752343.69</v>
      </c>
    </row>
    <row r="53" spans="3:11" x14ac:dyDescent="0.25">
      <c r="C53" s="8" t="s">
        <v>59</v>
      </c>
      <c r="D53" s="11"/>
      <c r="E53" s="11"/>
      <c r="F53" s="11"/>
      <c r="G53" s="11"/>
      <c r="H53" s="11"/>
      <c r="I53" s="11"/>
      <c r="J53" s="11"/>
      <c r="K53" s="7">
        <f>SUM(F53:J53)</f>
        <v>0</v>
      </c>
    </row>
    <row r="54" spans="3:11" x14ac:dyDescent="0.25">
      <c r="C54" s="8" t="s">
        <v>60</v>
      </c>
      <c r="D54" s="11"/>
      <c r="E54" s="11"/>
      <c r="F54" s="11"/>
      <c r="G54" s="11"/>
      <c r="H54" s="11"/>
      <c r="I54" s="11"/>
      <c r="J54" s="11"/>
      <c r="K54" s="7">
        <f>SUM(F54:J54)</f>
        <v>0</v>
      </c>
    </row>
    <row r="55" spans="3:11" x14ac:dyDescent="0.25">
      <c r="C55" s="8" t="s">
        <v>61</v>
      </c>
      <c r="D55" s="11"/>
      <c r="E55" s="11"/>
      <c r="F55" s="11"/>
      <c r="G55" s="11"/>
      <c r="H55" s="11"/>
      <c r="I55" s="11"/>
      <c r="J55" s="11"/>
      <c r="K55" s="7">
        <f>SUM(F55:J55)</f>
        <v>0</v>
      </c>
    </row>
    <row r="56" spans="3:11" x14ac:dyDescent="0.25">
      <c r="C56" s="8" t="s">
        <v>62</v>
      </c>
      <c r="D56" s="11">
        <v>16159622.849246984</v>
      </c>
      <c r="E56" s="11">
        <v>16159622.849246984</v>
      </c>
      <c r="F56" s="11"/>
      <c r="G56" s="11"/>
      <c r="H56" s="11"/>
      <c r="I56" s="11"/>
      <c r="J56" s="11"/>
      <c r="K56" s="7">
        <f>SUM(F56:J56)</f>
        <v>0</v>
      </c>
    </row>
    <row r="57" spans="3:11" x14ac:dyDescent="0.25">
      <c r="C57" s="8" t="s">
        <v>63</v>
      </c>
      <c r="D57" s="11"/>
      <c r="E57" s="11"/>
      <c r="F57" s="11"/>
      <c r="G57" s="11"/>
      <c r="H57" s="11"/>
      <c r="I57" s="11"/>
      <c r="J57" s="11"/>
      <c r="K57" s="7">
        <f>SUM(F57:J57)</f>
        <v>0</v>
      </c>
    </row>
    <row r="58" spans="3:11" x14ac:dyDescent="0.25">
      <c r="C58" s="8" t="s">
        <v>64</v>
      </c>
      <c r="D58" s="11"/>
      <c r="E58" s="11"/>
      <c r="F58" s="11"/>
      <c r="G58" s="11"/>
      <c r="H58" s="11"/>
      <c r="I58" s="11"/>
      <c r="J58" s="11"/>
      <c r="K58" s="7">
        <f>SUM(F58:J58)</f>
        <v>0</v>
      </c>
    </row>
    <row r="59" spans="3:11" x14ac:dyDescent="0.25">
      <c r="C59" s="8" t="s">
        <v>65</v>
      </c>
      <c r="D59" s="11"/>
      <c r="E59" s="11"/>
      <c r="F59" s="11"/>
      <c r="G59" s="11"/>
      <c r="H59" s="11"/>
      <c r="I59" s="11"/>
      <c r="J59" s="11"/>
      <c r="K59" s="7">
        <f>SUM(F59:J59)</f>
        <v>0</v>
      </c>
    </row>
    <row r="60" spans="3:11" x14ac:dyDescent="0.25">
      <c r="C60" s="8" t="s">
        <v>66</v>
      </c>
      <c r="D60" s="19"/>
      <c r="E60" s="19"/>
      <c r="F60" s="11"/>
      <c r="G60" s="11"/>
      <c r="H60" s="11"/>
      <c r="I60" s="11"/>
      <c r="J60" s="11"/>
      <c r="K60" s="7">
        <f>SUM(F60:J60)</f>
        <v>0</v>
      </c>
    </row>
    <row r="61" spans="3:11" x14ac:dyDescent="0.25">
      <c r="C61" s="5" t="s">
        <v>67</v>
      </c>
      <c r="D61" s="6">
        <f t="shared" ref="D61" si="9">SUM(D62:D65)</f>
        <v>681539123</v>
      </c>
      <c r="E61" s="6">
        <f>+E62+E63</f>
        <v>2737827487</v>
      </c>
      <c r="F61" s="6">
        <f>SUM(F62:F65)</f>
        <v>568970006.85000002</v>
      </c>
      <c r="G61" s="6">
        <f t="shared" ref="G61:J61" si="10">SUM(G62:G65)</f>
        <v>100762781.95</v>
      </c>
      <c r="H61" s="6">
        <f t="shared" si="10"/>
        <v>590252284.18999994</v>
      </c>
      <c r="I61" s="6">
        <f t="shared" si="10"/>
        <v>819445301.70000005</v>
      </c>
      <c r="J61" s="6">
        <f t="shared" si="10"/>
        <v>-251202975.63</v>
      </c>
      <c r="K61" s="7">
        <f>SUM(F61:J61)</f>
        <v>1828227399.0599999</v>
      </c>
    </row>
    <row r="62" spans="3:11" x14ac:dyDescent="0.25">
      <c r="C62" s="8" t="s">
        <v>68</v>
      </c>
      <c r="D62" s="11">
        <v>18000000</v>
      </c>
      <c r="E62" s="11">
        <v>47095322.719999999</v>
      </c>
      <c r="F62" s="11"/>
      <c r="G62" s="11"/>
      <c r="H62" s="11"/>
      <c r="I62" s="11"/>
      <c r="J62" s="11"/>
      <c r="K62" s="7">
        <f>SUM(F62:J62)</f>
        <v>0</v>
      </c>
    </row>
    <row r="63" spans="3:11" x14ac:dyDescent="0.25">
      <c r="C63" s="8" t="s">
        <v>69</v>
      </c>
      <c r="D63" s="11">
        <v>663539123</v>
      </c>
      <c r="E63" s="11">
        <v>2690732164.2800002</v>
      </c>
      <c r="F63" s="11">
        <v>568970006.85000002</v>
      </c>
      <c r="G63" s="11">
        <v>100762781.95</v>
      </c>
      <c r="H63" s="11">
        <v>590252284.18999994</v>
      </c>
      <c r="I63" s="11">
        <v>819445301.70000005</v>
      </c>
      <c r="J63" s="11">
        <v>-251202975.63</v>
      </c>
      <c r="K63" s="7">
        <f>SUM(F63:J63)</f>
        <v>1828227399.0599999</v>
      </c>
    </row>
    <row r="64" spans="3:11" x14ac:dyDescent="0.25">
      <c r="C64" s="8"/>
      <c r="D64" s="11"/>
      <c r="E64" s="11"/>
      <c r="F64" s="11"/>
      <c r="G64" s="11"/>
      <c r="H64" s="11"/>
      <c r="I64" s="11"/>
      <c r="J64" s="11"/>
      <c r="K64" s="7">
        <f>SUM(F64:J64)</f>
        <v>0</v>
      </c>
    </row>
    <row r="65" spans="3:11" x14ac:dyDescent="0.25">
      <c r="C65" s="8"/>
      <c r="D65" s="11"/>
      <c r="E65" s="11"/>
      <c r="F65" s="11"/>
      <c r="G65" s="11"/>
      <c r="H65" s="11"/>
      <c r="I65" s="11"/>
      <c r="J65" s="11"/>
      <c r="K65" s="7">
        <f>SUM(F65:J65)</f>
        <v>0</v>
      </c>
    </row>
    <row r="66" spans="3:11" s="14" customFormat="1" x14ac:dyDescent="0.25">
      <c r="C66" s="5" t="s">
        <v>70</v>
      </c>
      <c r="D66" s="11"/>
      <c r="E66" s="11"/>
      <c r="F66" s="11">
        <f t="shared" ref="F66:G66" si="11">SUM(F67:F68)</f>
        <v>0</v>
      </c>
      <c r="G66" s="11">
        <f t="shared" si="11"/>
        <v>0</v>
      </c>
      <c r="H66" s="11"/>
      <c r="I66" s="11"/>
      <c r="J66" s="11"/>
      <c r="K66" s="7">
        <f>SUM(F66:J66)</f>
        <v>0</v>
      </c>
    </row>
    <row r="67" spans="3:11" x14ac:dyDescent="0.25">
      <c r="C67" s="8" t="s">
        <v>71</v>
      </c>
      <c r="D67" s="19"/>
      <c r="E67" s="19"/>
      <c r="K67" s="7">
        <f>SUM(F67:J67)</f>
        <v>0</v>
      </c>
    </row>
    <row r="68" spans="3:11" x14ac:dyDescent="0.25">
      <c r="C68" s="8" t="s">
        <v>72</v>
      </c>
      <c r="D68" s="19"/>
      <c r="E68" s="19"/>
      <c r="K68" s="7">
        <f>SUM(F68:J68)</f>
        <v>0</v>
      </c>
    </row>
    <row r="69" spans="3:11" x14ac:dyDescent="0.25">
      <c r="C69" s="5" t="s">
        <v>73</v>
      </c>
      <c r="D69" s="6">
        <f t="shared" ref="D69" si="12">SUM(D70:D73)</f>
        <v>541025000</v>
      </c>
      <c r="E69" s="6">
        <v>541025000</v>
      </c>
      <c r="F69" s="6">
        <f>SUM(F70:F73)</f>
        <v>1055384021.5600001</v>
      </c>
      <c r="G69" s="6">
        <f t="shared" ref="G69:J69" si="13">SUM(G70:G73)</f>
        <v>29727891.919999968</v>
      </c>
      <c r="H69" s="6">
        <f t="shared" si="13"/>
        <v>-289567260.01000005</v>
      </c>
      <c r="I69" s="6">
        <f t="shared" si="13"/>
        <v>-6278196954.2699995</v>
      </c>
      <c r="J69" s="6">
        <f t="shared" si="13"/>
        <v>-6595065666.0200005</v>
      </c>
      <c r="K69" s="7">
        <f>SUM(F69:J69)</f>
        <v>-12077717966.82</v>
      </c>
    </row>
    <row r="70" spans="3:11" x14ac:dyDescent="0.25">
      <c r="C70" s="8" t="s">
        <v>74</v>
      </c>
      <c r="D70" s="19"/>
      <c r="E70" s="19"/>
      <c r="F70" s="7">
        <v>773638261.63999999</v>
      </c>
      <c r="G70" s="7">
        <v>-263807627.15000001</v>
      </c>
      <c r="H70" s="7">
        <v>-562132280.56000006</v>
      </c>
      <c r="I70" s="7">
        <v>-6580869768.8099995</v>
      </c>
      <c r="J70" s="7">
        <v>-6595065666.0200005</v>
      </c>
      <c r="K70" s="7">
        <f>SUM(F70:J70)</f>
        <v>-13228237080.9</v>
      </c>
    </row>
    <row r="71" spans="3:11" x14ac:dyDescent="0.25">
      <c r="C71" s="8" t="s">
        <v>75</v>
      </c>
      <c r="D71" s="19"/>
      <c r="E71" s="19"/>
      <c r="F71" s="7"/>
      <c r="G71" s="7"/>
      <c r="H71" s="7"/>
      <c r="I71" s="7"/>
      <c r="J71" s="7"/>
      <c r="K71" s="7">
        <f>SUM(F71:J71)</f>
        <v>0</v>
      </c>
    </row>
    <row r="72" spans="3:11" x14ac:dyDescent="0.25">
      <c r="C72" s="8" t="s">
        <v>76</v>
      </c>
      <c r="D72" s="11">
        <v>541025000</v>
      </c>
      <c r="E72" s="11">
        <v>541025000</v>
      </c>
      <c r="F72" s="11">
        <v>258698162.06999999</v>
      </c>
      <c r="G72" s="11">
        <v>276069865.83999997</v>
      </c>
      <c r="H72" s="11">
        <v>251778927.09</v>
      </c>
      <c r="I72" s="7">
        <v>282758195.08999997</v>
      </c>
      <c r="K72" s="7">
        <f>SUM(F72:J72)</f>
        <v>1069305150.0899999</v>
      </c>
    </row>
    <row r="73" spans="3:11" x14ac:dyDescent="0.25">
      <c r="C73" s="8" t="s">
        <v>77</v>
      </c>
      <c r="D73" s="19"/>
      <c r="E73" s="19"/>
      <c r="F73" s="7">
        <v>23047597.850000001</v>
      </c>
      <c r="G73" s="7">
        <v>17465653.23</v>
      </c>
      <c r="H73" s="7">
        <v>20786093.460000001</v>
      </c>
      <c r="I73" s="7">
        <v>19914619.449999999</v>
      </c>
      <c r="J73" s="7"/>
      <c r="K73" s="7">
        <f>SUM(F73:J73)</f>
        <v>81213963.989999995</v>
      </c>
    </row>
    <row r="74" spans="3:11" x14ac:dyDescent="0.25">
      <c r="C74" s="3" t="s">
        <v>78</v>
      </c>
      <c r="D74" s="4"/>
      <c r="E74" s="4"/>
      <c r="F74" s="4"/>
      <c r="G74" s="4"/>
      <c r="H74" s="4"/>
      <c r="I74" s="4"/>
      <c r="J74" s="4"/>
      <c r="K74" s="7">
        <f>SUM(F74:J74)</f>
        <v>0</v>
      </c>
    </row>
    <row r="75" spans="3:11" x14ac:dyDescent="0.25">
      <c r="C75" s="5" t="s">
        <v>79</v>
      </c>
      <c r="D75" s="6"/>
      <c r="E75" s="6"/>
      <c r="F75" s="25"/>
      <c r="G75" s="25"/>
      <c r="H75" s="25"/>
      <c r="I75" s="25"/>
      <c r="J75" s="25"/>
      <c r="K75" s="7">
        <f>SUM(F75:J75)</f>
        <v>0</v>
      </c>
    </row>
    <row r="76" spans="3:11" x14ac:dyDescent="0.25">
      <c r="C76" s="8" t="s">
        <v>80</v>
      </c>
      <c r="D76" s="19"/>
      <c r="E76" s="19"/>
      <c r="K76" s="7">
        <f>SUM(F76:J76)</f>
        <v>0</v>
      </c>
    </row>
    <row r="77" spans="3:11" x14ac:dyDescent="0.25">
      <c r="C77" s="8" t="s">
        <v>81</v>
      </c>
      <c r="D77" s="19"/>
      <c r="E77" s="19"/>
      <c r="K77" s="7">
        <f>SUM(F77:J77)</f>
        <v>0</v>
      </c>
    </row>
    <row r="78" spans="3:11" x14ac:dyDescent="0.25">
      <c r="C78" s="5" t="s">
        <v>82</v>
      </c>
      <c r="D78" s="6"/>
      <c r="E78" s="6"/>
      <c r="F78" s="6">
        <f>SUM(F79:F80)</f>
        <v>-1417671609.3500001</v>
      </c>
      <c r="G78" s="6">
        <f t="shared" ref="G78:J78" si="14">SUM(G79:G80)</f>
        <v>-2137931802.6999998</v>
      </c>
      <c r="H78" s="6">
        <f t="shared" si="14"/>
        <v>1191883901.6800003</v>
      </c>
      <c r="I78" s="6">
        <f t="shared" si="14"/>
        <v>3004976574.1199999</v>
      </c>
      <c r="J78" s="6">
        <f t="shared" si="14"/>
        <v>0</v>
      </c>
      <c r="K78" s="7">
        <f>SUM(F78:J78)</f>
        <v>641257063.75</v>
      </c>
    </row>
    <row r="79" spans="3:11" x14ac:dyDescent="0.25">
      <c r="C79" s="8" t="s">
        <v>83</v>
      </c>
      <c r="D79" s="19"/>
      <c r="E79" s="19"/>
      <c r="F79" s="7">
        <v>1121626215.6800001</v>
      </c>
      <c r="G79" s="7">
        <v>-2272491490.9499998</v>
      </c>
      <c r="H79" s="7">
        <v>5562451591.9099998</v>
      </c>
      <c r="I79" s="7">
        <v>1968811107.47</v>
      </c>
      <c r="J79" s="7">
        <v>0</v>
      </c>
      <c r="K79" s="7">
        <f>SUM(F79:J79)</f>
        <v>6380397424.1100006</v>
      </c>
    </row>
    <row r="80" spans="3:11" x14ac:dyDescent="0.25">
      <c r="C80" s="8" t="s">
        <v>84</v>
      </c>
      <c r="D80" s="19"/>
      <c r="E80" s="19"/>
      <c r="F80" s="7">
        <v>-2539297825.0300002</v>
      </c>
      <c r="G80" s="7">
        <v>134559688.25</v>
      </c>
      <c r="H80" s="7">
        <v>-4370567690.2299995</v>
      </c>
      <c r="I80" s="7">
        <v>1036165466.65</v>
      </c>
      <c r="J80" s="7"/>
      <c r="K80" s="7">
        <f>SUM(F80:J80)</f>
        <v>-5739140360.3600006</v>
      </c>
    </row>
    <row r="81" spans="3:11" x14ac:dyDescent="0.25">
      <c r="C81" s="5" t="s">
        <v>85</v>
      </c>
      <c r="D81" s="6"/>
      <c r="E81" s="6"/>
      <c r="K81" s="7">
        <f>SUM(F81:J81)</f>
        <v>0</v>
      </c>
    </row>
    <row r="82" spans="3:11" x14ac:dyDescent="0.25">
      <c r="C82" s="8" t="s">
        <v>86</v>
      </c>
      <c r="D82" s="19"/>
      <c r="E82" s="19"/>
      <c r="K82" s="7">
        <f>SUM(F82:J82)</f>
        <v>0</v>
      </c>
    </row>
    <row r="83" spans="3:11" x14ac:dyDescent="0.25">
      <c r="C83" s="26" t="s">
        <v>87</v>
      </c>
      <c r="D83" s="27">
        <f>+D9+D15+D25+D51+D61+D69</f>
        <v>57248292087.996643</v>
      </c>
      <c r="E83" s="27">
        <f>+E9+E15+E25+E51+E61+E69</f>
        <v>59304580451.996643</v>
      </c>
      <c r="F83" s="27">
        <f>+F78+F69+F61+F51+F25+F15+F9</f>
        <v>5087924921.8399992</v>
      </c>
      <c r="G83" s="27">
        <f t="shared" ref="G83:J83" si="15">+G78+G69+G61+G51+G25+G15+G9</f>
        <v>2503911664.6199999</v>
      </c>
      <c r="H83" s="27">
        <f t="shared" si="15"/>
        <v>5472560216.8999996</v>
      </c>
      <c r="I83" s="27">
        <f t="shared" si="15"/>
        <v>1808001426.3699999</v>
      </c>
      <c r="J83" s="27">
        <f t="shared" si="15"/>
        <v>-6417953213.0800009</v>
      </c>
      <c r="K83" s="7">
        <f>SUM(F83:J83)</f>
        <v>8454445016.6499987</v>
      </c>
    </row>
    <row r="84" spans="3:11" ht="15.75" x14ac:dyDescent="0.25">
      <c r="C84" s="28" t="s">
        <v>88</v>
      </c>
      <c r="D84" s="28"/>
      <c r="E84" s="29"/>
      <c r="F84" s="30"/>
      <c r="G84" s="30"/>
      <c r="H84" s="30"/>
      <c r="I84" s="30"/>
      <c r="J84" s="30"/>
      <c r="K84" s="30"/>
    </row>
    <row r="85" spans="3:11" ht="15.75" x14ac:dyDescent="0.25">
      <c r="C85" s="28" t="s">
        <v>89</v>
      </c>
      <c r="D85" s="28"/>
      <c r="E85" s="31"/>
      <c r="F85" s="32"/>
    </row>
    <row r="86" spans="3:11" x14ac:dyDescent="0.25">
      <c r="D86" s="19"/>
      <c r="E86" s="19"/>
      <c r="F86" s="19"/>
      <c r="G86" s="19"/>
    </row>
    <row r="87" spans="3:11" x14ac:dyDescent="0.25">
      <c r="F87" s="33"/>
    </row>
    <row r="88" spans="3:11" x14ac:dyDescent="0.25">
      <c r="E88" s="33"/>
    </row>
  </sheetData>
  <mergeCells count="8">
    <mergeCell ref="C1:K1"/>
    <mergeCell ref="C2:K2"/>
    <mergeCell ref="C3:K3"/>
    <mergeCell ref="C4:K4"/>
    <mergeCell ref="C6:C7"/>
    <mergeCell ref="D6:D7"/>
    <mergeCell ref="E6:E7"/>
    <mergeCell ref="F6:K6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3" ma:contentTypeDescription="Crear nuevo documento." ma:contentTypeScope="" ma:versionID="bcc74616c637e7f7a4d979226ce1b053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18b6937002f6167fc2d745ffc1b6c52d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Props1.xml><?xml version="1.0" encoding="utf-8"?>
<ds:datastoreItem xmlns:ds="http://schemas.openxmlformats.org/officeDocument/2006/customXml" ds:itemID="{4D2BC33C-C07A-498E-8B37-43AAA280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01146-1BC3-4B17-9A0D-4C335422D8E8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f28ae66e-9585-4036-8f26-9a1bff1309fe"/>
    <ds:schemaRef ds:uri="http://purl.org/dc/dcmitype/"/>
    <ds:schemaRef ds:uri="dd7a2953-f57a-4d1c-beba-aebd1722eda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2023-06-05T15:05:32Z</cp:lastPrinted>
  <dcterms:created xsi:type="dcterms:W3CDTF">2023-02-03T19:03:19Z</dcterms:created>
  <dcterms:modified xsi:type="dcterms:W3CDTF">2023-06-05T15:05:49Z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