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2D224D9C-E0DF-4CDF-9752-F24C36B8585B}" xr6:coauthVersionLast="47" xr6:coauthVersionMax="47" xr10:uidLastSave="{00000000-0000-0000-0000-000000000000}"/>
  <bookViews>
    <workbookView xWindow="20370" yWindow="-120" windowWidth="20730" windowHeight="11160" tabRatio="597" firstSheet="1" activeTab="1" xr2:uid="{00000000-000D-0000-FFFF-FFFF00000000}"/>
  </bookViews>
  <sheets>
    <sheet name="P1 Presupuesto Aprobado" sheetId="1" r:id="rId1"/>
    <sheet name="P2 Presupuesto Aprobado-Ejec " sheetId="2" r:id="rId2"/>
    <sheet name="P3 Ejecución " sheetId="3" state="hidden" r:id="rId3"/>
  </sheets>
  <definedNames>
    <definedName name="_xlnm._FilterDatabase" localSheetId="1" hidden="1">'P2 Presupuesto Aprobado-Ejec '!$C$6:$S$63</definedName>
    <definedName name="_xlnm.Print_Area" localSheetId="0">'P1 Presupuesto Aprobado'!$A$1:$D$95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2" l="1"/>
  <c r="Q25" i="2"/>
  <c r="G83" i="2" l="1"/>
  <c r="H83" i="2"/>
  <c r="I83" i="2"/>
  <c r="J83" i="2"/>
  <c r="K83" i="2"/>
  <c r="L83" i="2"/>
  <c r="M83" i="2"/>
  <c r="N83" i="2"/>
  <c r="F83" i="2"/>
  <c r="D83" i="2"/>
  <c r="F84" i="2"/>
  <c r="E83" i="2"/>
  <c r="P78" i="2"/>
  <c r="P69" i="2"/>
  <c r="P61" i="2"/>
  <c r="Q61" i="2"/>
  <c r="P51" i="2"/>
  <c r="P25" i="2"/>
  <c r="O69" i="2"/>
  <c r="O78" i="2"/>
  <c r="N78" i="2"/>
  <c r="N69" i="2"/>
  <c r="M78" i="2"/>
  <c r="M69" i="2"/>
  <c r="O51" i="2"/>
  <c r="O25" i="2"/>
  <c r="O61" i="2"/>
  <c r="N61" i="2"/>
  <c r="N25" i="2"/>
  <c r="N51" i="2"/>
  <c r="M51" i="2"/>
  <c r="J78" i="2"/>
  <c r="K78" i="2"/>
  <c r="L78" i="2"/>
  <c r="J69" i="2"/>
  <c r="K69" i="2"/>
  <c r="L69" i="2"/>
  <c r="J61" i="2"/>
  <c r="K61" i="2"/>
  <c r="L61" i="2"/>
  <c r="M61" i="2"/>
  <c r="J51" i="2"/>
  <c r="K51" i="2"/>
  <c r="L51" i="2"/>
  <c r="J25" i="2"/>
  <c r="K25" i="2"/>
  <c r="L25" i="2"/>
  <c r="M25" i="2"/>
  <c r="K15" i="2"/>
  <c r="L15" i="2"/>
  <c r="M15" i="2"/>
  <c r="K9" i="2"/>
  <c r="L9" i="2"/>
  <c r="M9" i="2"/>
  <c r="M84" i="2" l="1"/>
  <c r="L84" i="2"/>
  <c r="K84" i="2"/>
  <c r="G78" i="2"/>
  <c r="H78" i="2"/>
  <c r="I78" i="2"/>
  <c r="F78" i="2"/>
  <c r="G69" i="2"/>
  <c r="H69" i="2"/>
  <c r="I69" i="2"/>
  <c r="D69" i="2"/>
  <c r="E69" i="2"/>
  <c r="F69" i="2"/>
  <c r="G61" i="2"/>
  <c r="H61" i="2"/>
  <c r="I61" i="2"/>
  <c r="D61" i="2"/>
  <c r="E61" i="2"/>
  <c r="F61" i="2"/>
  <c r="G51" i="2"/>
  <c r="H51" i="2"/>
  <c r="I51" i="2"/>
  <c r="D51" i="2"/>
  <c r="E51" i="2"/>
  <c r="F51" i="2"/>
  <c r="G25" i="2"/>
  <c r="H25" i="2"/>
  <c r="I25" i="2"/>
  <c r="D25" i="2"/>
  <c r="E25" i="2"/>
  <c r="F25" i="2"/>
  <c r="D15" i="2"/>
  <c r="E15" i="2"/>
  <c r="D9" i="2"/>
  <c r="E9" i="2"/>
  <c r="G15" i="2"/>
  <c r="H15" i="2"/>
  <c r="I15" i="2"/>
  <c r="J15" i="2"/>
  <c r="N15" i="2"/>
  <c r="O15" i="2"/>
  <c r="P15" i="2"/>
  <c r="Q15" i="2"/>
  <c r="F15" i="2"/>
  <c r="G9" i="2"/>
  <c r="H9" i="2"/>
  <c r="I9" i="2"/>
  <c r="J9" i="2"/>
  <c r="F9" i="2"/>
  <c r="R23" i="2"/>
  <c r="R22" i="2"/>
  <c r="R21" i="2"/>
  <c r="R19" i="2"/>
  <c r="R20" i="2"/>
  <c r="R18" i="2"/>
  <c r="R16" i="2"/>
  <c r="R14" i="2"/>
  <c r="R13" i="2"/>
  <c r="R11" i="2"/>
  <c r="R10" i="2"/>
  <c r="G84" i="2" l="1"/>
  <c r="H84" i="2"/>
  <c r="J84" i="2"/>
  <c r="I84" i="2"/>
  <c r="N9" i="2"/>
  <c r="N84" i="2" s="1"/>
  <c r="O9" i="2"/>
  <c r="P9" i="2"/>
  <c r="Q9" i="2"/>
  <c r="Q83" i="2" s="1"/>
  <c r="P84" i="2" l="1"/>
  <c r="P83" i="2"/>
  <c r="O84" i="2"/>
  <c r="O83" i="2"/>
  <c r="R9" i="2"/>
  <c r="R82" i="2"/>
  <c r="R81" i="2"/>
  <c r="R80" i="2"/>
  <c r="R79" i="2"/>
  <c r="R77" i="2"/>
  <c r="R76" i="2"/>
  <c r="R75" i="2"/>
  <c r="R74" i="2"/>
  <c r="R73" i="2"/>
  <c r="R71" i="2"/>
  <c r="R70" i="2"/>
  <c r="R63" i="2"/>
  <c r="R62" i="2"/>
  <c r="R60" i="2"/>
  <c r="R59" i="2"/>
  <c r="R58" i="2"/>
  <c r="R57" i="2"/>
  <c r="R56" i="2"/>
  <c r="R55" i="2"/>
  <c r="R54" i="2"/>
  <c r="R53" i="2"/>
  <c r="R52" i="2"/>
  <c r="R37" i="2"/>
  <c r="R36" i="2"/>
  <c r="R34" i="2"/>
  <c r="R33" i="2"/>
  <c r="R32" i="2"/>
  <c r="R31" i="2"/>
  <c r="R30" i="2"/>
  <c r="R29" i="2"/>
  <c r="R28" i="2"/>
  <c r="R27" i="2"/>
  <c r="R26" i="2"/>
  <c r="R24" i="2"/>
  <c r="R17" i="2"/>
  <c r="R12" i="2"/>
  <c r="R69" i="2" l="1"/>
  <c r="F66" i="2"/>
  <c r="G66" i="2"/>
  <c r="R78" i="2" l="1"/>
  <c r="R61" i="2"/>
  <c r="F35" i="2"/>
  <c r="G35" i="2"/>
  <c r="E35" i="2"/>
  <c r="R25" i="2" l="1"/>
  <c r="R51" i="2"/>
  <c r="R35" i="2"/>
  <c r="D85" i="3"/>
  <c r="C85" i="3"/>
  <c r="R15" i="2" l="1"/>
  <c r="R83" i="2" s="1"/>
  <c r="E81" i="2"/>
  <c r="E78" i="2"/>
  <c r="E75" i="2"/>
  <c r="E66" i="2"/>
  <c r="E44" i="2"/>
  <c r="D84" i="1" l="1"/>
  <c r="D81" i="1"/>
  <c r="D78" i="1"/>
  <c r="D72" i="1"/>
  <c r="D69" i="1"/>
  <c r="D64" i="1"/>
  <c r="D54" i="1"/>
  <c r="D47" i="1"/>
  <c r="D38" i="1"/>
  <c r="D28" i="1"/>
  <c r="D18" i="1"/>
  <c r="D12" i="1"/>
  <c r="D86" i="1" s="1"/>
  <c r="C72" i="1" l="1"/>
  <c r="C69" i="1"/>
  <c r="C64" i="1"/>
  <c r="C54" i="1"/>
  <c r="C47" i="1"/>
  <c r="C38" i="1"/>
  <c r="C28" i="1"/>
  <c r="C18" i="1"/>
  <c r="C12" i="1"/>
  <c r="C86" i="1" s="1"/>
  <c r="C84" i="1"/>
  <c r="C81" i="1"/>
  <c r="C78" i="1"/>
  <c r="R38" i="2" l="1"/>
  <c r="R39" i="2"/>
  <c r="R40" i="2"/>
  <c r="R41" i="2"/>
  <c r="R42" i="2"/>
  <c r="R43" i="2"/>
  <c r="R44" i="2"/>
  <c r="R45" i="2"/>
  <c r="R46" i="2"/>
  <c r="R47" i="2"/>
  <c r="R48" i="2"/>
  <c r="R49" i="2"/>
  <c r="R50" i="2"/>
  <c r="R66" i="2"/>
  <c r="R67" i="2"/>
  <c r="R68" i="2"/>
  <c r="G85" i="3" l="1"/>
  <c r="H85" i="3"/>
  <c r="L85" i="3"/>
  <c r="N85" i="3" l="1"/>
  <c r="I85" i="3"/>
  <c r="F85" i="3"/>
  <c r="J85" i="3"/>
  <c r="K85" i="3"/>
  <c r="M85" i="3"/>
  <c r="E85" i="3"/>
  <c r="O85" i="3" l="1"/>
</calcChain>
</file>

<file path=xl/sharedStrings.xml><?xml version="1.0" encoding="utf-8"?>
<sst xmlns="http://schemas.openxmlformats.org/spreadsheetml/2006/main" count="279" uniqueCount="108">
  <si>
    <t>EMPRESA DISTRIBUIDORA DE ELECTRICIDAD DEL NORTE, S.A. (EDENORTE)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</si>
  <si>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</si>
  <si>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</si>
  <si>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</si>
  <si>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</si>
  <si>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</si>
  <si>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</si>
  <si>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</si>
  <si>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</si>
  <si>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</si>
  <si>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</si>
  <si>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</si>
  <si>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</si>
  <si>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</si>
  <si>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</si>
  <si>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</si>
  <si>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</si>
  <si>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</si>
  <si>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</si>
  <si>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</si>
  <si>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</si>
  <si>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</si>
  <si>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</si>
  <si>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</si>
  <si>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</si>
  <si>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</si>
  <si>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</si>
  <si>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</si>
  <si>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</si>
  <si>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</si>
  <si>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</si>
  <si>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</si>
  <si>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</si>
  <si>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</si>
  <si>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</si>
  <si>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</si>
  <si>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</si>
  <si>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</si>
  <si>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</si>
  <si>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</si>
  <si>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</si>
  <si>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</si>
  <si>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</si>
  <si>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</si>
  <si>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</si>
  <si>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</si>
  <si>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</si>
  <si>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</si>
  <si>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</si>
  <si>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</si>
  <si>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</si>
  <si>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</si>
  <si>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</si>
  <si>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</si>
  <si>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</si>
  <si>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</si>
  <si>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</si>
  <si>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</si>
  <si>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</si>
  <si>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</si>
  <si>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</si>
  <si>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</si>
  <si>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</si>
  <si>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</si>
  <si>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</si>
  <si>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</si>
  <si>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</si>
  <si>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</si>
  <si>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</si>
  <si>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</si>
  <si>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</si>
  <si>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</si>
  <si>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</si>
  <si>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</si>
  <si>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</si>
  <si>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</si>
  <si>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</si>
  <si>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</si>
  <si>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</si>
  <si>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</si>
  <si>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</si>
  <si>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</si>
  <si>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</si>
  <si>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</si>
  <si>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</si>
  <si>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</si>
  <si>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</si>
  <si>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</si>
  <si>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</si>
  <si>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</si>
  <si>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</si>
  <si>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</si>
  <si>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</si>
  <si>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</si>
  <si>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</si>
  <si>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</si>
  <si>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</si>
  <si>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</si>
  <si>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</si>
  <si>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2.8 - ADQUISICION DE ACTIVOS FINANCIEROS CON FINES DE POLÍTICA</t>
  </si>
  <si>
    <t>Año 2022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</si>
  <si>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</si>
  <si>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</si>
  <si>
    <t>2.9.3 - INTERESE DE LA DEUDA COMERCIAL INTERNA DE CORTO PLAZO</t>
  </si>
  <si>
    <t>2.7.1.4.01 Mejoras de tierras y terrenos</t>
  </si>
  <si>
    <t>2.7.2.2.01 Obras de energía</t>
  </si>
  <si>
    <t>Agosto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</si>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</sst>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4"/>
      <color rgb="FF000000"/>
      <name val="Century Gothic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Amasis MT Pro Light"/>
      <family val="1"/>
    </font>
    <font>
      <sz val="10"/>
      <color rgb="FF000000"/>
      <name val="Century Gothic"/>
      <family val="2"/>
    </font>
    <font>
      <sz val="8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6" fillId="0" borderId="0" xfId="0" applyFont="1"/>
    <xf numFmtId="43" fontId="0" fillId="0" borderId="0" xfId="0" applyNumberFormat="1"/>
    <xf numFmtId="43" fontId="0" fillId="0" borderId="0" xfId="1" applyFont="1"/>
    <xf numFmtId="0" fontId="3" fillId="0" borderId="0" xfId="0" applyFont="1"/>
    <xf numFmtId="4" fontId="0" fillId="0" borderId="0" xfId="0" applyNumberFormat="1"/>
    <xf numFmtId="43" fontId="3" fillId="0" borderId="0" xfId="0" applyNumberFormat="1" applyFont="1"/>
    <xf numFmtId="43" fontId="3" fillId="0" borderId="0" xfId="1" applyFont="1"/>
    <xf numFmtId="164" fontId="2" fillId="2" borderId="2" xfId="0" applyNumberFormat="1" applyFont="1" applyFill="1" applyBorder="1"/>
    <xf numFmtId="43" fontId="3" fillId="0" borderId="0" xfId="1" applyFont="1" applyAlignment="1">
      <alignment horizontal="left" indent="1"/>
    </xf>
    <xf numFmtId="43" fontId="3" fillId="0" borderId="1" xfId="1" applyFont="1" applyBorder="1"/>
    <xf numFmtId="43" fontId="10" fillId="0" borderId="0" xfId="1" applyFont="1"/>
    <xf numFmtId="0" fontId="0" fillId="3" borderId="0" xfId="0" applyFill="1" applyAlignment="1">
      <alignment horizontal="left" indent="2"/>
    </xf>
    <xf numFmtId="0" fontId="9" fillId="0" borderId="0" xfId="0" applyFont="1"/>
    <xf numFmtId="0" fontId="11" fillId="0" borderId="0" xfId="0" applyFont="1"/>
    <xf numFmtId="0" fontId="6" fillId="3" borderId="0" xfId="0" applyFont="1" applyFill="1"/>
    <xf numFmtId="43" fontId="15" fillId="0" borderId="0" xfId="0" applyNumberFormat="1" applyFont="1"/>
    <xf numFmtId="43" fontId="15" fillId="0" borderId="0" xfId="1" applyFont="1"/>
    <xf numFmtId="43" fontId="0" fillId="3" borderId="0" xfId="0" applyNumberFormat="1" applyFill="1"/>
    <xf numFmtId="43" fontId="0" fillId="3" borderId="0" xfId="1" applyFont="1" applyFill="1"/>
    <xf numFmtId="4" fontId="16" fillId="0" borderId="0" xfId="0" applyNumberFormat="1" applyFont="1"/>
    <xf numFmtId="164" fontId="6" fillId="0" borderId="0" xfId="0" applyNumberFormat="1" applyFont="1"/>
    <xf numFmtId="43" fontId="18" fillId="3" borderId="0" xfId="1" applyFont="1" applyFill="1"/>
    <xf numFmtId="164" fontId="0" fillId="3" borderId="0" xfId="0" applyNumberFormat="1" applyFill="1"/>
    <xf numFmtId="43" fontId="18" fillId="3" borderId="0" xfId="0" applyNumberFormat="1" applyFont="1" applyFill="1"/>
    <xf numFmtId="4" fontId="19" fillId="0" borderId="0" xfId="0" applyNumberFormat="1" applyFont="1"/>
    <xf numFmtId="4" fontId="16" fillId="0" borderId="0" xfId="0" applyNumberFormat="1" applyFont="1" applyAlignment="1">
      <alignment horizontal="right" vertical="center"/>
    </xf>
    <xf numFmtId="43" fontId="11" fillId="0" borderId="0" xfId="0" applyNumberFormat="1" applyFont="1"/>
    <xf numFmtId="43" fontId="18" fillId="3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left" indent="1"/>
    </xf>
    <xf numFmtId="164" fontId="3" fillId="3" borderId="0" xfId="0" applyNumberFormat="1" applyFont="1" applyFill="1"/>
    <xf numFmtId="43" fontId="3" fillId="3" borderId="0" xfId="1" applyFont="1" applyFill="1"/>
    <xf numFmtId="0" fontId="3" fillId="3" borderId="0" xfId="0" applyFont="1" applyFill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top" wrapText="1" readingOrder="1"/>
    </xf>
    <xf numFmtId="0" fontId="14" fillId="0" borderId="5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1.jpg@01D46185.2D20195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104775</xdr:rowOff>
    </xdr:from>
    <xdr:to>
      <xdr:col>1</xdr:col>
      <xdr:colOff>1800224</xdr:colOff>
      <xdr:row>2</xdr:row>
      <xdr:rowOff>323850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104775"/>
          <a:ext cx="1552574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1047750</xdr:colOff>
      <xdr:row>87</xdr:row>
      <xdr:rowOff>57150</xdr:rowOff>
    </xdr:from>
    <xdr:to>
      <xdr:col>3</xdr:col>
      <xdr:colOff>1190625</xdr:colOff>
      <xdr:row>89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2B5FB6-9754-4D77-A03B-69220E698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00" y="17170400"/>
          <a:ext cx="2222500" cy="581025"/>
        </a:xfrm>
        <a:prstGeom prst="rect">
          <a:avLst/>
        </a:prstGeom>
      </xdr:spPr>
    </xdr:pic>
    <xdr:clientData/>
  </xdr:twoCellAnchor>
  <xdr:twoCellAnchor editAs="oneCell">
    <xdr:from>
      <xdr:col>2</xdr:col>
      <xdr:colOff>1403349</xdr:colOff>
      <xdr:row>90</xdr:row>
      <xdr:rowOff>50801</xdr:rowOff>
    </xdr:from>
    <xdr:to>
      <xdr:col>3</xdr:col>
      <xdr:colOff>1136650</xdr:colOff>
      <xdr:row>90</xdr:row>
      <xdr:rowOff>755651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C40700-A8E5-4866-ADBC-91BB90A70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10599" y="17735551"/>
          <a:ext cx="1812926" cy="71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3</xdr:row>
      <xdr:rowOff>89647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5500" cy="772272"/>
        </a:xfrm>
        <a:prstGeom prst="rect">
          <a:avLst/>
        </a:prstGeom>
      </xdr:spPr>
    </xdr:pic>
    <xdr:clientData/>
  </xdr:twoCellAnchor>
  <xdr:twoCellAnchor editAs="oneCell">
    <xdr:from>
      <xdr:col>10</xdr:col>
      <xdr:colOff>145676</xdr:colOff>
      <xdr:row>84</xdr:row>
      <xdr:rowOff>11207</xdr:rowOff>
    </xdr:from>
    <xdr:to>
      <xdr:col>11</xdr:col>
      <xdr:colOff>1531510</xdr:colOff>
      <xdr:row>88</xdr:row>
      <xdr:rowOff>24840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8235" y="17032942"/>
          <a:ext cx="3040568" cy="786839"/>
        </a:xfrm>
        <a:prstGeom prst="rect">
          <a:avLst/>
        </a:prstGeom>
      </xdr:spPr>
    </xdr:pic>
    <xdr:clientData/>
  </xdr:twoCellAnchor>
  <xdr:twoCellAnchor editAs="oneCell">
    <xdr:from>
      <xdr:col>5</xdr:col>
      <xdr:colOff>1042147</xdr:colOff>
      <xdr:row>86</xdr:row>
      <xdr:rowOff>100853</xdr:rowOff>
    </xdr:from>
    <xdr:to>
      <xdr:col>8</xdr:col>
      <xdr:colOff>62606</xdr:colOff>
      <xdr:row>91</xdr:row>
      <xdr:rowOff>126012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12323" y="17526000"/>
          <a:ext cx="3626076" cy="977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647701</xdr:colOff>
      <xdr:row>2</xdr:row>
      <xdr:rowOff>171450</xdr:rowOff>
    </xdr:from>
    <xdr:to>
      <xdr:col>14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12</xdr:col>
      <xdr:colOff>721179</xdr:colOff>
      <xdr:row>2</xdr:row>
      <xdr:rowOff>204107</xdr:rowOff>
    </xdr:from>
    <xdr:to>
      <xdr:col>14</xdr:col>
      <xdr:colOff>544285</xdr:colOff>
      <xdr:row>4</xdr:row>
      <xdr:rowOff>163285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60536" y="585107"/>
          <a:ext cx="1646463" cy="598714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312965</xdr:colOff>
      <xdr:row>0</xdr:row>
      <xdr:rowOff>95250</xdr:rowOff>
    </xdr:from>
    <xdr:to>
      <xdr:col>1</xdr:col>
      <xdr:colOff>4191001</xdr:colOff>
      <xdr:row>5</xdr:row>
      <xdr:rowOff>181695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965" y="95250"/>
          <a:ext cx="3878036" cy="1347107"/>
        </a:xfrm>
        <a:prstGeom prst="rect">
          <a:avLst/>
        </a:prstGeom>
      </xdr:spPr>
    </xdr:pic>
    <xdr:clientData/>
  </xdr:twoCellAnchor>
  <xdr:twoCellAnchor editAs="oneCell">
    <xdr:from>
      <xdr:col>3</xdr:col>
      <xdr:colOff>1728107</xdr:colOff>
      <xdr:row>88</xdr:row>
      <xdr:rowOff>0</xdr:rowOff>
    </xdr:from>
    <xdr:to>
      <xdr:col>5</xdr:col>
      <xdr:colOff>1160381</xdr:colOff>
      <xdr:row>92</xdr:row>
      <xdr:rowOff>24839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2464" y="17240250"/>
          <a:ext cx="3024560" cy="78683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6</xdr:col>
      <xdr:colOff>17782</xdr:colOff>
      <xdr:row>98</xdr:row>
      <xdr:rowOff>25159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20500" y="18192750"/>
          <a:ext cx="3610068" cy="977659"/>
        </a:xfrm>
        <a:prstGeom prst="rect">
          <a:avLst/>
        </a:prstGeom>
      </xdr:spPr>
    </xdr:pic>
    <xdr:clientData/>
  </xdr:twoCellAnchor>
  <xdr:twoCellAnchor>
    <xdr:from>
      <xdr:col>4</xdr:col>
      <xdr:colOff>857250</xdr:colOff>
      <xdr:row>97</xdr:row>
      <xdr:rowOff>108857</xdr:rowOff>
    </xdr:from>
    <xdr:to>
      <xdr:col>5</xdr:col>
      <xdr:colOff>485748</xdr:colOff>
      <xdr:row>104</xdr:row>
      <xdr:rowOff>119502</xdr:rowOff>
    </xdr:to>
    <xdr:pic>
      <xdr:nvPicPr>
        <xdr:cNvPr id="9" name="Picture 1" descr="cid:image001.jpg@01D46185.2D20195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0" y="19063607"/>
          <a:ext cx="1424641" cy="1344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93"/>
  <sheetViews>
    <sheetView showGridLines="0" view="pageLayout" topLeftCell="A11" zoomScaleNormal="100" workbookViewId="0">
      <selection activeCell="B89" sqref="B89"/>
    </sheetView>
  </sheetViews>
  <sheetFormatPr baseColWidth="10" defaultColWidth="11.42578125" defaultRowHeight="15" x14ac:dyDescent="0.25"/>
  <cols>
    <col min="2" max="2" width="96.5703125" customWidth="1"/>
    <col min="3" max="3" width="31.28515625" bestFit="1" customWidth="1"/>
    <col min="4" max="4" width="33.42578125" bestFit="1" customWidth="1"/>
    <col min="5" max="5" width="16.85546875" bestFit="1" customWidth="1"/>
    <col min="6" max="6" width="13.42578125" bestFit="1" customWidth="1"/>
  </cols>
  <sheetData>
    <row r="3" spans="2:15" ht="28.5" customHeight="1" x14ac:dyDescent="0.25">
      <c r="B3" s="57"/>
      <c r="C3" s="58"/>
      <c r="D3" s="58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21" customHeight="1" x14ac:dyDescent="0.25">
      <c r="B4" s="55" t="s">
        <v>0</v>
      </c>
      <c r="C4" s="56"/>
      <c r="D4" s="56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15.75" x14ac:dyDescent="0.25">
      <c r="B5" s="64" t="s">
        <v>100</v>
      </c>
      <c r="C5" s="65"/>
      <c r="D5" s="65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ht="15.75" customHeight="1" x14ac:dyDescent="0.25">
      <c r="B6" s="59" t="s">
        <v>1</v>
      </c>
      <c r="C6" s="60"/>
      <c r="D6" s="6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15" ht="15.75" customHeight="1" x14ac:dyDescent="0.25">
      <c r="B7" s="59" t="s">
        <v>2</v>
      </c>
      <c r="C7" s="60"/>
      <c r="D7" s="60"/>
      <c r="E7" s="21"/>
      <c r="F7" s="12"/>
      <c r="G7" s="12"/>
      <c r="H7" s="12"/>
      <c r="I7" s="12"/>
      <c r="J7" s="12"/>
      <c r="K7" s="12"/>
      <c r="L7" s="12"/>
      <c r="M7" s="12"/>
      <c r="N7" s="12"/>
      <c r="O7" s="12"/>
    </row>
    <row r="9" spans="2:15" ht="15" customHeight="1" x14ac:dyDescent="0.25">
      <c r="B9" s="61" t="s">
        <v>3</v>
      </c>
      <c r="C9" s="62" t="s">
        <v>4</v>
      </c>
      <c r="D9" s="62" t="s">
        <v>5</v>
      </c>
      <c r="E9" s="7"/>
    </row>
    <row r="10" spans="2:15" ht="23.25" customHeight="1" x14ac:dyDescent="0.25">
      <c r="B10" s="61"/>
      <c r="C10" s="63"/>
      <c r="D10" s="63"/>
      <c r="E10" s="7"/>
    </row>
    <row r="11" spans="2:15" x14ac:dyDescent="0.25">
      <c r="B11" s="1" t="s">
        <v>6</v>
      </c>
      <c r="C11" s="2"/>
      <c r="D11" s="2"/>
      <c r="E11" s="7"/>
    </row>
    <row r="12" spans="2:15" x14ac:dyDescent="0.25">
      <c r="B12" s="3" t="s">
        <v>7</v>
      </c>
      <c r="C12" s="4">
        <f>SUM(C13:C17)</f>
        <v>1951356208.0000002</v>
      </c>
      <c r="D12" s="4">
        <f>SUM(D13:D17)</f>
        <v>1951356208.0000002</v>
      </c>
      <c r="E12" s="7"/>
    </row>
    <row r="13" spans="2:15" ht="15.75" x14ac:dyDescent="0.3">
      <c r="B13" s="5" t="s">
        <v>8</v>
      </c>
      <c r="C13" s="38">
        <v>1149648643.7287393</v>
      </c>
      <c r="D13" s="38">
        <v>1149648643.7287393</v>
      </c>
      <c r="E13" s="40"/>
    </row>
    <row r="14" spans="2:15" ht="15.75" x14ac:dyDescent="0.3">
      <c r="B14" s="5" t="s">
        <v>9</v>
      </c>
      <c r="C14" s="38">
        <v>231416616.59068936</v>
      </c>
      <c r="D14" s="38">
        <v>231416616.59068936</v>
      </c>
      <c r="E14" s="40"/>
    </row>
    <row r="15" spans="2:15" x14ac:dyDescent="0.25">
      <c r="B15" s="5" t="s">
        <v>10</v>
      </c>
      <c r="C15" s="6"/>
      <c r="D15" s="6"/>
      <c r="E15" s="7"/>
    </row>
    <row r="16" spans="2:15" ht="15.75" x14ac:dyDescent="0.3">
      <c r="B16" s="5" t="s">
        <v>11</v>
      </c>
      <c r="C16" s="38">
        <v>396352713.12057155</v>
      </c>
      <c r="D16" s="38">
        <v>396352713.12057155</v>
      </c>
      <c r="E16" s="40"/>
    </row>
    <row r="17" spans="2:5" ht="15.75" x14ac:dyDescent="0.3">
      <c r="B17" s="5" t="s">
        <v>12</v>
      </c>
      <c r="C17" s="38">
        <v>173938234.55999997</v>
      </c>
      <c r="D17" s="38">
        <v>173938234.55999997</v>
      </c>
      <c r="E17" s="7"/>
    </row>
    <row r="18" spans="2:5" x14ac:dyDescent="0.25">
      <c r="B18" s="3" t="s">
        <v>13</v>
      </c>
      <c r="C18" s="4">
        <f>SUM(C19:C27)</f>
        <v>40755316569.870003</v>
      </c>
      <c r="D18" s="4">
        <f>SUM(D19:D27)</f>
        <v>40755316569.870003</v>
      </c>
      <c r="E18" s="7"/>
    </row>
    <row r="19" spans="2:5" x14ac:dyDescent="0.25">
      <c r="B19" s="5" t="s">
        <v>14</v>
      </c>
      <c r="C19" s="6">
        <v>37517258585.464233</v>
      </c>
      <c r="D19" s="6">
        <v>37517258585.464233</v>
      </c>
      <c r="E19" s="7"/>
    </row>
    <row r="20" spans="2:5" x14ac:dyDescent="0.25">
      <c r="B20" s="5" t="s">
        <v>15</v>
      </c>
      <c r="C20" s="6">
        <v>135855784.36000001</v>
      </c>
      <c r="D20" s="6">
        <v>135855784.36000001</v>
      </c>
      <c r="E20" s="7"/>
    </row>
    <row r="21" spans="2:5" x14ac:dyDescent="0.25">
      <c r="B21" s="5" t="s">
        <v>16</v>
      </c>
      <c r="C21" s="6">
        <v>55025946.346328035</v>
      </c>
      <c r="D21" s="6">
        <v>55025946.346328035</v>
      </c>
      <c r="E21" s="7"/>
    </row>
    <row r="22" spans="2:5" x14ac:dyDescent="0.25">
      <c r="B22" s="5" t="s">
        <v>17</v>
      </c>
      <c r="C22" s="6">
        <v>8606115</v>
      </c>
      <c r="D22" s="6">
        <v>8606115</v>
      </c>
      <c r="E22" s="7"/>
    </row>
    <row r="23" spans="2:5" x14ac:dyDescent="0.25">
      <c r="B23" s="5" t="s">
        <v>18</v>
      </c>
      <c r="C23" s="6">
        <v>724394355.40973306</v>
      </c>
      <c r="D23" s="6">
        <v>724394355.40973306</v>
      </c>
    </row>
    <row r="24" spans="2:5" x14ac:dyDescent="0.25">
      <c r="B24" s="5" t="s">
        <v>19</v>
      </c>
      <c r="C24" s="6">
        <v>33308129.599999998</v>
      </c>
      <c r="D24" s="6">
        <v>33308129.599999998</v>
      </c>
    </row>
    <row r="25" spans="2:5" x14ac:dyDescent="0.25">
      <c r="B25" s="5" t="s">
        <v>20</v>
      </c>
      <c r="C25" s="6">
        <v>1861952845.7897</v>
      </c>
      <c r="D25" s="6">
        <v>1861952845.7897</v>
      </c>
    </row>
    <row r="26" spans="2:5" x14ac:dyDescent="0.25">
      <c r="B26" s="5" t="s">
        <v>21</v>
      </c>
      <c r="C26" s="6">
        <v>418914807.90000004</v>
      </c>
      <c r="D26" s="6">
        <v>418914807.90000004</v>
      </c>
    </row>
    <row r="27" spans="2:5" x14ac:dyDescent="0.25">
      <c r="B27" s="5" t="s">
        <v>22</v>
      </c>
      <c r="C27" s="6"/>
      <c r="D27" s="6"/>
    </row>
    <row r="28" spans="2:5" x14ac:dyDescent="0.25">
      <c r="B28" s="3" t="s">
        <v>23</v>
      </c>
      <c r="C28" s="4">
        <f>SUM(C29:C37)</f>
        <v>183618542.53269717</v>
      </c>
      <c r="D28" s="4">
        <f>SUM(D29:D37)</f>
        <v>183618542.53269717</v>
      </c>
    </row>
    <row r="29" spans="2:5" x14ac:dyDescent="0.25">
      <c r="B29" s="5" t="s">
        <v>24</v>
      </c>
      <c r="C29" s="6"/>
      <c r="D29" s="6"/>
    </row>
    <row r="30" spans="2:5" x14ac:dyDescent="0.25">
      <c r="B30" s="5" t="s">
        <v>25</v>
      </c>
      <c r="C30" s="6">
        <v>8469301.3854759466</v>
      </c>
      <c r="D30" s="6">
        <v>8469301.3854759466</v>
      </c>
    </row>
    <row r="31" spans="2:5" x14ac:dyDescent="0.25">
      <c r="B31" s="5" t="s">
        <v>26</v>
      </c>
      <c r="C31" s="6">
        <v>1972647.1856533396</v>
      </c>
      <c r="D31" s="6">
        <v>1972647.1856533396</v>
      </c>
    </row>
    <row r="32" spans="2:5" x14ac:dyDescent="0.25">
      <c r="B32" s="5" t="s">
        <v>27</v>
      </c>
      <c r="C32" s="6">
        <v>1486893.6901719975</v>
      </c>
      <c r="D32" s="6">
        <v>1486893.6901719975</v>
      </c>
    </row>
    <row r="33" spans="2:6" x14ac:dyDescent="0.25">
      <c r="B33" s="5" t="s">
        <v>28</v>
      </c>
      <c r="C33" s="6"/>
      <c r="D33" s="6"/>
    </row>
    <row r="34" spans="2:6" ht="15.75" x14ac:dyDescent="0.3">
      <c r="B34" s="5" t="s">
        <v>29</v>
      </c>
      <c r="C34" s="6"/>
      <c r="D34" s="6"/>
      <c r="F34" s="39"/>
    </row>
    <row r="35" spans="2:6" ht="15.75" x14ac:dyDescent="0.3">
      <c r="B35" s="5" t="s">
        <v>30</v>
      </c>
      <c r="C35" s="6">
        <v>128126736.58355141</v>
      </c>
      <c r="D35" s="6">
        <v>128126736.58355141</v>
      </c>
      <c r="F35" s="39"/>
    </row>
    <row r="36" spans="2:6" ht="15.75" x14ac:dyDescent="0.3">
      <c r="B36" s="5" t="s">
        <v>31</v>
      </c>
      <c r="C36" s="6"/>
      <c r="D36" s="6"/>
      <c r="F36" s="39"/>
    </row>
    <row r="37" spans="2:6" x14ac:dyDescent="0.25">
      <c r="B37" s="5" t="s">
        <v>32</v>
      </c>
      <c r="C37" s="6">
        <v>43562963.687844492</v>
      </c>
      <c r="D37" s="6">
        <v>43562963.687844492</v>
      </c>
    </row>
    <row r="38" spans="2:6" x14ac:dyDescent="0.25">
      <c r="B38" s="3" t="s">
        <v>33</v>
      </c>
      <c r="C38" s="4">
        <f>SUM(C39:C46)</f>
        <v>0</v>
      </c>
      <c r="D38" s="4">
        <f>SUM(D39:D46)</f>
        <v>0</v>
      </c>
    </row>
    <row r="39" spans="2:6" x14ac:dyDescent="0.25">
      <c r="B39" s="5" t="s">
        <v>34</v>
      </c>
      <c r="C39" s="6"/>
      <c r="D39" s="6"/>
    </row>
    <row r="40" spans="2:6" x14ac:dyDescent="0.25">
      <c r="B40" s="5" t="s">
        <v>35</v>
      </c>
      <c r="C40" s="6"/>
      <c r="D40" s="6"/>
    </row>
    <row r="41" spans="2:6" x14ac:dyDescent="0.25">
      <c r="B41" s="5" t="s">
        <v>36</v>
      </c>
      <c r="C41" s="6"/>
      <c r="D41" s="6"/>
    </row>
    <row r="42" spans="2:6" x14ac:dyDescent="0.25">
      <c r="B42" s="5" t="s">
        <v>37</v>
      </c>
      <c r="C42" s="6"/>
      <c r="D42" s="6"/>
    </row>
    <row r="43" spans="2:6" x14ac:dyDescent="0.25">
      <c r="B43" s="5" t="s">
        <v>38</v>
      </c>
      <c r="C43" s="6"/>
      <c r="D43" s="6"/>
    </row>
    <row r="44" spans="2:6" x14ac:dyDescent="0.25">
      <c r="B44" s="34" t="s">
        <v>39</v>
      </c>
      <c r="C44" s="6"/>
      <c r="D44" s="6"/>
    </row>
    <row r="45" spans="2:6" x14ac:dyDescent="0.25">
      <c r="B45" s="5" t="s">
        <v>40</v>
      </c>
      <c r="C45" s="6"/>
      <c r="D45" s="6"/>
    </row>
    <row r="46" spans="2:6" x14ac:dyDescent="0.25">
      <c r="B46" s="5" t="s">
        <v>41</v>
      </c>
      <c r="C46" s="6"/>
      <c r="D46" s="6"/>
    </row>
    <row r="47" spans="2:6" x14ac:dyDescent="0.25">
      <c r="B47" s="3" t="s">
        <v>42</v>
      </c>
      <c r="C47" s="4">
        <f>SUM(C48:C53)</f>
        <v>0</v>
      </c>
      <c r="D47" s="4">
        <f>SUM(D48:D53)</f>
        <v>0</v>
      </c>
    </row>
    <row r="48" spans="2:6" x14ac:dyDescent="0.25">
      <c r="B48" s="5" t="s">
        <v>43</v>
      </c>
      <c r="C48" s="6"/>
      <c r="D48" s="6"/>
    </row>
    <row r="49" spans="2:4" x14ac:dyDescent="0.25">
      <c r="B49" s="5" t="s">
        <v>44</v>
      </c>
      <c r="C49" s="6"/>
      <c r="D49" s="6"/>
    </row>
    <row r="50" spans="2:4" x14ac:dyDescent="0.25">
      <c r="B50" s="5" t="s">
        <v>45</v>
      </c>
      <c r="C50" s="6"/>
      <c r="D50" s="6"/>
    </row>
    <row r="51" spans="2:4" x14ac:dyDescent="0.25">
      <c r="B51" s="34" t="s">
        <v>46</v>
      </c>
      <c r="C51" s="6"/>
      <c r="D51" s="6"/>
    </row>
    <row r="52" spans="2:4" x14ac:dyDescent="0.25">
      <c r="B52" s="5" t="s">
        <v>47</v>
      </c>
      <c r="C52" s="6"/>
      <c r="D52" s="6"/>
    </row>
    <row r="53" spans="2:4" x14ac:dyDescent="0.25">
      <c r="B53" s="5" t="s">
        <v>48</v>
      </c>
      <c r="C53" s="6"/>
      <c r="D53" s="6"/>
    </row>
    <row r="54" spans="2:4" x14ac:dyDescent="0.25">
      <c r="B54" s="3" t="s">
        <v>49</v>
      </c>
      <c r="C54" s="4">
        <f>SUM(C55:C63)</f>
        <v>134146080.71672636</v>
      </c>
      <c r="D54" s="4">
        <f>SUM(D55:D63)</f>
        <v>134146080.71672636</v>
      </c>
    </row>
    <row r="55" spans="2:4" x14ac:dyDescent="0.25">
      <c r="B55" s="5" t="s">
        <v>50</v>
      </c>
      <c r="C55" s="6">
        <v>110356566.62729681</v>
      </c>
      <c r="D55" s="6">
        <v>110356566.62729681</v>
      </c>
    </row>
    <row r="56" spans="2:4" x14ac:dyDescent="0.25">
      <c r="B56" s="34" t="s">
        <v>51</v>
      </c>
      <c r="C56" s="6"/>
      <c r="D56" s="6"/>
    </row>
    <row r="57" spans="2:4" x14ac:dyDescent="0.25">
      <c r="B57" s="5" t="s">
        <v>52</v>
      </c>
      <c r="C57" s="6"/>
      <c r="D57" s="6"/>
    </row>
    <row r="58" spans="2:4" x14ac:dyDescent="0.25">
      <c r="B58" s="34" t="s">
        <v>53</v>
      </c>
      <c r="C58" s="6"/>
      <c r="D58" s="6"/>
    </row>
    <row r="59" spans="2:4" x14ac:dyDescent="0.25">
      <c r="B59" s="5" t="s">
        <v>54</v>
      </c>
      <c r="C59" s="6">
        <v>23789514.089429554</v>
      </c>
      <c r="D59" s="6">
        <v>23789514.089429554</v>
      </c>
    </row>
    <row r="60" spans="2:4" x14ac:dyDescent="0.25">
      <c r="B60" s="5" t="s">
        <v>55</v>
      </c>
      <c r="C60" s="6"/>
      <c r="D60" s="6"/>
    </row>
    <row r="61" spans="2:4" x14ac:dyDescent="0.25">
      <c r="B61" s="34" t="s">
        <v>56</v>
      </c>
      <c r="C61" s="6"/>
      <c r="D61" s="6"/>
    </row>
    <row r="62" spans="2:4" x14ac:dyDescent="0.25">
      <c r="B62" s="5" t="s">
        <v>57</v>
      </c>
      <c r="C62" s="6"/>
      <c r="D62" s="6"/>
    </row>
    <row r="63" spans="2:4" x14ac:dyDescent="0.25">
      <c r="B63" s="5" t="s">
        <v>58</v>
      </c>
      <c r="C63" s="6"/>
      <c r="D63" s="6"/>
    </row>
    <row r="64" spans="2:4" x14ac:dyDescent="0.25">
      <c r="B64" s="3" t="s">
        <v>59</v>
      </c>
      <c r="C64" s="4">
        <f>SUM(C65:C68)</f>
        <v>4828858692.8815002</v>
      </c>
      <c r="D64" s="4">
        <f>SUM(D65:D68)</f>
        <v>4828858692.8815002</v>
      </c>
    </row>
    <row r="65" spans="2:4" x14ac:dyDescent="0.25">
      <c r="B65" s="5" t="s">
        <v>60</v>
      </c>
      <c r="C65" s="6">
        <v>3998500</v>
      </c>
      <c r="D65" s="6">
        <v>3998500</v>
      </c>
    </row>
    <row r="66" spans="2:4" x14ac:dyDescent="0.25">
      <c r="B66" s="5" t="s">
        <v>61</v>
      </c>
      <c r="C66" s="6">
        <v>4824860192.8815002</v>
      </c>
      <c r="D66" s="6">
        <v>4824860192.8815002</v>
      </c>
    </row>
    <row r="67" spans="2:4" x14ac:dyDescent="0.25">
      <c r="B67" s="5" t="s">
        <v>62</v>
      </c>
      <c r="C67" s="6"/>
      <c r="D67" s="6"/>
    </row>
    <row r="68" spans="2:4" x14ac:dyDescent="0.25">
      <c r="B68" s="5" t="s">
        <v>63</v>
      </c>
      <c r="C68" s="6"/>
      <c r="D68" s="6"/>
    </row>
    <row r="69" spans="2:4" x14ac:dyDescent="0.25">
      <c r="B69" s="3" t="s">
        <v>64</v>
      </c>
      <c r="C69" s="4">
        <f>SUM(C70:C71)</f>
        <v>0</v>
      </c>
      <c r="D69" s="4">
        <f>SUM(D70:D71)</f>
        <v>0</v>
      </c>
    </row>
    <row r="70" spans="2:4" x14ac:dyDescent="0.25">
      <c r="B70" s="5" t="s">
        <v>65</v>
      </c>
      <c r="C70" s="6"/>
      <c r="D70" s="6"/>
    </row>
    <row r="71" spans="2:4" x14ac:dyDescent="0.25">
      <c r="B71" s="5" t="s">
        <v>66</v>
      </c>
      <c r="C71" s="6"/>
      <c r="D71" s="6"/>
    </row>
    <row r="72" spans="2:4" x14ac:dyDescent="0.25">
      <c r="B72" s="3" t="s">
        <v>67</v>
      </c>
      <c r="C72" s="4">
        <f>SUM(C73:C76)</f>
        <v>561999000</v>
      </c>
      <c r="D72" s="4">
        <f>SUM(D73:D76)</f>
        <v>561999000</v>
      </c>
    </row>
    <row r="73" spans="2:4" x14ac:dyDescent="0.25">
      <c r="B73" s="5" t="s">
        <v>68</v>
      </c>
      <c r="C73" s="6"/>
      <c r="D73" s="6"/>
    </row>
    <row r="74" spans="2:4" x14ac:dyDescent="0.25">
      <c r="B74" s="5" t="s">
        <v>69</v>
      </c>
      <c r="C74" s="6"/>
      <c r="D74" s="6"/>
    </row>
    <row r="75" spans="2:4" ht="15.75" x14ac:dyDescent="0.3">
      <c r="B75" s="5" t="s">
        <v>103</v>
      </c>
      <c r="C75" s="38">
        <v>561999000</v>
      </c>
      <c r="D75" s="38">
        <v>561999000</v>
      </c>
    </row>
    <row r="76" spans="2:4" x14ac:dyDescent="0.25">
      <c r="B76" s="5" t="s">
        <v>70</v>
      </c>
      <c r="C76" s="6"/>
      <c r="D76" s="6"/>
    </row>
    <row r="77" spans="2:4" x14ac:dyDescent="0.25">
      <c r="B77" s="1" t="s">
        <v>71</v>
      </c>
      <c r="C77" s="2"/>
      <c r="D77" s="2"/>
    </row>
    <row r="78" spans="2:4" x14ac:dyDescent="0.25">
      <c r="B78" s="3" t="s">
        <v>72</v>
      </c>
      <c r="C78" s="4">
        <f>SUM(C79:C80)</f>
        <v>0</v>
      </c>
      <c r="D78" s="4">
        <f>SUM(D79:D80)</f>
        <v>0</v>
      </c>
    </row>
    <row r="79" spans="2:4" x14ac:dyDescent="0.25">
      <c r="B79" s="5" t="s">
        <v>73</v>
      </c>
      <c r="C79" s="6"/>
      <c r="D79" s="6"/>
    </row>
    <row r="80" spans="2:4" x14ac:dyDescent="0.25">
      <c r="B80" s="5" t="s">
        <v>74</v>
      </c>
      <c r="C80" s="6"/>
      <c r="D80" s="6"/>
    </row>
    <row r="81" spans="2:4" x14ac:dyDescent="0.25">
      <c r="B81" s="3" t="s">
        <v>75</v>
      </c>
      <c r="C81" s="4">
        <f>SUM(C82:C83)</f>
        <v>0</v>
      </c>
      <c r="D81" s="4">
        <f>SUM(D82:D83)</f>
        <v>0</v>
      </c>
    </row>
    <row r="82" spans="2:4" x14ac:dyDescent="0.25">
      <c r="B82" s="5" t="s">
        <v>76</v>
      </c>
      <c r="C82" s="6"/>
      <c r="D82" s="6"/>
    </row>
    <row r="83" spans="2:4" x14ac:dyDescent="0.25">
      <c r="B83" s="5" t="s">
        <v>77</v>
      </c>
      <c r="C83" s="6"/>
      <c r="D83" s="6"/>
    </row>
    <row r="84" spans="2:4" x14ac:dyDescent="0.25">
      <c r="B84" s="3" t="s">
        <v>78</v>
      </c>
      <c r="C84" s="4">
        <f>SUM(C85)</f>
        <v>0</v>
      </c>
      <c r="D84" s="4">
        <f>SUM(D85)</f>
        <v>0</v>
      </c>
    </row>
    <row r="85" spans="2:4" x14ac:dyDescent="0.25">
      <c r="B85" s="5" t="s">
        <v>79</v>
      </c>
      <c r="C85" s="6"/>
      <c r="D85" s="6"/>
    </row>
    <row r="86" spans="2:4" x14ac:dyDescent="0.25">
      <c r="B86" s="8" t="s">
        <v>80</v>
      </c>
      <c r="C86" s="30">
        <f>+C12+C18+C28+C54+C64+C72</f>
        <v>48415295094.000931</v>
      </c>
      <c r="D86" s="30">
        <f>+D12+D18+D28+D54+D64+D72</f>
        <v>48415295094.000931</v>
      </c>
    </row>
    <row r="88" spans="2:4" ht="15.75" thickBot="1" x14ac:dyDescent="0.3"/>
    <row r="89" spans="2:4" ht="33" customHeight="1" thickBot="1" x14ac:dyDescent="0.3">
      <c r="B89" s="20" t="s">
        <v>81</v>
      </c>
      <c r="C89" s="24"/>
    </row>
    <row r="90" spans="2:4" ht="35.25" customHeight="1" thickBot="1" x14ac:dyDescent="0.3">
      <c r="B90" s="18" t="s">
        <v>82</v>
      </c>
    </row>
    <row r="91" spans="2:4" ht="60.75" thickBot="1" x14ac:dyDescent="0.3">
      <c r="B91" s="19" t="s">
        <v>83</v>
      </c>
    </row>
    <row r="92" spans="2:4" ht="26.25" customHeight="1" x14ac:dyDescent="0.25"/>
    <row r="93" spans="2:4" ht="33.75" customHeight="1" x14ac:dyDescent="0.25"/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rintOptions verticalCentered="1"/>
  <pageMargins left="0.39370078740157483" right="0.39370078740157483" top="0.19685039370078741" bottom="0.19685039370078741" header="0.19685039370078741" footer="0.19685039370078741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S86"/>
  <sheetViews>
    <sheetView showGridLines="0" tabSelected="1" topLeftCell="C1" zoomScale="85" zoomScaleNormal="85" workbookViewId="0">
      <pane xSplit="1" ySplit="4" topLeftCell="M5" activePane="bottomRight" state="frozen"/>
      <selection activeCell="C1" sqref="C1"/>
      <selection pane="topRight" activeCell="D1" sqref="D1"/>
      <selection pane="bottomLeft" activeCell="C5" sqref="C5"/>
      <selection pane="bottomRight" activeCell="F6" sqref="A6:XFD6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hidden="1" customWidth="1"/>
    <col min="6" max="6" width="19.42578125" bestFit="1" customWidth="1"/>
    <col min="7" max="8" width="24.7109375" customWidth="1"/>
    <col min="9" max="9" width="25.140625" customWidth="1"/>
    <col min="10" max="10" width="24.140625" customWidth="1"/>
    <col min="11" max="12" width="24.7109375" customWidth="1"/>
    <col min="13" max="13" width="23.7109375" customWidth="1"/>
    <col min="14" max="14" width="20.5703125" customWidth="1"/>
    <col min="15" max="15" width="22.28515625" customWidth="1"/>
    <col min="16" max="16" width="19.7109375" customWidth="1"/>
    <col min="17" max="17" width="26.140625" customWidth="1"/>
    <col min="18" max="18" width="25.140625" bestFit="1" customWidth="1"/>
    <col min="19" max="22" width="22.28515625" customWidth="1"/>
  </cols>
  <sheetData>
    <row r="1" spans="3:19" ht="21" customHeight="1" x14ac:dyDescent="0.25">
      <c r="C1" s="70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3:19" ht="15.75" x14ac:dyDescent="0.25">
      <c r="C2" s="74" t="s">
        <v>100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3:19" ht="15.75" customHeight="1" x14ac:dyDescent="0.25">
      <c r="C3" s="76" t="s">
        <v>84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9" ht="15.75" customHeight="1" x14ac:dyDescent="0.25">
      <c r="C4" s="66" t="s">
        <v>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6" spans="3:19" ht="25.5" customHeight="1" x14ac:dyDescent="0.25">
      <c r="C6" s="61" t="s">
        <v>3</v>
      </c>
      <c r="D6" s="72" t="s">
        <v>4</v>
      </c>
      <c r="E6" s="62" t="s">
        <v>5</v>
      </c>
      <c r="F6" s="67" t="s">
        <v>85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3:19" x14ac:dyDescent="0.25">
      <c r="C7" s="61"/>
      <c r="D7" s="73"/>
      <c r="E7" s="63"/>
      <c r="F7" s="13" t="s">
        <v>86</v>
      </c>
      <c r="G7" s="13" t="s">
        <v>87</v>
      </c>
      <c r="H7" s="13" t="s">
        <v>88</v>
      </c>
      <c r="I7" s="13" t="s">
        <v>89</v>
      </c>
      <c r="J7" s="14" t="s">
        <v>90</v>
      </c>
      <c r="K7" s="13" t="s">
        <v>91</v>
      </c>
      <c r="L7" s="13" t="s">
        <v>92</v>
      </c>
      <c r="M7" s="13" t="s">
        <v>106</v>
      </c>
      <c r="N7" s="13" t="s">
        <v>94</v>
      </c>
      <c r="O7" s="14" t="s">
        <v>95</v>
      </c>
      <c r="P7" s="13" t="s">
        <v>107</v>
      </c>
      <c r="Q7" s="13" t="s">
        <v>97</v>
      </c>
      <c r="R7" s="13" t="s">
        <v>98</v>
      </c>
    </row>
    <row r="8" spans="3:19" x14ac:dyDescent="0.25">
      <c r="C8" s="1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7</v>
      </c>
      <c r="D9" s="4">
        <f t="shared" ref="D9:E9" si="0">SUM(D10:D14)</f>
        <v>1951356208.0000002</v>
      </c>
      <c r="E9" s="4">
        <f t="shared" si="0"/>
        <v>1951356208.0000002</v>
      </c>
      <c r="F9" s="4">
        <f>SUM(F10:F14)</f>
        <v>137813494.74000001</v>
      </c>
      <c r="G9" s="4">
        <f t="shared" ref="G9:M9" si="1">SUM(G10:G14)</f>
        <v>217167733.38</v>
      </c>
      <c r="H9" s="4">
        <f t="shared" si="1"/>
        <v>180906388.25999999</v>
      </c>
      <c r="I9" s="4">
        <f t="shared" si="1"/>
        <v>180786630.16</v>
      </c>
      <c r="J9" s="4">
        <f t="shared" si="1"/>
        <v>184952759.14999998</v>
      </c>
      <c r="K9" s="4">
        <f t="shared" si="1"/>
        <v>178392548.05000001</v>
      </c>
      <c r="L9" s="4">
        <f t="shared" si="1"/>
        <v>187026959.68000001</v>
      </c>
      <c r="M9" s="4">
        <f t="shared" si="1"/>
        <v>186497305.25</v>
      </c>
      <c r="N9" s="4">
        <f t="shared" ref="N9:Q9" si="2">SUM(N10:N14)</f>
        <v>160437318.56</v>
      </c>
      <c r="O9" s="4">
        <f t="shared" si="2"/>
        <v>151953654.54000002</v>
      </c>
      <c r="P9" s="4">
        <f t="shared" si="2"/>
        <v>219872861.26000002</v>
      </c>
      <c r="Q9" s="4">
        <f t="shared" si="2"/>
        <v>215898614.52000001</v>
      </c>
      <c r="R9" s="25">
        <f>SUM(F9:Q9)</f>
        <v>2201706267.5500002</v>
      </c>
    </row>
    <row r="10" spans="3:19" x14ac:dyDescent="0.25">
      <c r="C10" s="5" t="s">
        <v>8</v>
      </c>
      <c r="D10" s="40">
        <v>1149648643.7287393</v>
      </c>
      <c r="E10" s="27">
        <v>1149648643.7287393</v>
      </c>
      <c r="F10" s="27">
        <v>99827665.049999997</v>
      </c>
      <c r="G10" s="27">
        <v>99221774.310000002</v>
      </c>
      <c r="H10" s="40">
        <v>99713431.25999999</v>
      </c>
      <c r="I10" s="40">
        <v>100800610.72</v>
      </c>
      <c r="J10" s="40">
        <v>100907716.66</v>
      </c>
      <c r="K10" s="27">
        <v>101648088.68000001</v>
      </c>
      <c r="L10" s="27">
        <v>102265810.25999999</v>
      </c>
      <c r="M10" s="27">
        <v>103252016.21000001</v>
      </c>
      <c r="N10" s="27">
        <v>104070277.27000001</v>
      </c>
      <c r="O10" s="27">
        <v>104961392.89000002</v>
      </c>
      <c r="P10" s="27">
        <v>105551010.52000001</v>
      </c>
      <c r="Q10" s="27">
        <v>104930123.05</v>
      </c>
      <c r="R10" s="25">
        <f>SUM(F10:Q10)</f>
        <v>1227149916.8800001</v>
      </c>
    </row>
    <row r="11" spans="3:19" x14ac:dyDescent="0.25">
      <c r="C11" s="5" t="s">
        <v>9</v>
      </c>
      <c r="D11" s="40">
        <v>231416616.59068936</v>
      </c>
      <c r="E11" s="27">
        <v>231416616.59068936</v>
      </c>
      <c r="F11" s="27">
        <v>0</v>
      </c>
      <c r="G11" s="27">
        <v>62085575.299999997</v>
      </c>
      <c r="H11" s="40">
        <v>21421986.859999999</v>
      </c>
      <c r="I11" s="40">
        <v>24936494.82</v>
      </c>
      <c r="J11" s="40">
        <v>22977405.920000002</v>
      </c>
      <c r="K11" s="24">
        <v>23712132.27</v>
      </c>
      <c r="L11" s="24">
        <v>25431813.119999997</v>
      </c>
      <c r="M11" s="24">
        <v>33922971.280000001</v>
      </c>
      <c r="N11" s="24">
        <v>6774155.8799999999</v>
      </c>
      <c r="O11" s="24">
        <v>0.01</v>
      </c>
      <c r="P11" s="24">
        <v>62634267.829999998</v>
      </c>
      <c r="Q11" s="24">
        <v>38857796.789999999</v>
      </c>
      <c r="R11" s="25">
        <f>SUM(F11:Q11)</f>
        <v>322754600.07999998</v>
      </c>
    </row>
    <row r="12" spans="3:19" ht="15.75" x14ac:dyDescent="0.3">
      <c r="C12" s="5" t="s">
        <v>10</v>
      </c>
      <c r="D12" s="40"/>
      <c r="E12" s="27"/>
      <c r="F12" s="27"/>
      <c r="G12" s="27"/>
      <c r="H12" s="44"/>
      <c r="I12" s="40"/>
      <c r="J12" s="40"/>
      <c r="R12" s="25">
        <f t="shared" ref="R12:R37" si="3">SUM(F12:Q12)</f>
        <v>0</v>
      </c>
      <c r="S12" s="15"/>
    </row>
    <row r="13" spans="3:19" x14ac:dyDescent="0.25">
      <c r="C13" s="5" t="s">
        <v>11</v>
      </c>
      <c r="D13" s="40">
        <v>396352713.12057155</v>
      </c>
      <c r="E13" s="27">
        <v>396352713.12057155</v>
      </c>
      <c r="F13" s="27">
        <v>21481038.509999998</v>
      </c>
      <c r="G13" s="27">
        <v>28586898.009999998</v>
      </c>
      <c r="H13" s="40">
        <v>30987241.960000001</v>
      </c>
      <c r="I13" s="40">
        <v>26763060.560000002</v>
      </c>
      <c r="J13" s="40">
        <v>32923364.560000002</v>
      </c>
      <c r="K13" s="24">
        <v>24451420.539999999</v>
      </c>
      <c r="L13" s="24">
        <v>30905602.080000002</v>
      </c>
      <c r="M13" s="24">
        <v>32197864.450000003</v>
      </c>
      <c r="N13" s="24">
        <v>32282686.080000006</v>
      </c>
      <c r="O13" s="24">
        <v>29559000.789999999</v>
      </c>
      <c r="P13" s="24">
        <v>34374290.370000005</v>
      </c>
      <c r="Q13" s="24">
        <v>72110694.680000007</v>
      </c>
      <c r="R13" s="25">
        <f>SUM(F13:Q13)</f>
        <v>396623162.59000003</v>
      </c>
    </row>
    <row r="14" spans="3:19" x14ac:dyDescent="0.25">
      <c r="C14" s="5" t="s">
        <v>12</v>
      </c>
      <c r="D14" s="40">
        <v>173938234.55999997</v>
      </c>
      <c r="E14" s="27">
        <v>173938234.55999997</v>
      </c>
      <c r="F14" s="27">
        <v>16504791.18</v>
      </c>
      <c r="G14" s="27">
        <v>27273485.760000002</v>
      </c>
      <c r="H14" s="40">
        <v>28783728.18</v>
      </c>
      <c r="I14" s="24">
        <v>28286464.059999999</v>
      </c>
      <c r="J14" s="24">
        <v>28144272.009999998</v>
      </c>
      <c r="K14" s="24">
        <v>28580906.559999999</v>
      </c>
      <c r="L14" s="24">
        <v>28423734.219999999</v>
      </c>
      <c r="M14" s="24">
        <v>17124453.309999999</v>
      </c>
      <c r="N14" s="24">
        <v>17310199.329999998</v>
      </c>
      <c r="O14" s="24">
        <v>17433260.850000001</v>
      </c>
      <c r="P14" s="24">
        <v>17313292.539999999</v>
      </c>
      <c r="Q14" s="24"/>
      <c r="R14" s="25">
        <f>SUM(F14:Q14)</f>
        <v>255178588</v>
      </c>
    </row>
    <row r="15" spans="3:19" s="26" customFormat="1" x14ac:dyDescent="0.25">
      <c r="C15" s="3" t="s">
        <v>13</v>
      </c>
      <c r="D15" s="4">
        <f t="shared" ref="D15:E15" si="4">SUM(D16:D24)</f>
        <v>40755316569.867584</v>
      </c>
      <c r="E15" s="4">
        <f t="shared" si="4"/>
        <v>40755316569.867584</v>
      </c>
      <c r="F15" s="4">
        <f>SUM(F16:F24)</f>
        <v>4029616366.3399997</v>
      </c>
      <c r="G15" s="4">
        <f t="shared" ref="G15:Q15" si="5">SUM(G16:G24)</f>
        <v>4003786539.6500001</v>
      </c>
      <c r="H15" s="4">
        <f t="shared" si="5"/>
        <v>3592343166.7200007</v>
      </c>
      <c r="I15" s="4">
        <f t="shared" si="5"/>
        <v>4059195628.9399996</v>
      </c>
      <c r="J15" s="4">
        <f>SUM(J16:J24)</f>
        <v>3377785283.5300007</v>
      </c>
      <c r="K15" s="4">
        <f t="shared" si="5"/>
        <v>4719368947.749999</v>
      </c>
      <c r="L15" s="4">
        <f t="shared" si="5"/>
        <v>5568328929.8299999</v>
      </c>
      <c r="M15" s="4">
        <f t="shared" si="5"/>
        <v>5745423740.4199991</v>
      </c>
      <c r="N15" s="4">
        <f t="shared" si="5"/>
        <v>5953419435.1399994</v>
      </c>
      <c r="O15" s="4">
        <f t="shared" si="5"/>
        <v>7965328938.210001</v>
      </c>
      <c r="P15" s="4">
        <f t="shared" si="5"/>
        <v>244656037.52000001</v>
      </c>
      <c r="Q15" s="4">
        <f t="shared" si="5"/>
        <v>118735895.41</v>
      </c>
      <c r="R15" s="25">
        <f>SUM(F15:Q15)</f>
        <v>49377988909.459999</v>
      </c>
    </row>
    <row r="16" spans="3:19" s="7" customFormat="1" x14ac:dyDescent="0.25">
      <c r="C16" s="34" t="s">
        <v>14</v>
      </c>
      <c r="D16" s="45">
        <v>37517258585.464233</v>
      </c>
      <c r="E16" s="45">
        <v>37517258585.464233</v>
      </c>
      <c r="F16" s="40">
        <v>3953129196.5699997</v>
      </c>
      <c r="G16" s="40">
        <v>3620425441.4099998</v>
      </c>
      <c r="H16" s="24">
        <v>3302482345.4200001</v>
      </c>
      <c r="I16" s="24">
        <v>3890624541.1399999</v>
      </c>
      <c r="J16" s="24">
        <v>3206971588</v>
      </c>
      <c r="K16" s="24">
        <v>4461498750.8199997</v>
      </c>
      <c r="L16" s="40">
        <v>5384105449.1899996</v>
      </c>
      <c r="M16" s="40">
        <v>5575300779.4899998</v>
      </c>
      <c r="N16" s="40">
        <v>5775833856.1599998</v>
      </c>
      <c r="O16" s="40">
        <v>7794765187.250001</v>
      </c>
      <c r="P16" s="40">
        <v>61178047.910000004</v>
      </c>
      <c r="Q16" s="40">
        <v>20279063.350000001</v>
      </c>
      <c r="R16" s="41">
        <f>SUM(F16:Q16)</f>
        <v>47046594246.709999</v>
      </c>
    </row>
    <row r="17" spans="3:18" x14ac:dyDescent="0.25">
      <c r="C17" s="5" t="s">
        <v>15</v>
      </c>
      <c r="D17" s="6">
        <v>135855784.36000001</v>
      </c>
      <c r="E17" s="6">
        <v>135855784.36000001</v>
      </c>
      <c r="F17" s="24">
        <v>4336582.6499999994</v>
      </c>
      <c r="G17" s="24">
        <v>15803445.890000001</v>
      </c>
      <c r="H17" s="24">
        <v>4474827.3</v>
      </c>
      <c r="I17" s="24">
        <v>3524768.0999999996</v>
      </c>
      <c r="J17" s="24">
        <v>2135067.5</v>
      </c>
      <c r="K17" s="24">
        <v>6235340.7399999993</v>
      </c>
      <c r="L17" s="24">
        <v>14218581.34</v>
      </c>
      <c r="M17" s="24">
        <v>5078990.3</v>
      </c>
      <c r="N17" s="24">
        <v>2675686.2400000002</v>
      </c>
      <c r="O17" s="24">
        <v>2053430.83</v>
      </c>
      <c r="P17" s="24">
        <v>2313164.16</v>
      </c>
      <c r="Q17" s="24">
        <v>3952323.35</v>
      </c>
      <c r="R17" s="25">
        <f t="shared" si="3"/>
        <v>66802208.399999999</v>
      </c>
    </row>
    <row r="18" spans="3:18" x14ac:dyDescent="0.25">
      <c r="C18" s="5" t="s">
        <v>16</v>
      </c>
      <c r="D18" s="6">
        <v>55025946.346328035</v>
      </c>
      <c r="E18" s="6">
        <v>55025946.346328035</v>
      </c>
      <c r="F18" s="24">
        <v>2145380.64</v>
      </c>
      <c r="G18" s="24">
        <v>4156603.03</v>
      </c>
      <c r="H18" s="24">
        <v>4037355.64</v>
      </c>
      <c r="I18" s="24">
        <v>3978267.99</v>
      </c>
      <c r="J18" s="24">
        <v>3349541.63</v>
      </c>
      <c r="K18" s="24">
        <v>3509139.4300000006</v>
      </c>
      <c r="L18" s="24">
        <v>4218156.7200000007</v>
      </c>
      <c r="M18" s="24">
        <v>5228676.58</v>
      </c>
      <c r="N18" s="24">
        <v>4601891.4400000004</v>
      </c>
      <c r="O18" s="24">
        <v>3627542.2800000003</v>
      </c>
      <c r="P18" s="24">
        <v>4384157.4800000004</v>
      </c>
      <c r="Q18" s="24">
        <v>4539519.34</v>
      </c>
      <c r="R18" s="25">
        <f t="shared" ref="R18:R23" si="6">SUM(F18:Q18)</f>
        <v>47776232.200000003</v>
      </c>
    </row>
    <row r="19" spans="3:18" x14ac:dyDescent="0.25">
      <c r="C19" s="5" t="s">
        <v>17</v>
      </c>
      <c r="D19" s="6">
        <v>8606115</v>
      </c>
      <c r="E19" s="6">
        <v>8606115</v>
      </c>
      <c r="F19" s="24">
        <v>0</v>
      </c>
      <c r="G19" s="24">
        <v>34769.550000000003</v>
      </c>
      <c r="H19" s="24">
        <v>82637.649999999994</v>
      </c>
      <c r="I19" s="24">
        <v>66343.56</v>
      </c>
      <c r="J19" s="24">
        <v>728.01</v>
      </c>
      <c r="K19" s="24">
        <v>113415.67</v>
      </c>
      <c r="L19" s="24">
        <v>45760.23</v>
      </c>
      <c r="M19" s="24">
        <v>3218.24</v>
      </c>
      <c r="N19" s="24">
        <v>1696.57</v>
      </c>
      <c r="O19" s="24">
        <v>48646.01</v>
      </c>
      <c r="P19" s="24">
        <v>104439.23</v>
      </c>
      <c r="Q19" s="24">
        <v>3000</v>
      </c>
      <c r="R19" s="25">
        <f t="shared" si="6"/>
        <v>504654.72</v>
      </c>
    </row>
    <row r="20" spans="3:18" s="7" customFormat="1" ht="15.75" customHeight="1" x14ac:dyDescent="0.25">
      <c r="C20" s="34" t="s">
        <v>18</v>
      </c>
      <c r="D20" s="45">
        <v>724394355.40731502</v>
      </c>
      <c r="E20" s="45">
        <v>724394355.40731502</v>
      </c>
      <c r="F20" s="40">
        <v>53664671.269999996</v>
      </c>
      <c r="G20" s="40">
        <v>104959371.16999999</v>
      </c>
      <c r="H20" s="40">
        <v>84900686.339999989</v>
      </c>
      <c r="I20" s="40">
        <v>49388596.109999999</v>
      </c>
      <c r="J20" s="40">
        <v>43887344.280000001</v>
      </c>
      <c r="K20" s="40">
        <v>107809789.94</v>
      </c>
      <c r="L20" s="40">
        <v>26392736.859999999</v>
      </c>
      <c r="M20" s="40">
        <v>27670353.829999998</v>
      </c>
      <c r="N20" s="40">
        <v>40429831.909999996</v>
      </c>
      <c r="O20" s="40">
        <v>30700072.619999997</v>
      </c>
      <c r="P20" s="40">
        <v>29255134.25</v>
      </c>
      <c r="Q20" s="40">
        <v>-9453555.879999999</v>
      </c>
      <c r="R20" s="41">
        <f t="shared" si="6"/>
        <v>589605032.69999993</v>
      </c>
    </row>
    <row r="21" spans="3:18" s="7" customFormat="1" x14ac:dyDescent="0.25">
      <c r="C21" s="34" t="s">
        <v>19</v>
      </c>
      <c r="D21" s="45">
        <v>33308129.599999998</v>
      </c>
      <c r="E21" s="45">
        <v>33308129.599999998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5690557.3200000003</v>
      </c>
      <c r="L21" s="40">
        <v>0</v>
      </c>
      <c r="M21" s="40">
        <v>0</v>
      </c>
      <c r="N21" s="40">
        <v>550922.52</v>
      </c>
      <c r="O21" s="40">
        <v>653930.1</v>
      </c>
      <c r="P21" s="40">
        <v>3785.43</v>
      </c>
      <c r="Q21" s="40"/>
      <c r="R21" s="41">
        <f t="shared" si="6"/>
        <v>6899195.3699999992</v>
      </c>
    </row>
    <row r="22" spans="3:18" s="7" customFormat="1" x14ac:dyDescent="0.25">
      <c r="C22" s="34" t="s">
        <v>20</v>
      </c>
      <c r="D22" s="45">
        <v>1861952845.7897</v>
      </c>
      <c r="E22" s="45">
        <v>1861952845.7897</v>
      </c>
      <c r="F22" s="40">
        <v>12424741.450000001</v>
      </c>
      <c r="G22" s="40">
        <v>237043399.12000003</v>
      </c>
      <c r="H22" s="40">
        <v>175557285.50999999</v>
      </c>
      <c r="I22" s="40">
        <v>96277496.560000002</v>
      </c>
      <c r="J22" s="40">
        <v>107047733.13</v>
      </c>
      <c r="K22" s="40">
        <v>120187834.41</v>
      </c>
      <c r="L22" s="40">
        <v>108660054.68000001</v>
      </c>
      <c r="M22" s="40">
        <v>119457082.40000001</v>
      </c>
      <c r="N22" s="40">
        <v>109774503.13</v>
      </c>
      <c r="O22" s="40">
        <v>118552811.62000002</v>
      </c>
      <c r="P22" s="40">
        <v>133116449.89999999</v>
      </c>
      <c r="Q22" s="40">
        <v>90909766.339999989</v>
      </c>
      <c r="R22" s="41">
        <f t="shared" si="6"/>
        <v>1429009158.25</v>
      </c>
    </row>
    <row r="23" spans="3:18" s="7" customFormat="1" x14ac:dyDescent="0.25">
      <c r="C23" s="34" t="s">
        <v>21</v>
      </c>
      <c r="D23" s="45">
        <v>418914807.90000004</v>
      </c>
      <c r="E23" s="45">
        <v>418914807.90000004</v>
      </c>
      <c r="F23" s="40">
        <v>3915793.7600000002</v>
      </c>
      <c r="G23" s="40">
        <v>21363509.48</v>
      </c>
      <c r="H23" s="40">
        <v>20808028.859999999</v>
      </c>
      <c r="I23" s="40">
        <v>15335615.48</v>
      </c>
      <c r="J23" s="41">
        <v>14393280.980000002</v>
      </c>
      <c r="K23" s="40">
        <v>14324119.420000002</v>
      </c>
      <c r="L23" s="40">
        <v>30688190.809999999</v>
      </c>
      <c r="M23" s="40">
        <v>12684639.58</v>
      </c>
      <c r="N23" s="40">
        <v>19551047.169999998</v>
      </c>
      <c r="O23" s="40">
        <v>14927317.500000002</v>
      </c>
      <c r="P23" s="40">
        <v>14300859.160000002</v>
      </c>
      <c r="Q23" s="40">
        <v>8505778.9100000001</v>
      </c>
      <c r="R23" s="41">
        <f t="shared" si="6"/>
        <v>190798181.10999998</v>
      </c>
    </row>
    <row r="24" spans="3:18" s="7" customFormat="1" ht="15.75" x14ac:dyDescent="0.3">
      <c r="C24" s="34" t="s">
        <v>22</v>
      </c>
      <c r="D24" s="45"/>
      <c r="E24" s="45"/>
      <c r="H24" s="46"/>
      <c r="I24" s="50"/>
      <c r="J24" s="40"/>
      <c r="R24" s="41">
        <f t="shared" si="3"/>
        <v>0</v>
      </c>
    </row>
    <row r="25" spans="3:18" s="54" customFormat="1" x14ac:dyDescent="0.25">
      <c r="C25" s="51" t="s">
        <v>23</v>
      </c>
      <c r="D25" s="52">
        <f t="shared" ref="D25:E25" si="7">SUM(D26:D34)</f>
        <v>183618542.53269717</v>
      </c>
      <c r="E25" s="52">
        <f t="shared" si="7"/>
        <v>183618542.53269717</v>
      </c>
      <c r="F25" s="52">
        <f>SUM(F26:F34)</f>
        <v>12102223.630000001</v>
      </c>
      <c r="G25" s="52">
        <f t="shared" ref="G25:Q25" si="8">SUM(G26:G34)</f>
        <v>10554159.890000001</v>
      </c>
      <c r="H25" s="52">
        <f t="shared" si="8"/>
        <v>17062868.27</v>
      </c>
      <c r="I25" s="52">
        <f t="shared" si="8"/>
        <v>18992433.68</v>
      </c>
      <c r="J25" s="52">
        <f t="shared" si="8"/>
        <v>15577594.580000002</v>
      </c>
      <c r="K25" s="52">
        <f t="shared" si="8"/>
        <v>11333187.17</v>
      </c>
      <c r="L25" s="52">
        <f t="shared" si="8"/>
        <v>16458432.75</v>
      </c>
      <c r="M25" s="52">
        <f t="shared" si="8"/>
        <v>4690861.8500000006</v>
      </c>
      <c r="N25" s="52">
        <f t="shared" si="8"/>
        <v>7118141.0300000003</v>
      </c>
      <c r="O25" s="52">
        <f t="shared" si="8"/>
        <v>4651490.9300000006</v>
      </c>
      <c r="P25" s="52">
        <f t="shared" si="8"/>
        <v>3632400.5900000003</v>
      </c>
      <c r="Q25" s="52">
        <f t="shared" si="8"/>
        <v>727205.17000000039</v>
      </c>
      <c r="R25" s="53">
        <f>SUM(F25:Q25)</f>
        <v>122900999.54000002</v>
      </c>
    </row>
    <row r="26" spans="3:18" s="7" customFormat="1" x14ac:dyDescent="0.25">
      <c r="C26" s="34" t="s">
        <v>24</v>
      </c>
      <c r="D26" s="40"/>
      <c r="E26" s="40"/>
      <c r="F26" s="40"/>
      <c r="G26" s="40"/>
      <c r="H26" s="40"/>
      <c r="I26" s="40"/>
      <c r="J26" s="40"/>
      <c r="R26" s="41">
        <f t="shared" si="3"/>
        <v>0</v>
      </c>
    </row>
    <row r="27" spans="3:18" s="7" customFormat="1" x14ac:dyDescent="0.25">
      <c r="C27" s="34" t="s">
        <v>25</v>
      </c>
      <c r="D27" s="40">
        <v>8469301.3854759466</v>
      </c>
      <c r="E27" s="40">
        <v>8469301.3854759466</v>
      </c>
      <c r="F27" s="40">
        <v>1001240.85</v>
      </c>
      <c r="G27" s="40">
        <v>0</v>
      </c>
      <c r="H27" s="40">
        <v>125090.45999999999</v>
      </c>
      <c r="I27" s="40">
        <v>1275151.51</v>
      </c>
      <c r="J27" s="40">
        <v>8330462.5999999996</v>
      </c>
      <c r="K27" s="40">
        <v>20505.939999999999</v>
      </c>
      <c r="L27" s="40">
        <v>0</v>
      </c>
      <c r="M27" s="40">
        <v>-72988.899999999994</v>
      </c>
      <c r="N27" s="40">
        <v>-1534</v>
      </c>
      <c r="O27" s="40">
        <v>0</v>
      </c>
      <c r="P27" s="40">
        <v>0</v>
      </c>
      <c r="Q27" s="40">
        <v>-2087559.48</v>
      </c>
      <c r="R27" s="41">
        <f t="shared" si="3"/>
        <v>8590368.9799999986</v>
      </c>
    </row>
    <row r="28" spans="3:18" s="7" customFormat="1" x14ac:dyDescent="0.25">
      <c r="C28" s="34" t="s">
        <v>26</v>
      </c>
      <c r="D28" s="40">
        <v>1972647.1856533396</v>
      </c>
      <c r="E28" s="40">
        <v>1972647.1856533396</v>
      </c>
      <c r="F28" s="40">
        <v>54146.66</v>
      </c>
      <c r="G28" s="40">
        <v>766519.73</v>
      </c>
      <c r="H28" s="40">
        <v>18450.5</v>
      </c>
      <c r="I28" s="40">
        <v>81956.399999999994</v>
      </c>
      <c r="J28" s="40">
        <v>78856.399999999994</v>
      </c>
      <c r="K28" s="40">
        <v>13375</v>
      </c>
      <c r="L28" s="40">
        <v>78966.14</v>
      </c>
      <c r="M28" s="40">
        <v>79168.56</v>
      </c>
      <c r="N28" s="40">
        <v>0</v>
      </c>
      <c r="O28" s="40">
        <v>494704.28</v>
      </c>
      <c r="P28" s="40">
        <v>163387.01999999999</v>
      </c>
      <c r="Q28" s="40">
        <v>93580.62</v>
      </c>
      <c r="R28" s="41">
        <f t="shared" si="3"/>
        <v>1923111.31</v>
      </c>
    </row>
    <row r="29" spans="3:18" x14ac:dyDescent="0.25">
      <c r="C29" s="5" t="s">
        <v>27</v>
      </c>
      <c r="D29" s="24">
        <v>1486893.6901719975</v>
      </c>
      <c r="E29" s="24">
        <v>1486893.6901719975</v>
      </c>
      <c r="F29" s="24">
        <v>568185</v>
      </c>
      <c r="G29" s="24">
        <v>0</v>
      </c>
      <c r="H29" s="24">
        <v>0</v>
      </c>
      <c r="I29" s="24">
        <v>1427704.5</v>
      </c>
      <c r="J29" s="24">
        <v>0</v>
      </c>
      <c r="K29" s="24">
        <v>0</v>
      </c>
      <c r="L29" s="24">
        <v>-485</v>
      </c>
      <c r="M29" s="24">
        <v>-723893.93</v>
      </c>
      <c r="N29" s="24">
        <v>0</v>
      </c>
      <c r="O29" s="24">
        <v>0</v>
      </c>
      <c r="P29" s="24">
        <v>0</v>
      </c>
      <c r="Q29" s="24"/>
      <c r="R29" s="25">
        <f t="shared" si="3"/>
        <v>1271510.5699999998</v>
      </c>
    </row>
    <row r="30" spans="3:18" x14ac:dyDescent="0.25">
      <c r="C30" s="5" t="s">
        <v>28</v>
      </c>
      <c r="D30" s="24"/>
      <c r="E30" s="24"/>
      <c r="F30" s="24"/>
      <c r="G30" s="24"/>
      <c r="H30" s="24"/>
      <c r="I30" s="24"/>
      <c r="J30" s="24"/>
      <c r="R30" s="25">
        <f t="shared" si="3"/>
        <v>0</v>
      </c>
    </row>
    <row r="31" spans="3:18" x14ac:dyDescent="0.25">
      <c r="C31" s="5" t="s">
        <v>29</v>
      </c>
      <c r="D31" s="24"/>
      <c r="E31" s="24"/>
      <c r="F31" s="24"/>
      <c r="G31" s="24"/>
      <c r="H31" s="24"/>
      <c r="I31" s="24"/>
      <c r="J31" s="24"/>
      <c r="R31" s="25">
        <f t="shared" si="3"/>
        <v>0</v>
      </c>
    </row>
    <row r="32" spans="3:18" x14ac:dyDescent="0.25">
      <c r="C32" s="5" t="s">
        <v>30</v>
      </c>
      <c r="D32" s="24">
        <v>128126736.58355141</v>
      </c>
      <c r="E32" s="24">
        <v>128126736.58355141</v>
      </c>
      <c r="F32" s="24">
        <v>0</v>
      </c>
      <c r="G32" s="24">
        <v>9787505.1699999999</v>
      </c>
      <c r="H32" s="24">
        <v>2286375.5099999998</v>
      </c>
      <c r="I32" s="24">
        <v>6942010.9199999999</v>
      </c>
      <c r="J32" s="24">
        <v>4660772.78</v>
      </c>
      <c r="K32" s="24">
        <v>10160580.43</v>
      </c>
      <c r="L32" s="24">
        <v>16318788.34</v>
      </c>
      <c r="M32" s="24">
        <v>6482318.7400000002</v>
      </c>
      <c r="N32" s="24">
        <v>7118354.4900000002</v>
      </c>
      <c r="O32" s="24">
        <v>4745188.8600000003</v>
      </c>
      <c r="P32" s="24">
        <v>5527812.8100000005</v>
      </c>
      <c r="Q32" s="24">
        <v>6042629.1500000004</v>
      </c>
      <c r="R32" s="25">
        <f t="shared" si="3"/>
        <v>80072337.200000018</v>
      </c>
    </row>
    <row r="33" spans="3:18" x14ac:dyDescent="0.25">
      <c r="C33" s="5" t="s">
        <v>31</v>
      </c>
      <c r="D33" s="24"/>
      <c r="E33" s="24"/>
      <c r="F33" s="24"/>
      <c r="G33" s="24"/>
      <c r="H33" s="24"/>
      <c r="I33" s="24"/>
      <c r="J33" s="24"/>
      <c r="R33" s="25">
        <f t="shared" si="3"/>
        <v>0</v>
      </c>
    </row>
    <row r="34" spans="3:18" x14ac:dyDescent="0.25">
      <c r="C34" s="5" t="s">
        <v>32</v>
      </c>
      <c r="D34" s="24">
        <v>43562963.687844492</v>
      </c>
      <c r="E34" s="24">
        <v>43562963.687844492</v>
      </c>
      <c r="F34" s="24">
        <v>10478651.120000001</v>
      </c>
      <c r="G34" s="24">
        <v>134.99</v>
      </c>
      <c r="H34" s="24">
        <v>14632951.799999999</v>
      </c>
      <c r="I34" s="24">
        <v>9265610.3500000015</v>
      </c>
      <c r="J34" s="24">
        <v>2507502.7999999998</v>
      </c>
      <c r="K34" s="24">
        <v>1138725.8</v>
      </c>
      <c r="L34" s="24">
        <v>61163.270000000004</v>
      </c>
      <c r="M34" s="24">
        <v>-1073742.6200000001</v>
      </c>
      <c r="N34" s="24">
        <v>1320.5400000000081</v>
      </c>
      <c r="O34" s="24">
        <v>-588402.21</v>
      </c>
      <c r="P34" s="24">
        <v>-2058799.2399999998</v>
      </c>
      <c r="Q34" s="24">
        <v>-3321445.12</v>
      </c>
      <c r="R34" s="25">
        <f t="shared" si="3"/>
        <v>31043671.48</v>
      </c>
    </row>
    <row r="35" spans="3:18" s="26" customFormat="1" x14ac:dyDescent="0.25">
      <c r="C35" s="3" t="s">
        <v>33</v>
      </c>
      <c r="D35" s="4">
        <v>0</v>
      </c>
      <c r="E35" s="4">
        <f>SUM(E36:E43)</f>
        <v>0</v>
      </c>
      <c r="F35" s="4">
        <f t="shared" ref="F35:G35" si="9">SUM(F36:F43)</f>
        <v>0</v>
      </c>
      <c r="G35" s="4">
        <f t="shared" si="9"/>
        <v>0</v>
      </c>
      <c r="R35" s="29">
        <f t="shared" si="3"/>
        <v>0</v>
      </c>
    </row>
    <row r="36" spans="3:18" x14ac:dyDescent="0.25">
      <c r="C36" s="5" t="s">
        <v>34</v>
      </c>
      <c r="D36" s="6"/>
      <c r="E36" s="6"/>
      <c r="R36" s="25">
        <f t="shared" si="3"/>
        <v>0</v>
      </c>
    </row>
    <row r="37" spans="3:18" x14ac:dyDescent="0.25">
      <c r="C37" s="5" t="s">
        <v>35</v>
      </c>
      <c r="D37" s="6"/>
      <c r="E37" s="6"/>
      <c r="R37" s="25">
        <f t="shared" si="3"/>
        <v>0</v>
      </c>
    </row>
    <row r="38" spans="3:18" x14ac:dyDescent="0.25">
      <c r="C38" s="5" t="s">
        <v>36</v>
      </c>
      <c r="D38" s="6"/>
      <c r="E38" s="6"/>
      <c r="R38" s="25">
        <f t="shared" ref="R38:R68" si="10">SUM(F38:Q38)</f>
        <v>0</v>
      </c>
    </row>
    <row r="39" spans="3:18" x14ac:dyDescent="0.25">
      <c r="C39" s="5" t="s">
        <v>37</v>
      </c>
      <c r="D39" s="6"/>
      <c r="E39" s="6"/>
      <c r="R39" s="25">
        <f t="shared" si="10"/>
        <v>0</v>
      </c>
    </row>
    <row r="40" spans="3:18" x14ac:dyDescent="0.25">
      <c r="C40" s="5" t="s">
        <v>38</v>
      </c>
      <c r="D40" s="6"/>
      <c r="E40" s="6"/>
      <c r="R40" s="25">
        <f t="shared" si="10"/>
        <v>0</v>
      </c>
    </row>
    <row r="41" spans="3:18" x14ac:dyDescent="0.25">
      <c r="C41" s="5" t="s">
        <v>39</v>
      </c>
      <c r="D41" s="6"/>
      <c r="E41" s="6"/>
      <c r="R41" s="25">
        <f t="shared" si="10"/>
        <v>0</v>
      </c>
    </row>
    <row r="42" spans="3:18" x14ac:dyDescent="0.25">
      <c r="C42" s="5" t="s">
        <v>40</v>
      </c>
      <c r="D42" s="6"/>
      <c r="E42" s="6"/>
      <c r="R42" s="25">
        <f t="shared" si="10"/>
        <v>0</v>
      </c>
    </row>
    <row r="43" spans="3:18" x14ac:dyDescent="0.25">
      <c r="C43" s="5" t="s">
        <v>41</v>
      </c>
      <c r="D43" s="6"/>
      <c r="E43" s="6"/>
      <c r="R43" s="25">
        <f t="shared" si="10"/>
        <v>0</v>
      </c>
    </row>
    <row r="44" spans="3:18" x14ac:dyDescent="0.25">
      <c r="C44" s="3" t="s">
        <v>42</v>
      </c>
      <c r="D44" s="4">
        <v>0</v>
      </c>
      <c r="E44" s="4">
        <f>SUM(E45:E50)</f>
        <v>0</v>
      </c>
      <c r="R44" s="25">
        <f t="shared" si="10"/>
        <v>0</v>
      </c>
    </row>
    <row r="45" spans="3:18" x14ac:dyDescent="0.25">
      <c r="C45" s="5" t="s">
        <v>43</v>
      </c>
      <c r="D45" s="6"/>
      <c r="E45" s="6"/>
      <c r="R45" s="25">
        <f t="shared" si="10"/>
        <v>0</v>
      </c>
    </row>
    <row r="46" spans="3:18" x14ac:dyDescent="0.25">
      <c r="C46" s="5" t="s">
        <v>44</v>
      </c>
      <c r="D46" s="6"/>
      <c r="E46" s="6"/>
      <c r="R46" s="25">
        <f t="shared" si="10"/>
        <v>0</v>
      </c>
    </row>
    <row r="47" spans="3:18" x14ac:dyDescent="0.25">
      <c r="C47" s="5" t="s">
        <v>45</v>
      </c>
      <c r="D47" s="6"/>
      <c r="E47" s="6"/>
      <c r="R47" s="25">
        <f t="shared" si="10"/>
        <v>0</v>
      </c>
    </row>
    <row r="48" spans="3:18" x14ac:dyDescent="0.25">
      <c r="C48" s="5" t="s">
        <v>46</v>
      </c>
      <c r="D48" s="6"/>
      <c r="E48" s="6"/>
      <c r="R48" s="25">
        <f t="shared" si="10"/>
        <v>0</v>
      </c>
    </row>
    <row r="49" spans="3:18" x14ac:dyDescent="0.25">
      <c r="C49" s="5" t="s">
        <v>47</v>
      </c>
      <c r="D49" s="6"/>
      <c r="E49" s="6"/>
      <c r="R49" s="25">
        <f t="shared" si="10"/>
        <v>0</v>
      </c>
    </row>
    <row r="50" spans="3:18" x14ac:dyDescent="0.25">
      <c r="C50" s="5" t="s">
        <v>48</v>
      </c>
      <c r="D50" s="6"/>
      <c r="E50" s="6"/>
      <c r="R50" s="25">
        <f t="shared" si="10"/>
        <v>0</v>
      </c>
    </row>
    <row r="51" spans="3:18" x14ac:dyDescent="0.25">
      <c r="C51" s="3" t="s">
        <v>49</v>
      </c>
      <c r="D51" s="4">
        <f t="shared" ref="D51:E51" si="11">SUM(D52:D60)</f>
        <v>134146080.71672636</v>
      </c>
      <c r="E51" s="4">
        <f t="shared" si="11"/>
        <v>134146080.71672636</v>
      </c>
      <c r="F51" s="4">
        <f>SUM(F52:F60)</f>
        <v>3204118.05</v>
      </c>
      <c r="G51" s="4">
        <f t="shared" ref="G51:Q51" si="12">SUM(G52:G60)</f>
        <v>145429.92000000001</v>
      </c>
      <c r="H51" s="4">
        <f t="shared" si="12"/>
        <v>40491649.780000001</v>
      </c>
      <c r="I51" s="4">
        <f t="shared" si="12"/>
        <v>7835196.7000000002</v>
      </c>
      <c r="J51" s="4">
        <f t="shared" si="12"/>
        <v>22659701.09</v>
      </c>
      <c r="K51" s="4">
        <f t="shared" si="12"/>
        <v>6083387.75</v>
      </c>
      <c r="L51" s="4">
        <f t="shared" si="12"/>
        <v>11302098.250000002</v>
      </c>
      <c r="M51" s="4">
        <f t="shared" si="12"/>
        <v>-66024.289999999979</v>
      </c>
      <c r="N51" s="4">
        <f t="shared" si="12"/>
        <v>-86022</v>
      </c>
      <c r="O51" s="4">
        <f t="shared" si="12"/>
        <v>-479999.87</v>
      </c>
      <c r="P51" s="4">
        <f t="shared" si="12"/>
        <v>-183683.3</v>
      </c>
      <c r="Q51" s="4">
        <f t="shared" si="12"/>
        <v>-38886798.609999999</v>
      </c>
      <c r="R51" s="25">
        <f t="shared" ref="R51:R63" si="13">SUM(F51:Q51)</f>
        <v>52019053.469999999</v>
      </c>
    </row>
    <row r="52" spans="3:18" x14ac:dyDescent="0.25">
      <c r="C52" s="5" t="s">
        <v>50</v>
      </c>
      <c r="D52" s="24">
        <v>110356566.62729681</v>
      </c>
      <c r="E52" s="24">
        <v>110356566.62729681</v>
      </c>
      <c r="F52" s="24">
        <v>2760430.05</v>
      </c>
      <c r="G52" s="24">
        <v>145429.92000000001</v>
      </c>
      <c r="H52" s="24">
        <v>40491649.759999998</v>
      </c>
      <c r="I52" s="24">
        <v>7627296.7000000002</v>
      </c>
      <c r="J52" s="24">
        <v>22659701.09</v>
      </c>
      <c r="K52" s="24">
        <v>4495946.8499999996</v>
      </c>
      <c r="L52" s="24">
        <v>11213522.780000001</v>
      </c>
      <c r="M52" s="24">
        <v>-230180.55999999997</v>
      </c>
      <c r="N52" s="24">
        <v>0</v>
      </c>
      <c r="O52" s="24">
        <v>-479999.87</v>
      </c>
      <c r="P52" s="24">
        <v>24216.700000000004</v>
      </c>
      <c r="Q52" s="24">
        <v>-37308357.710000001</v>
      </c>
      <c r="R52" s="25">
        <f t="shared" si="13"/>
        <v>51399655.709999986</v>
      </c>
    </row>
    <row r="53" spans="3:18" x14ac:dyDescent="0.25">
      <c r="C53" s="5" t="s">
        <v>51</v>
      </c>
      <c r="D53" s="24"/>
      <c r="E53" s="24"/>
      <c r="F53" s="24"/>
      <c r="G53" s="24"/>
      <c r="H53" s="24"/>
      <c r="I53" s="24"/>
      <c r="J53" s="24"/>
      <c r="R53" s="25">
        <f t="shared" si="13"/>
        <v>0</v>
      </c>
    </row>
    <row r="54" spans="3:18" x14ac:dyDescent="0.25">
      <c r="C54" s="5" t="s">
        <v>52</v>
      </c>
      <c r="D54" s="24"/>
      <c r="E54" s="24"/>
      <c r="F54" s="24"/>
      <c r="G54" s="24"/>
      <c r="H54" s="24"/>
      <c r="I54" s="24"/>
      <c r="J54" s="24"/>
      <c r="R54" s="25">
        <f t="shared" si="13"/>
        <v>0</v>
      </c>
    </row>
    <row r="55" spans="3:18" x14ac:dyDescent="0.25">
      <c r="C55" s="5" t="s">
        <v>53</v>
      </c>
      <c r="D55" s="24"/>
      <c r="E55" s="24"/>
      <c r="F55" s="24"/>
      <c r="G55" s="24"/>
      <c r="H55" s="24"/>
      <c r="I55" s="24"/>
      <c r="J55" s="24"/>
      <c r="R55" s="25">
        <f t="shared" si="13"/>
        <v>0</v>
      </c>
    </row>
    <row r="56" spans="3:18" x14ac:dyDescent="0.25">
      <c r="C56" s="5" t="s">
        <v>54</v>
      </c>
      <c r="D56" s="24">
        <v>23789514.089429554</v>
      </c>
      <c r="E56" s="24">
        <v>23789514.089429554</v>
      </c>
      <c r="F56" s="24">
        <v>443688</v>
      </c>
      <c r="G56" s="24">
        <v>0</v>
      </c>
      <c r="H56" s="24">
        <v>0.02</v>
      </c>
      <c r="I56" s="24">
        <v>207900</v>
      </c>
      <c r="J56" s="24">
        <v>0</v>
      </c>
      <c r="K56" s="24">
        <v>1587440.9</v>
      </c>
      <c r="L56" s="24">
        <v>88575.47</v>
      </c>
      <c r="M56" s="24">
        <v>164156.26999999999</v>
      </c>
      <c r="N56" s="24">
        <v>-86022</v>
      </c>
      <c r="O56" s="24">
        <v>0</v>
      </c>
      <c r="P56" s="24">
        <v>-207900</v>
      </c>
      <c r="Q56" s="24">
        <v>-1578440.9</v>
      </c>
      <c r="R56" s="25">
        <f t="shared" si="13"/>
        <v>619397.76000000024</v>
      </c>
    </row>
    <row r="57" spans="3:18" x14ac:dyDescent="0.25">
      <c r="C57" s="5" t="s">
        <v>55</v>
      </c>
      <c r="D57" s="24"/>
      <c r="E57" s="24"/>
      <c r="F57" s="24"/>
      <c r="G57" s="24"/>
      <c r="H57" s="24"/>
      <c r="I57" s="24"/>
      <c r="J57" s="24"/>
      <c r="R57" s="25">
        <f t="shared" si="13"/>
        <v>0</v>
      </c>
    </row>
    <row r="58" spans="3:18" x14ac:dyDescent="0.25">
      <c r="C58" s="5" t="s">
        <v>56</v>
      </c>
      <c r="D58" s="24"/>
      <c r="E58" s="24"/>
      <c r="F58" s="24"/>
      <c r="G58" s="24"/>
      <c r="H58" s="24"/>
      <c r="I58" s="24"/>
      <c r="J58" s="24"/>
      <c r="R58" s="25">
        <f t="shared" si="13"/>
        <v>0</v>
      </c>
    </row>
    <row r="59" spans="3:18" x14ac:dyDescent="0.25">
      <c r="C59" s="5" t="s">
        <v>57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5">
        <f t="shared" si="13"/>
        <v>0</v>
      </c>
    </row>
    <row r="60" spans="3:18" x14ac:dyDescent="0.25">
      <c r="C60" s="5" t="s">
        <v>58</v>
      </c>
      <c r="D60" s="6"/>
      <c r="E60" s="6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5">
        <f t="shared" si="13"/>
        <v>0</v>
      </c>
    </row>
    <row r="61" spans="3:18" x14ac:dyDescent="0.25">
      <c r="C61" s="3" t="s">
        <v>59</v>
      </c>
      <c r="D61" s="4">
        <f t="shared" ref="D61:E61" si="14">SUM(D62:D65)</f>
        <v>4828858692.8815002</v>
      </c>
      <c r="E61" s="4">
        <f t="shared" si="14"/>
        <v>4828858692.8815002</v>
      </c>
      <c r="F61" s="4">
        <f>SUM(F62:F65)</f>
        <v>1240661312.6700001</v>
      </c>
      <c r="G61" s="4">
        <f t="shared" ref="G61:Q61" si="15">SUM(G62:G65)</f>
        <v>30533331.640000001</v>
      </c>
      <c r="H61" s="4">
        <f t="shared" si="15"/>
        <v>1103724710.22</v>
      </c>
      <c r="I61" s="4">
        <f t="shared" si="15"/>
        <v>118779941.94000001</v>
      </c>
      <c r="J61" s="4">
        <f t="shared" si="15"/>
        <v>78359369.339999989</v>
      </c>
      <c r="K61" s="4">
        <f t="shared" si="15"/>
        <v>84484949.950000003</v>
      </c>
      <c r="L61" s="4">
        <f t="shared" si="15"/>
        <v>85884840.149999991</v>
      </c>
      <c r="M61" s="4">
        <f t="shared" si="15"/>
        <v>49542423.170000002</v>
      </c>
      <c r="N61" s="4">
        <f t="shared" si="15"/>
        <v>57374064.530000001</v>
      </c>
      <c r="O61" s="4">
        <f t="shared" si="15"/>
        <v>118564968.84</v>
      </c>
      <c r="P61" s="4">
        <f t="shared" si="15"/>
        <v>637544792.22000003</v>
      </c>
      <c r="Q61" s="4">
        <f t="shared" si="15"/>
        <v>200291876.71999997</v>
      </c>
      <c r="R61" s="25">
        <f t="shared" si="13"/>
        <v>3805746581.3900008</v>
      </c>
    </row>
    <row r="62" spans="3:18" x14ac:dyDescent="0.25">
      <c r="C62" s="5" t="s">
        <v>104</v>
      </c>
      <c r="D62" s="24">
        <v>3998500</v>
      </c>
      <c r="E62" s="24">
        <v>3998500</v>
      </c>
      <c r="F62" s="24"/>
      <c r="G62" s="24"/>
      <c r="H62" s="24"/>
      <c r="I62" s="24"/>
      <c r="J62" s="24"/>
      <c r="K62" s="24"/>
      <c r="L62" s="24">
        <v>0</v>
      </c>
      <c r="M62" s="24">
        <v>0</v>
      </c>
      <c r="N62" s="24"/>
      <c r="O62" s="24"/>
      <c r="P62" s="24"/>
      <c r="Q62" s="24"/>
      <c r="R62" s="25">
        <f t="shared" si="13"/>
        <v>0</v>
      </c>
    </row>
    <row r="63" spans="3:18" x14ac:dyDescent="0.25">
      <c r="C63" s="5" t="s">
        <v>105</v>
      </c>
      <c r="D63" s="24">
        <v>4824860192.8815002</v>
      </c>
      <c r="E63" s="24">
        <v>4824860192.8815002</v>
      </c>
      <c r="F63" s="24">
        <v>1240661312.6700001</v>
      </c>
      <c r="G63" s="24">
        <v>30533331.640000001</v>
      </c>
      <c r="H63" s="24">
        <v>1103724710.22</v>
      </c>
      <c r="I63" s="24">
        <v>118779941.94000001</v>
      </c>
      <c r="J63" s="24">
        <v>78359369.339999989</v>
      </c>
      <c r="K63" s="24">
        <v>84484949.950000003</v>
      </c>
      <c r="L63" s="24">
        <v>85884840.149999991</v>
      </c>
      <c r="M63" s="24">
        <v>49542423.170000002</v>
      </c>
      <c r="N63" s="24">
        <v>57374064.530000001</v>
      </c>
      <c r="O63" s="24">
        <v>118564968.84</v>
      </c>
      <c r="P63" s="24">
        <v>637544792.22000003</v>
      </c>
      <c r="Q63" s="24">
        <v>200291876.71999997</v>
      </c>
      <c r="R63" s="25">
        <f t="shared" si="13"/>
        <v>3805746581.3900008</v>
      </c>
    </row>
    <row r="64" spans="3:18" x14ac:dyDescent="0.25">
      <c r="C64" s="5"/>
      <c r="D64" s="24"/>
      <c r="E64" s="24"/>
      <c r="F64" s="24"/>
      <c r="G64" s="24"/>
      <c r="H64" s="24"/>
      <c r="I64" s="24"/>
      <c r="J64" s="24"/>
      <c r="R64" s="25"/>
    </row>
    <row r="65" spans="3:18" x14ac:dyDescent="0.25">
      <c r="C65" s="5"/>
      <c r="D65" s="24"/>
      <c r="E65" s="24"/>
      <c r="F65" s="24"/>
      <c r="G65" s="24"/>
      <c r="H65" s="24"/>
      <c r="I65" s="24"/>
      <c r="J65" s="24"/>
      <c r="R65" s="25"/>
    </row>
    <row r="66" spans="3:18" s="26" customFormat="1" x14ac:dyDescent="0.25">
      <c r="C66" s="3" t="s">
        <v>99</v>
      </c>
      <c r="D66" s="24">
        <v>0</v>
      </c>
      <c r="E66" s="24">
        <f>SUM(E67:E68)</f>
        <v>0</v>
      </c>
      <c r="F66" s="24">
        <f t="shared" ref="F66:G66" si="16">SUM(F67:F68)</f>
        <v>0</v>
      </c>
      <c r="G66" s="24">
        <f t="shared" si="16"/>
        <v>0</v>
      </c>
      <c r="H66" s="24"/>
      <c r="I66" s="24"/>
      <c r="J66" s="24"/>
      <c r="R66" s="29">
        <f t="shared" si="10"/>
        <v>0</v>
      </c>
    </row>
    <row r="67" spans="3:18" x14ac:dyDescent="0.25">
      <c r="C67" s="5" t="s">
        <v>65</v>
      </c>
      <c r="D67" s="6"/>
      <c r="E67" s="6"/>
      <c r="R67" s="25">
        <f t="shared" si="10"/>
        <v>0</v>
      </c>
    </row>
    <row r="68" spans="3:18" x14ac:dyDescent="0.25">
      <c r="C68" s="5" t="s">
        <v>66</v>
      </c>
      <c r="D68" s="6"/>
      <c r="E68" s="6"/>
      <c r="R68" s="25">
        <f t="shared" si="10"/>
        <v>0</v>
      </c>
    </row>
    <row r="69" spans="3:18" x14ac:dyDescent="0.25">
      <c r="C69" s="3" t="s">
        <v>67</v>
      </c>
      <c r="D69" s="4">
        <f t="shared" ref="D69:E69" si="17">SUM(D70:D73)</f>
        <v>561999000</v>
      </c>
      <c r="E69" s="4">
        <f t="shared" si="17"/>
        <v>561999000</v>
      </c>
      <c r="F69" s="4">
        <f>SUM(F70:F73)</f>
        <v>159928499.42000002</v>
      </c>
      <c r="G69" s="4">
        <f t="shared" ref="G69" si="18">SUM(G70:G73)</f>
        <v>184445852.01999998</v>
      </c>
      <c r="H69" s="4">
        <f t="shared" ref="H69:P69" si="19">SUM(H70:H73)</f>
        <v>285095867.44</v>
      </c>
      <c r="I69" s="4">
        <f t="shared" si="19"/>
        <v>223194545.23999998</v>
      </c>
      <c r="J69" s="4">
        <f t="shared" si="19"/>
        <v>206168915.72</v>
      </c>
      <c r="K69" s="4">
        <f t="shared" si="19"/>
        <v>276525480.73000002</v>
      </c>
      <c r="L69" s="4">
        <f t="shared" si="19"/>
        <v>222113510.04999998</v>
      </c>
      <c r="M69" s="4">
        <f t="shared" si="19"/>
        <v>170640556.87</v>
      </c>
      <c r="N69" s="4">
        <f t="shared" si="19"/>
        <v>277925285.36000001</v>
      </c>
      <c r="O69" s="4">
        <f t="shared" si="19"/>
        <v>246691163.56</v>
      </c>
      <c r="P69" s="4">
        <f t="shared" si="19"/>
        <v>0</v>
      </c>
      <c r="Q69" s="29"/>
      <c r="R69" s="25">
        <f>SUM(F69:Q69)</f>
        <v>2252729676.4100003</v>
      </c>
    </row>
    <row r="70" spans="3:18" x14ac:dyDescent="0.25">
      <c r="C70" s="5" t="s">
        <v>68</v>
      </c>
      <c r="D70" s="6"/>
      <c r="E70" s="6"/>
      <c r="F70" s="25">
        <v>145928287.34</v>
      </c>
      <c r="G70" s="25">
        <v>170413484.88</v>
      </c>
      <c r="H70" s="25">
        <v>266350191.13999999</v>
      </c>
      <c r="I70" s="47">
        <v>208617606.19999999</v>
      </c>
      <c r="J70" s="25">
        <v>188274669.21000001</v>
      </c>
      <c r="K70" s="25">
        <v>261902942.83000001</v>
      </c>
      <c r="L70" s="24">
        <v>198962908.25999999</v>
      </c>
      <c r="M70" s="42">
        <v>147191518.72999999</v>
      </c>
      <c r="N70" s="27">
        <v>254449958.18000001</v>
      </c>
      <c r="O70" s="27">
        <v>223409165.37</v>
      </c>
      <c r="R70" s="25">
        <f>SUM(F70:Q70)</f>
        <v>2065500732.1399999</v>
      </c>
    </row>
    <row r="71" spans="3:18" x14ac:dyDescent="0.25">
      <c r="C71" s="5" t="s">
        <v>69</v>
      </c>
      <c r="D71" s="6"/>
      <c r="E71" s="6"/>
      <c r="F71" s="25"/>
      <c r="G71" s="25"/>
      <c r="H71" s="25"/>
      <c r="I71" s="25"/>
      <c r="J71" s="25"/>
      <c r="K71" s="25"/>
      <c r="R71" s="25">
        <f>SUM(F71:Q71)</f>
        <v>0</v>
      </c>
    </row>
    <row r="72" spans="3:18" x14ac:dyDescent="0.25">
      <c r="C72" s="5" t="s">
        <v>103</v>
      </c>
      <c r="D72" s="24">
        <v>561999000</v>
      </c>
      <c r="E72" s="24">
        <v>561999000</v>
      </c>
      <c r="F72" s="24"/>
    </row>
    <row r="73" spans="3:18" x14ac:dyDescent="0.25">
      <c r="C73" s="5" t="s">
        <v>70</v>
      </c>
      <c r="D73" s="6"/>
      <c r="E73" s="6"/>
      <c r="F73" s="25">
        <v>14000212.08</v>
      </c>
      <c r="G73" s="25">
        <v>14032367.140000001</v>
      </c>
      <c r="H73" s="25">
        <v>18745676.300000001</v>
      </c>
      <c r="I73" s="47">
        <v>14576939.039999999</v>
      </c>
      <c r="J73" s="25">
        <v>17894246.510000002</v>
      </c>
      <c r="K73" s="25">
        <v>14622537.9</v>
      </c>
      <c r="L73" s="24">
        <v>23150601.789999999</v>
      </c>
      <c r="M73" s="42">
        <v>23449038.140000001</v>
      </c>
      <c r="N73" s="27">
        <v>23475327.18</v>
      </c>
      <c r="O73" s="27">
        <v>23281998.190000001</v>
      </c>
      <c r="R73" s="25">
        <f t="shared" ref="R73:R82" si="20">SUM(F73:Q73)</f>
        <v>187228944.26999998</v>
      </c>
    </row>
    <row r="74" spans="3:18" x14ac:dyDescent="0.25">
      <c r="C74" s="1" t="s">
        <v>71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5">
        <f t="shared" si="20"/>
        <v>0</v>
      </c>
    </row>
    <row r="75" spans="3:18" x14ac:dyDescent="0.25">
      <c r="C75" s="3" t="s">
        <v>72</v>
      </c>
      <c r="D75" s="4">
        <v>0</v>
      </c>
      <c r="E75" s="4">
        <f>SUM(E76:E77)</f>
        <v>0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5">
        <f t="shared" si="20"/>
        <v>0</v>
      </c>
    </row>
    <row r="76" spans="3:18" x14ac:dyDescent="0.25">
      <c r="C76" s="5" t="s">
        <v>73</v>
      </c>
      <c r="D76" s="6"/>
      <c r="E76" s="6"/>
      <c r="R76" s="25">
        <f t="shared" si="20"/>
        <v>0</v>
      </c>
    </row>
    <row r="77" spans="3:18" x14ac:dyDescent="0.25">
      <c r="C77" s="5" t="s">
        <v>74</v>
      </c>
      <c r="D77" s="6"/>
      <c r="E77" s="6"/>
      <c r="R77" s="25">
        <f t="shared" si="20"/>
        <v>0</v>
      </c>
    </row>
    <row r="78" spans="3:18" x14ac:dyDescent="0.25">
      <c r="C78" s="3" t="s">
        <v>75</v>
      </c>
      <c r="D78" s="4">
        <v>0</v>
      </c>
      <c r="E78" s="4">
        <f>SUM(E79:E80)</f>
        <v>0</v>
      </c>
      <c r="F78" s="4">
        <f>SUM(F79:F80)</f>
        <v>105204880078.39</v>
      </c>
      <c r="G78" s="4">
        <f t="shared" ref="G78:P78" si="21">SUM(G79:G80)</f>
        <v>103732301882.17</v>
      </c>
      <c r="H78" s="4">
        <f t="shared" si="21"/>
        <v>104691268377.28</v>
      </c>
      <c r="I78" s="4">
        <f t="shared" si="21"/>
        <v>100444011167.06</v>
      </c>
      <c r="J78" s="4">
        <f t="shared" si="21"/>
        <v>102046156271.67999</v>
      </c>
      <c r="K78" s="4">
        <f t="shared" si="21"/>
        <v>102308964189.45999</v>
      </c>
      <c r="L78" s="4">
        <f t="shared" si="21"/>
        <v>106721323667.17999</v>
      </c>
      <c r="M78" s="4">
        <f t="shared" si="21"/>
        <v>114142186032.97</v>
      </c>
      <c r="N78" s="4">
        <f t="shared" si="21"/>
        <v>112295692528.87</v>
      </c>
      <c r="O78" s="4">
        <f t="shared" si="21"/>
        <v>112959771865.03999</v>
      </c>
      <c r="P78" s="4">
        <f t="shared" si="21"/>
        <v>0</v>
      </c>
      <c r="Q78" s="28"/>
      <c r="R78" s="25">
        <f t="shared" si="20"/>
        <v>1064546556060.1</v>
      </c>
    </row>
    <row r="79" spans="3:18" x14ac:dyDescent="0.25">
      <c r="C79" s="5" t="s">
        <v>76</v>
      </c>
      <c r="D79" s="6"/>
      <c r="E79" s="6"/>
      <c r="F79" s="25">
        <v>60315461846.790001</v>
      </c>
      <c r="G79" s="25">
        <v>59053744424.220001</v>
      </c>
      <c r="H79" s="25">
        <v>58733549043.120003</v>
      </c>
      <c r="I79" s="47">
        <v>55031787575.730003</v>
      </c>
      <c r="J79" s="25">
        <v>55399580489.099998</v>
      </c>
      <c r="K79" s="25">
        <v>55315198473.150002</v>
      </c>
      <c r="L79" s="24">
        <v>58204135960.870003</v>
      </c>
      <c r="M79" s="42">
        <v>64027585792.650002</v>
      </c>
      <c r="N79" s="27">
        <v>59049365331.18</v>
      </c>
      <c r="O79" s="27">
        <v>57628905119.839996</v>
      </c>
      <c r="R79" s="25">
        <f t="shared" si="20"/>
        <v>582759314056.65002</v>
      </c>
    </row>
    <row r="80" spans="3:18" x14ac:dyDescent="0.25">
      <c r="C80" s="5" t="s">
        <v>77</v>
      </c>
      <c r="D80" s="6"/>
      <c r="E80" s="6"/>
      <c r="F80" s="25">
        <v>44889418231.599998</v>
      </c>
      <c r="G80" s="25">
        <v>44678557457.949997</v>
      </c>
      <c r="H80" s="25">
        <v>45957719334.160004</v>
      </c>
      <c r="I80" s="47">
        <v>45412223591.330002</v>
      </c>
      <c r="J80" s="25">
        <v>46646575782.580002</v>
      </c>
      <c r="K80" s="25">
        <v>46993765716.309998</v>
      </c>
      <c r="L80" s="24">
        <v>48517187706.309998</v>
      </c>
      <c r="M80" s="48">
        <v>50114600240.32</v>
      </c>
      <c r="N80" s="27">
        <v>53246327197.690002</v>
      </c>
      <c r="O80" s="27">
        <v>55330866745.199997</v>
      </c>
      <c r="R80" s="25">
        <f t="shared" si="20"/>
        <v>481787242003.45001</v>
      </c>
    </row>
    <row r="81" spans="3:18" x14ac:dyDescent="0.25">
      <c r="C81" s="3" t="s">
        <v>78</v>
      </c>
      <c r="D81" s="4">
        <v>0</v>
      </c>
      <c r="E81" s="4">
        <f>SUM(E82)</f>
        <v>0</v>
      </c>
      <c r="R81" s="25">
        <f t="shared" si="20"/>
        <v>0</v>
      </c>
    </row>
    <row r="82" spans="3:18" x14ac:dyDescent="0.25">
      <c r="C82" s="5" t="s">
        <v>79</v>
      </c>
      <c r="D82" s="6"/>
      <c r="E82" s="6"/>
      <c r="R82" s="25">
        <f t="shared" si="20"/>
        <v>0</v>
      </c>
    </row>
    <row r="83" spans="3:18" x14ac:dyDescent="0.25">
      <c r="C83" s="8" t="s">
        <v>80</v>
      </c>
      <c r="D83" s="30">
        <f>+D9+D15+D25+D51+D61+D69</f>
        <v>48415295093.998512</v>
      </c>
      <c r="E83" s="30">
        <f>+E9+E15+E25+E51+E61+E69</f>
        <v>48415295093.998512</v>
      </c>
      <c r="F83" s="30">
        <f>+F78+F69+F61+F51+F25+F15+F9</f>
        <v>110788206093.24001</v>
      </c>
      <c r="G83" s="30">
        <f t="shared" ref="G83:R83" si="22">+G78+G69+G61+G51+G25+G15+G9</f>
        <v>108178934928.67</v>
      </c>
      <c r="H83" s="30">
        <f t="shared" si="22"/>
        <v>109910893027.97</v>
      </c>
      <c r="I83" s="30">
        <f t="shared" si="22"/>
        <v>105052795543.72</v>
      </c>
      <c r="J83" s="30">
        <f t="shared" si="22"/>
        <v>105931659895.08998</v>
      </c>
      <c r="K83" s="30">
        <f t="shared" si="22"/>
        <v>107585152690.85999</v>
      </c>
      <c r="L83" s="30">
        <f t="shared" si="22"/>
        <v>112812438437.88998</v>
      </c>
      <c r="M83" s="30">
        <f t="shared" si="22"/>
        <v>120298914896.24001</v>
      </c>
      <c r="N83" s="30">
        <f t="shared" si="22"/>
        <v>118751880751.48999</v>
      </c>
      <c r="O83" s="30">
        <f t="shared" si="22"/>
        <v>121446482081.24998</v>
      </c>
      <c r="P83" s="30">
        <f t="shared" si="22"/>
        <v>1105522408.2900002</v>
      </c>
      <c r="Q83" s="30">
        <f t="shared" si="22"/>
        <v>496766793.20999992</v>
      </c>
      <c r="R83" s="30">
        <f t="shared" si="22"/>
        <v>1122359647547.9202</v>
      </c>
    </row>
    <row r="84" spans="3:18" ht="15.75" x14ac:dyDescent="0.25">
      <c r="C84" s="35" t="s">
        <v>101</v>
      </c>
      <c r="D84" s="35"/>
      <c r="E84" s="36"/>
      <c r="F84" s="49">
        <f>+F9+F15+F25+F51+F61</f>
        <v>5423397515.4300003</v>
      </c>
      <c r="G84" s="49">
        <f t="shared" ref="G84:P84" si="23">+G9+G15+G25+G51+G61</f>
        <v>4262187194.48</v>
      </c>
      <c r="H84" s="49">
        <f t="shared" si="23"/>
        <v>4934528783.250001</v>
      </c>
      <c r="I84" s="49">
        <f t="shared" si="23"/>
        <v>4385589831.4199991</v>
      </c>
      <c r="J84" s="49">
        <f t="shared" si="23"/>
        <v>3679334707.690001</v>
      </c>
      <c r="K84" s="49">
        <f t="shared" si="23"/>
        <v>4999663020.6699991</v>
      </c>
      <c r="L84" s="49">
        <f t="shared" si="23"/>
        <v>5869001260.6599998</v>
      </c>
      <c r="M84" s="49">
        <f t="shared" si="23"/>
        <v>5986088306.3999996</v>
      </c>
      <c r="N84" s="49">
        <f t="shared" si="23"/>
        <v>6178262937.2599993</v>
      </c>
      <c r="O84" s="49">
        <f t="shared" si="23"/>
        <v>8240019052.6500015</v>
      </c>
      <c r="P84" s="49">
        <f t="shared" si="23"/>
        <v>1105522408.29</v>
      </c>
    </row>
    <row r="85" spans="3:18" ht="15.75" x14ac:dyDescent="0.25">
      <c r="C85" s="35" t="s">
        <v>102</v>
      </c>
      <c r="D85" s="35"/>
      <c r="E85" s="37"/>
      <c r="F85" s="43"/>
    </row>
    <row r="86" spans="3:18" x14ac:dyDescent="0.25">
      <c r="D86" s="6"/>
      <c r="E86" s="6"/>
      <c r="F86" s="6"/>
      <c r="G86" s="6"/>
    </row>
  </sheetData>
  <autoFilter ref="C6:S63" xr:uid="{00000000-0001-0000-01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8">
    <mergeCell ref="C4:R4"/>
    <mergeCell ref="F6:R6"/>
    <mergeCell ref="C1:R1"/>
    <mergeCell ref="C6:C7"/>
    <mergeCell ref="D6:D7"/>
    <mergeCell ref="E6:E7"/>
    <mergeCell ref="C2:R2"/>
    <mergeCell ref="C3:R3"/>
  </mergeCells>
  <phoneticPr fontId="17" type="noConversion"/>
  <pageMargins left="0.7" right="0.7" top="0.75" bottom="0.75" header="0.3" footer="0.3"/>
  <pageSetup scale="19" orientation="portrait" r:id="rId1"/>
  <ignoredErrors>
    <ignoredError sqref="R10:R11 R13:R14 R16:R23 R27:R29 R32:R34 R52 R56 R62:R6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87"/>
  <sheetViews>
    <sheetView showGridLines="0" zoomScale="85" zoomScaleNormal="85" workbookViewId="0">
      <pane xSplit="2" topLeftCell="C1" activePane="topRight" state="frozen"/>
      <selection pane="topRight" activeCell="D79" sqref="D79"/>
    </sheetView>
  </sheetViews>
  <sheetFormatPr baseColWidth="10" defaultColWidth="11.42578125" defaultRowHeight="15" x14ac:dyDescent="0.25"/>
  <cols>
    <col min="2" max="2" width="110.140625" customWidth="1"/>
    <col min="3" max="3" width="25.7109375" bestFit="1" customWidth="1"/>
    <col min="4" max="8" width="27" bestFit="1" customWidth="1"/>
    <col min="9" max="9" width="25" bestFit="1" customWidth="1"/>
    <col min="10" max="10" width="22.85546875" bestFit="1" customWidth="1"/>
    <col min="11" max="11" width="14.5703125" bestFit="1" customWidth="1"/>
    <col min="12" max="12" width="11" bestFit="1" customWidth="1"/>
    <col min="13" max="13" width="14.28515625" bestFit="1" customWidth="1"/>
    <col min="14" max="14" width="13" bestFit="1" customWidth="1"/>
    <col min="15" max="15" width="25" bestFit="1" customWidth="1"/>
  </cols>
  <sheetData>
    <row r="3" spans="2:16" ht="28.5" customHeight="1" x14ac:dyDescent="0.25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6" ht="21" customHeight="1" x14ac:dyDescent="0.25">
      <c r="B4" s="70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2:16" s="23" customFormat="1" ht="18.75" x14ac:dyDescent="0.25">
      <c r="B5" s="77" t="s">
        <v>100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2:16" ht="15.75" customHeight="1" x14ac:dyDescent="0.25">
      <c r="B6" s="77" t="s">
        <v>84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2:16" ht="27.75" customHeight="1" x14ac:dyDescent="0.25">
      <c r="B7" s="78" t="s">
        <v>2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9" spans="2:16" ht="23.25" customHeight="1" x14ac:dyDescent="0.25">
      <c r="B9" s="22" t="s">
        <v>3</v>
      </c>
      <c r="C9" s="16" t="s">
        <v>86</v>
      </c>
      <c r="D9" s="16" t="s">
        <v>87</v>
      </c>
      <c r="E9" s="16" t="s">
        <v>88</v>
      </c>
      <c r="F9" s="16" t="s">
        <v>89</v>
      </c>
      <c r="G9" s="17" t="s">
        <v>90</v>
      </c>
      <c r="H9" s="16" t="s">
        <v>91</v>
      </c>
      <c r="I9" s="17" t="s">
        <v>92</v>
      </c>
      <c r="J9" s="16" t="s">
        <v>93</v>
      </c>
      <c r="K9" s="16" t="s">
        <v>94</v>
      </c>
      <c r="L9" s="16" t="s">
        <v>95</v>
      </c>
      <c r="M9" s="16" t="s">
        <v>96</v>
      </c>
      <c r="N9" s="17" t="s">
        <v>97</v>
      </c>
      <c r="O9" s="16" t="s">
        <v>98</v>
      </c>
    </row>
    <row r="10" spans="2:16" x14ac:dyDescent="0.25">
      <c r="B10" s="1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6" x14ac:dyDescent="0.25">
      <c r="B11" s="3" t="s">
        <v>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4"/>
    </row>
    <row r="12" spans="2:16" x14ac:dyDescent="0.25">
      <c r="B12" s="5" t="s">
        <v>8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4"/>
    </row>
    <row r="13" spans="2:16" x14ac:dyDescent="0.25">
      <c r="B13" s="5" t="s">
        <v>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2:16" x14ac:dyDescent="0.25">
      <c r="B14" s="5" t="s">
        <v>10</v>
      </c>
      <c r="O14" s="24"/>
      <c r="P14" s="15"/>
    </row>
    <row r="15" spans="2:16" x14ac:dyDescent="0.25">
      <c r="B15" s="5" t="s">
        <v>11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2:16" x14ac:dyDescent="0.25">
      <c r="B16" s="5" t="s">
        <v>12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s="29" customFormat="1" x14ac:dyDescent="0.25">
      <c r="B17" s="31" t="s">
        <v>13</v>
      </c>
      <c r="O17" s="24"/>
    </row>
    <row r="18" spans="2:15" x14ac:dyDescent="0.25">
      <c r="B18" s="5" t="s">
        <v>14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x14ac:dyDescent="0.25">
      <c r="B19" s="5" t="s">
        <v>15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x14ac:dyDescent="0.25">
      <c r="B20" s="5" t="s">
        <v>16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x14ac:dyDescent="0.25">
      <c r="B21" s="5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x14ac:dyDescent="0.25">
      <c r="B22" s="5" t="s">
        <v>18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x14ac:dyDescent="0.25">
      <c r="B23" s="5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x14ac:dyDescent="0.25">
      <c r="B24" s="5" t="s">
        <v>20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2:15" x14ac:dyDescent="0.25">
      <c r="B25" s="5" t="s">
        <v>21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2:15" x14ac:dyDescent="0.25">
      <c r="B26" s="5" t="s">
        <v>22</v>
      </c>
      <c r="O26" s="24"/>
    </row>
    <row r="27" spans="2:15" s="29" customFormat="1" x14ac:dyDescent="0.25">
      <c r="B27" s="31" t="s">
        <v>23</v>
      </c>
      <c r="O27" s="24"/>
    </row>
    <row r="28" spans="2:15" x14ac:dyDescent="0.25">
      <c r="B28" s="5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5" x14ac:dyDescent="0.25">
      <c r="B29" s="5" t="s">
        <v>25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x14ac:dyDescent="0.25">
      <c r="B30" s="5" t="s">
        <v>26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x14ac:dyDescent="0.25">
      <c r="B31" s="5" t="s">
        <v>27</v>
      </c>
      <c r="O31" s="24"/>
    </row>
    <row r="32" spans="2:15" x14ac:dyDescent="0.25">
      <c r="B32" s="5" t="s">
        <v>28</v>
      </c>
      <c r="O32" s="24"/>
    </row>
    <row r="33" spans="2:15" x14ac:dyDescent="0.25">
      <c r="B33" s="5" t="s">
        <v>29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x14ac:dyDescent="0.25">
      <c r="B34" s="5" t="s">
        <v>30</v>
      </c>
      <c r="O34" s="24"/>
    </row>
    <row r="35" spans="2:15" x14ac:dyDescent="0.25">
      <c r="B35" s="5" t="s">
        <v>31</v>
      </c>
      <c r="O35" s="24"/>
    </row>
    <row r="36" spans="2:15" x14ac:dyDescent="0.25">
      <c r="B36" s="5" t="s">
        <v>32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2:15" x14ac:dyDescent="0.25">
      <c r="B37" s="3" t="s">
        <v>33</v>
      </c>
      <c r="O37" s="24"/>
    </row>
    <row r="38" spans="2:15" x14ac:dyDescent="0.25">
      <c r="B38" s="5" t="s">
        <v>34</v>
      </c>
      <c r="O38" s="24"/>
    </row>
    <row r="39" spans="2:15" x14ac:dyDescent="0.25">
      <c r="B39" s="5" t="s">
        <v>35</v>
      </c>
      <c r="O39" s="24"/>
    </row>
    <row r="40" spans="2:15" x14ac:dyDescent="0.25">
      <c r="B40" s="5" t="s">
        <v>36</v>
      </c>
      <c r="O40" s="24"/>
    </row>
    <row r="41" spans="2:15" x14ac:dyDescent="0.25">
      <c r="B41" s="5" t="s">
        <v>37</v>
      </c>
      <c r="O41" s="24"/>
    </row>
    <row r="42" spans="2:15" x14ac:dyDescent="0.25">
      <c r="B42" s="5" t="s">
        <v>38</v>
      </c>
      <c r="O42" s="24"/>
    </row>
    <row r="43" spans="2:15" x14ac:dyDescent="0.25">
      <c r="B43" s="5" t="s">
        <v>39</v>
      </c>
      <c r="O43" s="24"/>
    </row>
    <row r="44" spans="2:15" x14ac:dyDescent="0.25">
      <c r="B44" s="5" t="s">
        <v>40</v>
      </c>
      <c r="O44" s="24"/>
    </row>
    <row r="45" spans="2:15" x14ac:dyDescent="0.25">
      <c r="B45" s="5" t="s">
        <v>41</v>
      </c>
      <c r="O45" s="24"/>
    </row>
    <row r="46" spans="2:15" x14ac:dyDescent="0.25">
      <c r="B46" s="3" t="s">
        <v>42</v>
      </c>
      <c r="O46" s="24"/>
    </row>
    <row r="47" spans="2:15" x14ac:dyDescent="0.25">
      <c r="B47" s="5" t="s">
        <v>43</v>
      </c>
      <c r="O47" s="24"/>
    </row>
    <row r="48" spans="2:15" x14ac:dyDescent="0.25">
      <c r="B48" s="5" t="s">
        <v>44</v>
      </c>
      <c r="O48" s="24"/>
    </row>
    <row r="49" spans="2:15" x14ac:dyDescent="0.25">
      <c r="B49" s="5" t="s">
        <v>45</v>
      </c>
      <c r="O49" s="24"/>
    </row>
    <row r="50" spans="2:15" x14ac:dyDescent="0.25">
      <c r="B50" s="5" t="s">
        <v>46</v>
      </c>
      <c r="O50" s="24"/>
    </row>
    <row r="51" spans="2:15" x14ac:dyDescent="0.25">
      <c r="B51" s="5" t="s">
        <v>47</v>
      </c>
      <c r="O51" s="24"/>
    </row>
    <row r="52" spans="2:15" x14ac:dyDescent="0.25">
      <c r="B52" s="5" t="s">
        <v>48</v>
      </c>
      <c r="O52" s="24"/>
    </row>
    <row r="53" spans="2:15" s="29" customFormat="1" x14ac:dyDescent="0.25">
      <c r="B53" s="31" t="s">
        <v>49</v>
      </c>
      <c r="O53" s="24"/>
    </row>
    <row r="54" spans="2:15" x14ac:dyDescent="0.25">
      <c r="B54" s="5" t="s">
        <v>50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2:15" x14ac:dyDescent="0.25">
      <c r="B55" s="5" t="s">
        <v>51</v>
      </c>
      <c r="O55" s="24"/>
    </row>
    <row r="56" spans="2:15" x14ac:dyDescent="0.25">
      <c r="B56" s="5" t="s">
        <v>52</v>
      </c>
      <c r="O56" s="24"/>
    </row>
    <row r="57" spans="2:15" x14ac:dyDescent="0.25">
      <c r="B57" s="5" t="s">
        <v>53</v>
      </c>
      <c r="O57" s="24"/>
    </row>
    <row r="58" spans="2:15" x14ac:dyDescent="0.25">
      <c r="B58" s="5" t="s">
        <v>54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 x14ac:dyDescent="0.25">
      <c r="B59" s="5" t="s">
        <v>55</v>
      </c>
      <c r="O59" s="24"/>
    </row>
    <row r="60" spans="2:15" x14ac:dyDescent="0.25">
      <c r="B60" s="5" t="s">
        <v>56</v>
      </c>
      <c r="O60" s="24"/>
    </row>
    <row r="61" spans="2:15" x14ac:dyDescent="0.25">
      <c r="B61" s="5" t="s">
        <v>57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2:15" x14ac:dyDescent="0.25">
      <c r="B62" s="5" t="s">
        <v>58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2:15" s="29" customFormat="1" x14ac:dyDescent="0.25">
      <c r="B63" s="31" t="s">
        <v>59</v>
      </c>
      <c r="O63" s="24"/>
    </row>
    <row r="64" spans="2:15" x14ac:dyDescent="0.25">
      <c r="B64" s="5" t="s">
        <v>60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2:15" x14ac:dyDescent="0.25">
      <c r="B65" s="5" t="s">
        <v>61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2:15" x14ac:dyDescent="0.25">
      <c r="B66" s="5" t="s">
        <v>62</v>
      </c>
      <c r="O66" s="24"/>
    </row>
    <row r="67" spans="2:15" x14ac:dyDescent="0.25">
      <c r="B67" s="5" t="s">
        <v>63</v>
      </c>
      <c r="O67" s="24"/>
    </row>
    <row r="68" spans="2:15" s="29" customFormat="1" x14ac:dyDescent="0.25">
      <c r="B68" s="31" t="s">
        <v>99</v>
      </c>
      <c r="O68" s="24"/>
    </row>
    <row r="69" spans="2:15" x14ac:dyDescent="0.25">
      <c r="B69" s="5" t="s">
        <v>65</v>
      </c>
      <c r="O69" s="24"/>
    </row>
    <row r="70" spans="2:15" x14ac:dyDescent="0.25">
      <c r="B70" s="5" t="s">
        <v>66</v>
      </c>
      <c r="O70" s="24"/>
    </row>
    <row r="71" spans="2:15" s="29" customFormat="1" x14ac:dyDescent="0.25">
      <c r="B71" s="31" t="s">
        <v>67</v>
      </c>
      <c r="O71" s="24"/>
    </row>
    <row r="72" spans="2:15" x14ac:dyDescent="0.25">
      <c r="B72" s="5" t="s">
        <v>68</v>
      </c>
      <c r="C72" s="42"/>
      <c r="D72" s="25"/>
      <c r="E72" s="25"/>
      <c r="F72" s="25"/>
      <c r="G72" s="25"/>
      <c r="H72" s="25"/>
      <c r="I72" s="25"/>
      <c r="O72" s="24"/>
    </row>
    <row r="73" spans="2:15" x14ac:dyDescent="0.25">
      <c r="B73" s="5" t="s">
        <v>69</v>
      </c>
      <c r="C73" s="25"/>
      <c r="D73" s="25"/>
      <c r="E73" s="25"/>
      <c r="F73" s="25"/>
      <c r="G73" s="25"/>
      <c r="H73" s="25"/>
      <c r="O73" s="24"/>
    </row>
    <row r="74" spans="2:15" x14ac:dyDescent="0.25">
      <c r="B74" s="5" t="s">
        <v>103</v>
      </c>
      <c r="C74" s="25"/>
      <c r="D74" s="25"/>
      <c r="E74" s="25"/>
      <c r="F74" s="25"/>
      <c r="G74" s="25"/>
      <c r="H74" s="25"/>
      <c r="O74" s="24"/>
    </row>
    <row r="75" spans="2:15" x14ac:dyDescent="0.25">
      <c r="B75" s="5" t="s">
        <v>70</v>
      </c>
      <c r="C75" s="25"/>
      <c r="D75" s="25"/>
      <c r="E75" s="25"/>
      <c r="F75" s="25"/>
      <c r="G75" s="25"/>
      <c r="H75" s="25"/>
      <c r="I75" s="25"/>
      <c r="O75" s="24"/>
    </row>
    <row r="76" spans="2:15" x14ac:dyDescent="0.25">
      <c r="B76" s="1" t="s">
        <v>71</v>
      </c>
      <c r="C76" s="32"/>
      <c r="D76" s="32"/>
      <c r="E76" s="32"/>
      <c r="F76" s="32"/>
      <c r="G76" s="32"/>
      <c r="H76" s="32"/>
      <c r="I76" s="2"/>
      <c r="J76" s="2"/>
      <c r="K76" s="2"/>
      <c r="L76" s="2"/>
      <c r="M76" s="2"/>
      <c r="N76" s="2"/>
      <c r="O76" s="24"/>
    </row>
    <row r="77" spans="2:15" x14ac:dyDescent="0.25">
      <c r="B77" s="3" t="s">
        <v>72</v>
      </c>
      <c r="O77" s="24"/>
    </row>
    <row r="78" spans="2:15" x14ac:dyDescent="0.25">
      <c r="B78" s="5" t="s">
        <v>73</v>
      </c>
      <c r="O78" s="24"/>
    </row>
    <row r="79" spans="2:15" x14ac:dyDescent="0.25">
      <c r="B79" s="5" t="s">
        <v>74</v>
      </c>
      <c r="O79" s="24"/>
    </row>
    <row r="80" spans="2:15" s="29" customFormat="1" x14ac:dyDescent="0.25">
      <c r="B80" s="31" t="s">
        <v>75</v>
      </c>
      <c r="O80" s="24"/>
    </row>
    <row r="81" spans="2:15" ht="18" x14ac:dyDescent="0.25">
      <c r="B81" s="5" t="s">
        <v>76</v>
      </c>
      <c r="C81" s="24"/>
      <c r="D81" s="33"/>
      <c r="E81" s="33"/>
      <c r="F81" s="33"/>
      <c r="G81" s="33"/>
      <c r="H81" s="25"/>
      <c r="I81" s="25"/>
      <c r="O81" s="24"/>
    </row>
    <row r="82" spans="2:15" ht="18" x14ac:dyDescent="0.25">
      <c r="B82" s="5" t="s">
        <v>77</v>
      </c>
      <c r="C82" s="24"/>
      <c r="D82" s="33"/>
      <c r="E82" s="33"/>
      <c r="F82" s="33"/>
      <c r="G82" s="33"/>
      <c r="H82" s="25"/>
      <c r="I82" s="25"/>
      <c r="O82" s="24"/>
    </row>
    <row r="83" spans="2:15" x14ac:dyDescent="0.25">
      <c r="B83" s="3" t="s">
        <v>78</v>
      </c>
      <c r="O83" s="24"/>
    </row>
    <row r="84" spans="2:15" x14ac:dyDescent="0.25">
      <c r="B84" s="5" t="s">
        <v>79</v>
      </c>
      <c r="O84" s="24"/>
    </row>
    <row r="85" spans="2:15" x14ac:dyDescent="0.25">
      <c r="B85" s="8" t="s">
        <v>80</v>
      </c>
      <c r="C85" s="30">
        <f>+C80+C71+C63+C53+C27+C17+C11</f>
        <v>0</v>
      </c>
      <c r="D85" s="30">
        <f>+D80+D71+D63+D53+D27+D17+D11</f>
        <v>0</v>
      </c>
      <c r="E85" s="30">
        <f t="shared" ref="E85:O85" si="0">+E80+E71+E63+E53+E27+E17+E11</f>
        <v>0</v>
      </c>
      <c r="F85" s="30">
        <f t="shared" si="0"/>
        <v>0</v>
      </c>
      <c r="G85" s="30">
        <f t="shared" si="0"/>
        <v>0</v>
      </c>
      <c r="H85" s="30">
        <f t="shared" si="0"/>
        <v>0</v>
      </c>
      <c r="I85" s="30">
        <f>+I80+I71+I63+I53+I27+I17+I11</f>
        <v>0</v>
      </c>
      <c r="J85" s="30">
        <f t="shared" si="0"/>
        <v>0</v>
      </c>
      <c r="K85" s="30">
        <f t="shared" si="0"/>
        <v>0</v>
      </c>
      <c r="L85" s="30">
        <f t="shared" si="0"/>
        <v>0</v>
      </c>
      <c r="M85" s="30">
        <f t="shared" si="0"/>
        <v>0</v>
      </c>
      <c r="N85" s="30">
        <f t="shared" si="0"/>
        <v>0</v>
      </c>
      <c r="O85" s="30">
        <f t="shared" si="0"/>
        <v>0</v>
      </c>
    </row>
    <row r="86" spans="2:15" ht="15.75" x14ac:dyDescent="0.25">
      <c r="B86" s="35" t="s">
        <v>101</v>
      </c>
      <c r="C86" s="35"/>
      <c r="D86" s="36"/>
      <c r="E86" s="36"/>
    </row>
    <row r="87" spans="2:15" ht="15.75" x14ac:dyDescent="0.25">
      <c r="B87" s="35" t="s">
        <v>102</v>
      </c>
      <c r="C87" s="35"/>
      <c r="D87" s="37"/>
      <c r="E87" s="23"/>
    </row>
  </sheetData>
  <mergeCells count="5">
    <mergeCell ref="B4:O4"/>
    <mergeCell ref="B5:O5"/>
    <mergeCell ref="B6:O6"/>
    <mergeCell ref="B7:O7"/>
    <mergeCell ref="B3:O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Ejecución </vt:lpstr>
      <vt:lpstr>'P1 Presupuesto Aprobado'!Área_de_impresión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Edwin De Jesus Vargas Cruz</cp:lastModifiedBy>
  <cp:revision/>
  <cp:lastPrinted>2023-01-10T18:29:54Z</cp:lastPrinted>
  <dcterms:created xsi:type="dcterms:W3CDTF">2021-07-29T18:58:50Z</dcterms:created>
  <dcterms:modified xsi:type="dcterms:W3CDTF">2023-01-10T18:31:29Z</dcterms:modified>
  <cp:category/>
  <cp:contentStatus/>
</cp:coreProperties>
</file>