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calvor\Desktop\Presupuesto 2021\Nueva carpeta\"/>
    </mc:Choice>
  </mc:AlternateContent>
  <xr:revisionPtr revIDLastSave="0" documentId="13_ncr:1_{85749378-B1E8-4274-818E-F230C6F84E6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r:id="rId1"/>
    <sheet name="MARZO-21" sheetId="8" r:id="rId2"/>
  </sheets>
  <externalReferences>
    <externalReference r:id="rId3"/>
  </externalReferences>
  <definedNames>
    <definedName name="_xlnm.Print_Area" localSheetId="1">'MARZO-21'!$A$1:$I$93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1" l="1"/>
  <c r="D64" i="1" s="1"/>
  <c r="D63" i="1"/>
  <c r="D62" i="1"/>
  <c r="D59" i="1"/>
  <c r="D58" i="1"/>
  <c r="D55" i="1"/>
  <c r="D37" i="1"/>
  <c r="D35" i="1"/>
  <c r="D32" i="1"/>
  <c r="D31" i="1"/>
  <c r="D30" i="1"/>
  <c r="D26" i="1"/>
  <c r="D25" i="1"/>
  <c r="D24" i="1"/>
  <c r="D23" i="1"/>
  <c r="D22" i="1"/>
  <c r="D21" i="1"/>
  <c r="D20" i="1"/>
  <c r="D19" i="1"/>
  <c r="D16" i="1"/>
  <c r="D13" i="1"/>
  <c r="D12" i="1" s="1"/>
  <c r="D18" i="1" l="1"/>
  <c r="D54" i="1"/>
  <c r="D85" i="1" s="1"/>
  <c r="D28" i="1"/>
  <c r="C65" i="1" l="1"/>
  <c r="C63" i="1"/>
  <c r="C62" i="1"/>
  <c r="C55" i="1"/>
  <c r="C38" i="1"/>
  <c r="C35" i="1"/>
  <c r="C32" i="1"/>
  <c r="C31" i="1"/>
  <c r="C30" i="1"/>
  <c r="C26" i="1"/>
  <c r="C25" i="1"/>
  <c r="C24" i="1"/>
  <c r="C23" i="1"/>
  <c r="C22" i="1"/>
  <c r="C21" i="1"/>
  <c r="C20" i="1"/>
  <c r="C19" i="1"/>
  <c r="C16" i="1"/>
  <c r="C54" i="1" l="1"/>
  <c r="C18" i="1"/>
  <c r="C17" i="1" l="1"/>
  <c r="C12" i="1" l="1"/>
  <c r="C85" i="1" s="1"/>
  <c r="D8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Yudelkis Estéfany Santos Muñoz</author>
  </authors>
  <commentList>
    <comment ref="B4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Yudelkis: Esta cuenta no estaba en la anterior planilla. </t>
        </r>
      </text>
    </comment>
    <comment ref="B5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Yudelkis: </t>
        </r>
        <r>
          <rPr>
            <sz val="9"/>
            <color indexed="81"/>
            <rFont val="Tahoma"/>
            <family val="2"/>
          </rPr>
          <t>En esta planilla no aparece la cuenta No.</t>
        </r>
        <r>
          <rPr>
            <b/>
            <sz val="9"/>
            <color indexed="81"/>
            <rFont val="Tahoma"/>
            <family val="2"/>
          </rPr>
          <t xml:space="preserve"> 
2.5.5 - </t>
        </r>
        <r>
          <rPr>
            <sz val="9"/>
            <color indexed="81"/>
            <rFont val="Tahoma"/>
            <family val="2"/>
          </rPr>
          <t>TRANSFERENCIAS DE CAPITAL A INSTITUCIONES PÚBLICAS FINANCIERAS.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Yudelkis: </t>
        </r>
        <r>
          <rPr>
            <sz val="9"/>
            <color indexed="81"/>
            <rFont val="Tahoma"/>
            <family val="2"/>
          </rPr>
          <t>En esta planilla le agregaron la palabra</t>
        </r>
        <r>
          <rPr>
            <b/>
            <sz val="9"/>
            <color indexed="81"/>
            <rFont val="Tahoma"/>
            <family val="2"/>
          </rPr>
          <t xml:space="preserve"> educacional.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Yudelkis: En la planilla anterior la cuenta estaba dos veces 2.6.4 - MÓVILES Y CAMIONES
2.6.4. VEHÍCULOS Y EQUIPO DE TRANSPORTE, TRACCIÓN Y ELEVACIÓN.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Yudelkis: En esta planilla han eliminado la palabra final cultivables.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Yudelkis: </t>
        </r>
        <r>
          <rPr>
            <sz val="9"/>
            <color indexed="81"/>
            <rFont val="Tahoma"/>
            <family val="2"/>
          </rPr>
          <t xml:space="preserve">En esta planilla no se suman los subtotales por cuentas como en la anterior. Solo pide un total general. 
</t>
        </r>
      </text>
    </comment>
    <comment ref="B9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Yudelkis:</t>
        </r>
        <r>
          <rPr>
            <sz val="9"/>
            <color indexed="81"/>
            <rFont val="Tahoma"/>
            <family val="2"/>
          </rPr>
          <t xml:space="preserve"> Estas definiciones fueron agregadas.
</t>
        </r>
      </text>
    </comment>
  </commentList>
</comments>
</file>

<file path=xl/sharedStrings.xml><?xml version="1.0" encoding="utf-8"?>
<sst xmlns="http://schemas.openxmlformats.org/spreadsheetml/2006/main" count="175" uniqueCount="95">
  <si>
    <t>{Ministerio al que está adscrito (si aplica)}</t>
  </si>
  <si>
    <t>EMPRESA DISTRIBUIDORA DE ELECTRICIDAD DEL NORTE, S.A. (EDENORTE)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</si>
  <si>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</si>
  <si>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</si>
  <si>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</si>
  <si>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</si>
  <si>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</si>
  <si>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</si>
  <si>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</si>
  <si>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</si>
  <si>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</si>
  <si>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</si>
  <si>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</si>
  <si>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</si>
  <si>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</si>
  <si>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</si>
  <si>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</si>
  <si>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</si>
  <si>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</si>
  <si>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</si>
  <si>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</si>
  <si>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</si>
  <si>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</si>
  <si>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</si>
  <si>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</si>
  <si>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</si>
  <si>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</si>
  <si>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</si>
  <si>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</si>
  <si>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</si>
  <si>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</si>
  <si>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</si>
  <si>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</si>
  <si>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</si>
  <si>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</si>
  <si>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</si>
  <si>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</si>
  <si>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</si>
  <si>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</si>
  <si>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</si>
  <si>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</si>
  <si>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</si>
  <si>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</si>
  <si>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</si>
  <si>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</si>
  <si>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</si>
  <si>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</si>
  <si>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</si>
  <si>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</si>
  <si>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</si>
  <si>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</si>
  <si>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</si>
  <si>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</si>
  <si>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</si>
  <si>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</si>
  <si>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</si>
  <si>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</si>
  <si>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</si>
  <si>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</si>
  <si>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</si>
  <si>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</si>
  <si>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</si>
  <si>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</si>
  <si>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</si>
  <si>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</si>
  <si>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</si>
  <si>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</si>
  <si>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</si>
  <si>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</si>
  <si>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</si>
  <si>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</si>
  <si>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</si>
  <si>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</si>
  <si>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</si>
  <si>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</si>
  <si>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</si>
  <si>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</si>
  <si>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</si>
  <si>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</si>
  <si>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</si>
  <si>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</si>
  <si>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</si>
  <si>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</si>
  <si>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</si>
  <si>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</si>
  <si>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Ejecución de Gasto y Aplicaciones financieras </t>
  </si>
  <si>
    <t xml:space="preserve">Gasto devengado </t>
  </si>
  <si>
    <t xml:space="preserve">Enero </t>
  </si>
  <si>
    <t>Febrero</t>
  </si>
  <si>
    <t>Marzo</t>
  </si>
  <si>
    <t xml:space="preserve">Total </t>
  </si>
  <si>
    <t>2.8 - ADQUISICION DE ACTIVOS FINANCIEROS CON FINES DE POLÍTICA</t>
  </si>
  <si>
    <t xml:space="preserve">Nota: destacar que son datos preliminares ya que aún contabilidad está en proceso de registros de facturas en dicho  periodos.  </t>
  </si>
  <si>
    <t>Compra de energía incluida en el reporta a partir de enero 2021.</t>
  </si>
  <si>
    <t>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</si>
</sst>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5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8" xfId="0" applyBorder="1"/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7" fillId="0" borderId="0" xfId="0" applyFont="1" applyBorder="1" applyAlignment="1">
      <alignment horizontal="center" vertical="top" wrapText="1" readingOrder="1"/>
    </xf>
    <xf numFmtId="0" fontId="0" fillId="0" borderId="0" xfId="0" applyFill="1" applyAlignment="1">
      <alignment horizontal="left" indent="2"/>
    </xf>
    <xf numFmtId="0" fontId="6" fillId="0" borderId="0" xfId="0" applyFont="1"/>
    <xf numFmtId="43" fontId="0" fillId="0" borderId="0" xfId="0" applyNumberFormat="1"/>
    <xf numFmtId="43" fontId="0" fillId="0" borderId="0" xfId="1" applyFont="1"/>
    <xf numFmtId="0" fontId="3" fillId="0" borderId="0" xfId="0" applyFont="1"/>
    <xf numFmtId="4" fontId="0" fillId="0" borderId="0" xfId="0" applyNumberFormat="1"/>
    <xf numFmtId="43" fontId="3" fillId="0" borderId="0" xfId="0" applyNumberFormat="1" applyFont="1"/>
    <xf numFmtId="43" fontId="3" fillId="0" borderId="0" xfId="1" applyFont="1"/>
    <xf numFmtId="39" fontId="3" fillId="0" borderId="0" xfId="0" applyNumberFormat="1" applyFont="1"/>
    <xf numFmtId="164" fontId="2" fillId="2" borderId="2" xfId="0" applyNumberFormat="1" applyFont="1" applyFill="1" applyBorder="1"/>
    <xf numFmtId="43" fontId="3" fillId="0" borderId="1" xfId="1" applyFont="1" applyBorder="1"/>
    <xf numFmtId="0" fontId="0" fillId="3" borderId="0" xfId="0" applyFill="1" applyAlignment="1">
      <alignment horizontal="left" indent="2"/>
    </xf>
    <xf numFmtId="0" fontId="11" fillId="0" borderId="0" xfId="0" applyFont="1"/>
    <xf numFmtId="0" fontId="12" fillId="0" borderId="0" xfId="0" applyFont="1"/>
    <xf numFmtId="0" fontId="6" fillId="3" borderId="0" xfId="0" applyFont="1" applyFill="1"/>
    <xf numFmtId="43" fontId="2" fillId="2" borderId="2" xfId="1" applyFont="1" applyFill="1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 wrapText="1" readingOrder="1"/>
    </xf>
    <xf numFmtId="0" fontId="2" fillId="4" borderId="9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top" wrapText="1" readingOrder="1"/>
    </xf>
    <xf numFmtId="0" fontId="13" fillId="0" borderId="0" xfId="0" applyFont="1" applyBorder="1" applyAlignment="1">
      <alignment horizontal="center" vertical="top" wrapText="1" readingOrder="1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top" wrapText="1" readingOrder="1"/>
    </xf>
  </cellXfs>
  <cellStyles count="3">
    <cellStyle name="Millares" xfId="1" builtinId="3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4</xdr:row>
      <xdr:rowOff>9525</xdr:rowOff>
    </xdr:from>
    <xdr:to>
      <xdr:col>1</xdr:col>
      <xdr:colOff>1076324</xdr:colOff>
      <xdr:row>7</xdr:row>
      <xdr:rowOff>9525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019175"/>
          <a:ext cx="1552574" cy="600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134471</xdr:colOff>
      <xdr:row>1</xdr:row>
      <xdr:rowOff>22413</xdr:rowOff>
    </xdr:from>
    <xdr:to>
      <xdr:col>2</xdr:col>
      <xdr:colOff>3496236</xdr:colOff>
      <xdr:row>6</xdr:row>
      <xdr:rowOff>79376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D33BCF-31CD-4EF9-B875-CA788ADA8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471" y="212913"/>
          <a:ext cx="3361765" cy="993588"/>
        </a:xfrm>
        <a:prstGeom prst="rect">
          <a:avLst/>
        </a:prstGeom>
      </xdr:spPr>
    </xdr:pic>
    <xdr:clientData/>
  </xdr:twoCellAnchor>
  <xdr:twoCellAnchor editAs="oneCell">
    <xdr:from>
      <xdr:col>4</xdr:col>
      <xdr:colOff>1065492</xdr:colOff>
      <xdr:row>85</xdr:row>
      <xdr:rowOff>182283</xdr:rowOff>
    </xdr:from>
    <xdr:to>
      <xdr:col>6</xdr:col>
      <xdr:colOff>180826</xdr:colOff>
      <xdr:row>89</xdr:row>
      <xdr:rowOff>181722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210EB1-4361-46C3-8101-36063A206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21316" y="16419607"/>
          <a:ext cx="3048598" cy="783850"/>
        </a:xfrm>
        <a:prstGeom prst="rect">
          <a:avLst/>
        </a:prstGeom>
      </xdr:spPr>
    </xdr:pic>
    <xdr:clientData/>
  </xdr:twoCellAnchor>
  <xdr:twoCellAnchor editAs="oneCell">
    <xdr:from>
      <xdr:col>4</xdr:col>
      <xdr:colOff>1060824</xdr:colOff>
      <xdr:row>89</xdr:row>
      <xdr:rowOff>54162</xdr:rowOff>
    </xdr:from>
    <xdr:to>
      <xdr:col>6</xdr:col>
      <xdr:colOff>765961</xdr:colOff>
      <xdr:row>94</xdr:row>
      <xdr:rowOff>79321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FCDA630-8A37-44FB-90B8-47093B9A7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16648" y="17075897"/>
          <a:ext cx="3638401" cy="9776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snascalidad\Planificacion\2-Gerencia%20de%20Planificacion%20y%20Presupuesto\3-%20GERENCIA%20PLANIFICACION%20Y%20PRESUPUESTOS\Presupuesto-CO\PRESUPUESTO%202021\DIGEPRES%20Y%20OAI\FORMATO%20OAI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OAI- PPto. Aprobado"/>
      <sheetName val="Presupuesto 2021"/>
      <sheetName val="Ejecución OAI "/>
      <sheetName val="Cuenta"/>
    </sheetNames>
    <sheetDataSet>
      <sheetData sheetId="0"/>
      <sheetData sheetId="1">
        <row r="28">
          <cell r="E28">
            <v>244744804.31</v>
          </cell>
        </row>
        <row r="29">
          <cell r="E29">
            <v>275000816.35000002</v>
          </cell>
        </row>
        <row r="30">
          <cell r="E30">
            <v>139200000</v>
          </cell>
        </row>
        <row r="31">
          <cell r="E31"/>
        </row>
        <row r="32">
          <cell r="E32"/>
        </row>
        <row r="33">
          <cell r="E33">
            <v>6556249.7300000004</v>
          </cell>
        </row>
        <row r="34">
          <cell r="E34">
            <v>61093677.659999996</v>
          </cell>
        </row>
        <row r="35">
          <cell r="E35">
            <v>45196733.880000003</v>
          </cell>
        </row>
        <row r="36">
          <cell r="E36">
            <v>28933675.449999999</v>
          </cell>
        </row>
        <row r="37">
          <cell r="E37">
            <v>11036388.91</v>
          </cell>
        </row>
        <row r="38">
          <cell r="E38">
            <v>1296711.1100000001</v>
          </cell>
        </row>
        <row r="39">
          <cell r="E39">
            <v>7218613.7199999997</v>
          </cell>
        </row>
        <row r="40">
          <cell r="E40">
            <v>158156948.10000002</v>
          </cell>
        </row>
        <row r="41">
          <cell r="E41">
            <v>34159325.859999999</v>
          </cell>
        </row>
        <row r="42">
          <cell r="E42">
            <v>329878478.82999998</v>
          </cell>
        </row>
        <row r="43">
          <cell r="E43">
            <v>919183.22</v>
          </cell>
        </row>
        <row r="44">
          <cell r="E44">
            <v>9908878.4600000009</v>
          </cell>
        </row>
        <row r="45">
          <cell r="E45">
            <v>16651498.299999999</v>
          </cell>
        </row>
        <row r="46">
          <cell r="E46">
            <v>93078374.25</v>
          </cell>
        </row>
        <row r="47">
          <cell r="E47">
            <v>1147812378.8999999</v>
          </cell>
        </row>
        <row r="48">
          <cell r="E48">
            <v>16677401.85</v>
          </cell>
        </row>
        <row r="49">
          <cell r="E49">
            <v>127800266.34999999</v>
          </cell>
        </row>
        <row r="50">
          <cell r="E50">
            <v>10281525.869999999</v>
          </cell>
        </row>
        <row r="51">
          <cell r="E51">
            <v>43937770</v>
          </cell>
        </row>
        <row r="52">
          <cell r="E52">
            <v>85819935.700000003</v>
          </cell>
        </row>
        <row r="53">
          <cell r="E53">
            <v>10896424.15</v>
          </cell>
        </row>
        <row r="54">
          <cell r="E54">
            <v>56367523.600000001</v>
          </cell>
        </row>
        <row r="55">
          <cell r="E55">
            <v>5618500.0599999996</v>
          </cell>
        </row>
        <row r="56">
          <cell r="E56">
            <v>2547910</v>
          </cell>
        </row>
        <row r="57">
          <cell r="E57">
            <v>14919714.189999999</v>
          </cell>
        </row>
        <row r="58">
          <cell r="E58">
            <v>29872646.289999999</v>
          </cell>
        </row>
        <row r="59">
          <cell r="E59">
            <v>14716800</v>
          </cell>
        </row>
        <row r="60">
          <cell r="E60">
            <v>8498387.3399999999</v>
          </cell>
        </row>
        <row r="61">
          <cell r="E61">
            <v>38684041.049999997</v>
          </cell>
        </row>
        <row r="62">
          <cell r="E62">
            <v>62000</v>
          </cell>
        </row>
        <row r="63">
          <cell r="E63">
            <v>130272</v>
          </cell>
        </row>
        <row r="64">
          <cell r="E64">
            <v>180681617.03999999</v>
          </cell>
        </row>
        <row r="65">
          <cell r="E65">
            <v>51736815.75</v>
          </cell>
        </row>
        <row r="66">
          <cell r="E66">
            <v>24603988.709999997</v>
          </cell>
        </row>
        <row r="67">
          <cell r="E67">
            <v>3252339.88</v>
          </cell>
        </row>
        <row r="68">
          <cell r="E68">
            <v>6323513.8300000001</v>
          </cell>
        </row>
        <row r="69">
          <cell r="E69">
            <v>140478225.13999999</v>
          </cell>
        </row>
        <row r="70">
          <cell r="E70">
            <v>33451700</v>
          </cell>
        </row>
        <row r="71">
          <cell r="E71">
            <v>5653191.8799999999</v>
          </cell>
        </row>
        <row r="72">
          <cell r="E72">
            <v>9552104.4000000004</v>
          </cell>
        </row>
        <row r="73">
          <cell r="E73">
            <v>25066246.629999999</v>
          </cell>
        </row>
        <row r="74">
          <cell r="E74">
            <v>48000000</v>
          </cell>
        </row>
        <row r="75">
          <cell r="E75">
            <v>3300000</v>
          </cell>
        </row>
        <row r="76">
          <cell r="E76">
            <v>16872150.440000001</v>
          </cell>
        </row>
        <row r="77">
          <cell r="E77">
            <v>57629904.079999998</v>
          </cell>
        </row>
        <row r="78">
          <cell r="E78">
            <v>425520603.39999998</v>
          </cell>
        </row>
        <row r="79">
          <cell r="E79">
            <v>3998500</v>
          </cell>
        </row>
        <row r="80">
          <cell r="E80">
            <v>22358823.309999999</v>
          </cell>
        </row>
      </sheetData>
      <sheetData sheetId="2"/>
      <sheetData sheetId="3">
        <row r="40">
          <cell r="Q40">
            <v>140084040.19999999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93"/>
  <sheetViews>
    <sheetView showGridLines="0" workbookViewId="0">
      <selection activeCell="E10" sqref="E10"/>
    </sheetView>
  </sheetViews>
  <sheetFormatPr baseColWidth="10" defaultColWidth="11.42578125" defaultRowHeight="15" x14ac:dyDescent="0.25"/>
  <cols>
    <col min="2" max="2" width="59.85546875" customWidth="1"/>
    <col min="3" max="3" width="17.5703125" customWidth="1"/>
    <col min="4" max="4" width="18.7109375" customWidth="1"/>
    <col min="5" max="5" width="16.85546875" bestFit="1" customWidth="1"/>
  </cols>
  <sheetData>
    <row r="3" spans="2:15" ht="28.5" customHeight="1" x14ac:dyDescent="0.25">
      <c r="B3" s="41" t="s">
        <v>0</v>
      </c>
      <c r="C3" s="42"/>
      <c r="D3" s="42"/>
      <c r="E3" s="18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21" customHeight="1" x14ac:dyDescent="0.25">
      <c r="B4" s="39" t="s">
        <v>1</v>
      </c>
      <c r="C4" s="40"/>
      <c r="D4" s="40"/>
      <c r="E4" s="17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2:15" ht="15.75" x14ac:dyDescent="0.25">
      <c r="B5" s="48" t="s">
        <v>94</v>
      </c>
      <c r="C5" s="49"/>
      <c r="D5" s="49"/>
      <c r="E5" s="16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2:15" ht="15.75" customHeight="1" x14ac:dyDescent="0.25">
      <c r="B6" s="43" t="s">
        <v>2</v>
      </c>
      <c r="C6" s="44"/>
      <c r="D6" s="44"/>
      <c r="E6" s="15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2:15" ht="15.75" customHeight="1" x14ac:dyDescent="0.25">
      <c r="B7" s="43" t="s">
        <v>3</v>
      </c>
      <c r="C7" s="44"/>
      <c r="D7" s="44"/>
      <c r="E7" s="22"/>
      <c r="F7" s="12"/>
      <c r="G7" s="12"/>
      <c r="H7" s="12"/>
      <c r="I7" s="12"/>
      <c r="J7" s="12"/>
      <c r="K7" s="12"/>
      <c r="L7" s="12"/>
      <c r="M7" s="12"/>
      <c r="N7" s="12"/>
      <c r="O7" s="12"/>
    </row>
    <row r="9" spans="2:15" ht="15" customHeight="1" x14ac:dyDescent="0.25">
      <c r="B9" s="45" t="s">
        <v>4</v>
      </c>
      <c r="C9" s="46" t="s">
        <v>5</v>
      </c>
      <c r="D9" s="46" t="s">
        <v>6</v>
      </c>
      <c r="E9" s="7"/>
    </row>
    <row r="10" spans="2:15" ht="23.25" customHeight="1" x14ac:dyDescent="0.25">
      <c r="B10" s="45"/>
      <c r="C10" s="47"/>
      <c r="D10" s="47"/>
      <c r="E10" s="7"/>
    </row>
    <row r="11" spans="2:15" x14ac:dyDescent="0.25">
      <c r="B11" s="1" t="s">
        <v>7</v>
      </c>
      <c r="C11" s="2"/>
      <c r="D11" s="2"/>
      <c r="E11" s="7"/>
    </row>
    <row r="12" spans="2:15" x14ac:dyDescent="0.25">
      <c r="B12" s="3" t="s">
        <v>8</v>
      </c>
      <c r="C12" s="30" t="e">
        <f>SUM(C13:C17)</f>
        <v>#REF!</v>
      </c>
      <c r="D12" s="4">
        <f>SUM(D13:D17)</f>
        <v>2426857476.2099991</v>
      </c>
      <c r="E12" s="7"/>
    </row>
    <row r="13" spans="2:15" x14ac:dyDescent="0.25">
      <c r="B13" s="5" t="s">
        <v>9</v>
      </c>
      <c r="C13" s="26">
        <v>244734804.34542862</v>
      </c>
      <c r="D13" s="6">
        <f>+'[1]Presupuesto 2021'!$E$28</f>
        <v>244744804.31</v>
      </c>
      <c r="E13" s="7"/>
    </row>
    <row r="14" spans="2:15" x14ac:dyDescent="0.25">
      <c r="B14" s="5" t="s">
        <v>10</v>
      </c>
      <c r="C14" s="26">
        <v>1731421604.5540504</v>
      </c>
      <c r="D14" s="6">
        <v>1731421604.5540504</v>
      </c>
      <c r="E14" s="7"/>
    </row>
    <row r="15" spans="2:15" x14ac:dyDescent="0.25">
      <c r="B15" s="5" t="s">
        <v>11</v>
      </c>
      <c r="C15" s="26">
        <v>0</v>
      </c>
      <c r="D15" s="6"/>
      <c r="E15" s="7"/>
    </row>
    <row r="16" spans="2:15" x14ac:dyDescent="0.25">
      <c r="B16" s="5" t="s">
        <v>12</v>
      </c>
      <c r="C16" s="26" t="e">
        <f>+#REF!</f>
        <v>#REF!</v>
      </c>
      <c r="D16" s="6">
        <f>+'[1]Presupuesto 2021'!$E$29</f>
        <v>275000816.35000002</v>
      </c>
      <c r="E16" s="7"/>
    </row>
    <row r="17" spans="2:5" x14ac:dyDescent="0.25">
      <c r="B17" s="5" t="s">
        <v>13</v>
      </c>
      <c r="C17" s="26" t="e">
        <f>+#REF!</f>
        <v>#REF!</v>
      </c>
      <c r="D17" s="6">
        <v>175690250.99594876</v>
      </c>
      <c r="E17" s="7"/>
    </row>
    <row r="18" spans="2:5" x14ac:dyDescent="0.25">
      <c r="B18" s="3" t="s">
        <v>14</v>
      </c>
      <c r="C18" s="30" t="e">
        <f>SUM(C19:C27)</f>
        <v>#REF!</v>
      </c>
      <c r="D18" s="4">
        <f>SUM(D19:D27)</f>
        <v>2790346667.6199999</v>
      </c>
      <c r="E18" s="7"/>
    </row>
    <row r="19" spans="2:5" x14ac:dyDescent="0.25">
      <c r="B19" s="5" t="s">
        <v>15</v>
      </c>
      <c r="C19" s="26" t="e">
        <f>+#REF!+#REF!+#REF!+#REF!</f>
        <v>#REF!</v>
      </c>
      <c r="D19" s="6">
        <f>+'[1]Presupuesto 2021'!$E$30+'[1]Presupuesto 2021'!$E$31+'[1]Presupuesto 2021'!$E$32+'[1]Presupuesto 2021'!$E$33</f>
        <v>145756249.72999999</v>
      </c>
      <c r="E19" s="7"/>
    </row>
    <row r="20" spans="2:5" x14ac:dyDescent="0.25">
      <c r="B20" s="5" t="s">
        <v>16</v>
      </c>
      <c r="C20" s="26" t="e">
        <f>+#REF!+#REF!</f>
        <v>#REF!</v>
      </c>
      <c r="D20" s="6">
        <f>+'[1]Presupuesto 2021'!$E$34+'[1]Presupuesto 2021'!$E$35</f>
        <v>106290411.53999999</v>
      </c>
      <c r="E20" s="7"/>
    </row>
    <row r="21" spans="2:5" x14ac:dyDescent="0.25">
      <c r="B21" s="5" t="s">
        <v>17</v>
      </c>
      <c r="C21" s="26" t="e">
        <f>+#REF!+#REF!</f>
        <v>#REF!</v>
      </c>
      <c r="D21" s="6">
        <f>+'[1]Presupuesto 2021'!$E$36+'[1]Presupuesto 2021'!$E$37</f>
        <v>39970064.359999999</v>
      </c>
      <c r="E21" s="7"/>
    </row>
    <row r="22" spans="2:5" x14ac:dyDescent="0.25">
      <c r="B22" s="5" t="s">
        <v>18</v>
      </c>
      <c r="C22" s="26" t="e">
        <f>+#REF!+#REF!</f>
        <v>#REF!</v>
      </c>
      <c r="D22" s="6">
        <f>+'[1]Presupuesto 2021'!$E$38+'[1]Presupuesto 2021'!$E$39</f>
        <v>8515324.8300000001</v>
      </c>
      <c r="E22" s="7"/>
    </row>
    <row r="23" spans="2:5" x14ac:dyDescent="0.25">
      <c r="B23" s="5" t="s">
        <v>19</v>
      </c>
      <c r="C23" s="26" t="e">
        <f>+#REF!+#REF!+#REF!+#REF!</f>
        <v>#REF!</v>
      </c>
      <c r="D23" s="6">
        <f>+'[1]Presupuesto 2021'!$E$40+'[1]Presupuesto 2021'!$E$41+'[1]Presupuesto 2021'!$E$42+'[1]Presupuesto 2021'!$E$43</f>
        <v>523113936.01000005</v>
      </c>
    </row>
    <row r="24" spans="2:5" x14ac:dyDescent="0.25">
      <c r="B24" s="5" t="s">
        <v>20</v>
      </c>
      <c r="C24" s="26" t="e">
        <f>+#REF!</f>
        <v>#REF!</v>
      </c>
      <c r="D24" s="6">
        <f>+'[1]Presupuesto 2021'!$E$44</f>
        <v>9908878.4600000009</v>
      </c>
    </row>
    <row r="25" spans="2:5" x14ac:dyDescent="0.25">
      <c r="B25" s="5" t="s">
        <v>21</v>
      </c>
      <c r="C25" s="26" t="e">
        <f>+#REF!+#REF!+#REF!+#REF!+#REF!+#REF!+#REF!+#REF!</f>
        <v>#REF!</v>
      </c>
      <c r="D25" s="6">
        <f>+'[1]Presupuesto 2021'!$E$45+'[1]Presupuesto 2021'!$E$46+'[1]Presupuesto 2021'!$E$47+'[1]Presupuesto 2021'!$E$48+'[1]Presupuesto 2021'!$E$49+'[1]Presupuesto 2021'!$E$50+'[1]Presupuesto 2021'!$E$51+'[1]Presupuesto 2021'!$E$52</f>
        <v>1542059151.2199996</v>
      </c>
    </row>
    <row r="26" spans="2:5" x14ac:dyDescent="0.25">
      <c r="B26" s="5" t="s">
        <v>22</v>
      </c>
      <c r="C26" s="26" t="e">
        <f>+#REF!+#REF!+#REF!+#REF!+#REF!+#REF!+#REF!+#REF!+#REF!+#REF!+#REF!+#REF!+#REF!</f>
        <v>#REF!</v>
      </c>
      <c r="D26" s="6">
        <f>+'[1]Presupuesto 2021'!$E$53+'[1]Presupuesto 2021'!$E$54+'[1]Presupuesto 2021'!$E$55+'[1]Presupuesto 2021'!$E$56+'[1]Presupuesto 2021'!$E$57+'[1]Presupuesto 2021'!$E$58+'[1]Presupuesto 2021'!$E$59+'[1]Presupuesto 2021'!$E$60+'[1]Presupuesto 2021'!$E$61+'[1]Presupuesto 2021'!$E$62+'[1]Presupuesto 2021'!$E$63+'[1]Presupuesto 2021'!$E$64+'[1]Presupuesto 2021'!$E$65</f>
        <v>414732651.47000003</v>
      </c>
    </row>
    <row r="27" spans="2:5" x14ac:dyDescent="0.25">
      <c r="B27" s="5" t="s">
        <v>23</v>
      </c>
      <c r="C27" s="26">
        <v>0</v>
      </c>
      <c r="D27" s="6"/>
    </row>
    <row r="28" spans="2:5" x14ac:dyDescent="0.25">
      <c r="B28" s="3" t="s">
        <v>24</v>
      </c>
      <c r="C28" s="30">
        <v>227728748.58000001</v>
      </c>
      <c r="D28" s="4">
        <f>SUM(D29:D53)</f>
        <v>223315063.83999997</v>
      </c>
    </row>
    <row r="29" spans="2:5" x14ac:dyDescent="0.25">
      <c r="B29" s="5" t="s">
        <v>25</v>
      </c>
      <c r="C29" s="26">
        <v>0</v>
      </c>
      <c r="D29" s="6"/>
    </row>
    <row r="30" spans="2:5" x14ac:dyDescent="0.25">
      <c r="B30" s="5" t="s">
        <v>26</v>
      </c>
      <c r="C30" s="26" t="e">
        <f>+#REF!</f>
        <v>#REF!</v>
      </c>
      <c r="D30" s="6">
        <f>+'[1]Presupuesto 2021'!$E$66</f>
        <v>24603988.709999997</v>
      </c>
    </row>
    <row r="31" spans="2:5" x14ac:dyDescent="0.25">
      <c r="B31" s="5" t="s">
        <v>27</v>
      </c>
      <c r="C31" s="26" t="e">
        <f>+#REF!</f>
        <v>#REF!</v>
      </c>
      <c r="D31" s="6">
        <f>+'[1]Presupuesto 2021'!$E$67</f>
        <v>3252339.88</v>
      </c>
    </row>
    <row r="32" spans="2:5" x14ac:dyDescent="0.25">
      <c r="B32" s="5" t="s">
        <v>28</v>
      </c>
      <c r="C32" s="26" t="e">
        <f>+#REF!</f>
        <v>#REF!</v>
      </c>
      <c r="D32" s="6">
        <f>+'[1]Presupuesto 2021'!$E$68</f>
        <v>6323513.8300000001</v>
      </c>
    </row>
    <row r="33" spans="2:4" x14ac:dyDescent="0.25">
      <c r="B33" s="5" t="s">
        <v>29</v>
      </c>
      <c r="C33" s="26">
        <v>0</v>
      </c>
      <c r="D33" s="6"/>
    </row>
    <row r="34" spans="2:4" x14ac:dyDescent="0.25">
      <c r="B34" s="5" t="s">
        <v>30</v>
      </c>
      <c r="C34" s="26">
        <v>0</v>
      </c>
      <c r="D34" s="6"/>
    </row>
    <row r="35" spans="2:4" x14ac:dyDescent="0.25">
      <c r="B35" s="5" t="s">
        <v>31</v>
      </c>
      <c r="C35" s="26" t="e">
        <f>+#REF!</f>
        <v>#REF!</v>
      </c>
      <c r="D35" s="6">
        <f>+'[1]Presupuesto 2021'!$E$69</f>
        <v>140478225.13999999</v>
      </c>
    </row>
    <row r="36" spans="2:4" x14ac:dyDescent="0.25">
      <c r="B36" s="5" t="s">
        <v>32</v>
      </c>
      <c r="C36" s="26">
        <v>0</v>
      </c>
      <c r="D36" s="6"/>
    </row>
    <row r="37" spans="2:4" x14ac:dyDescent="0.25">
      <c r="B37" s="5" t="s">
        <v>33</v>
      </c>
      <c r="C37" s="26">
        <v>49348782.350000001</v>
      </c>
      <c r="D37" s="6">
        <f>+'[1]Presupuesto 2021'!$E$70+'[1]Presupuesto 2021'!$E$71+'[1]Presupuesto 2021'!$E$72</f>
        <v>48656996.280000001</v>
      </c>
    </row>
    <row r="38" spans="2:4" x14ac:dyDescent="0.25">
      <c r="B38" s="3" t="s">
        <v>34</v>
      </c>
      <c r="C38" s="30">
        <f>SUM(C39:C53)</f>
        <v>0</v>
      </c>
      <c r="D38" s="4"/>
    </row>
    <row r="39" spans="2:4" x14ac:dyDescent="0.25">
      <c r="B39" s="5" t="s">
        <v>35</v>
      </c>
      <c r="C39" s="26"/>
      <c r="D39" s="6"/>
    </row>
    <row r="40" spans="2:4" x14ac:dyDescent="0.25">
      <c r="B40" s="5" t="s">
        <v>36</v>
      </c>
      <c r="C40" s="26"/>
      <c r="D40" s="6"/>
    </row>
    <row r="41" spans="2:4" x14ac:dyDescent="0.25">
      <c r="B41" s="5" t="s">
        <v>37</v>
      </c>
      <c r="C41" s="26"/>
      <c r="D41" s="6"/>
    </row>
    <row r="42" spans="2:4" x14ac:dyDescent="0.25">
      <c r="B42" s="5" t="s">
        <v>38</v>
      </c>
      <c r="C42" s="26"/>
      <c r="D42" s="6"/>
    </row>
    <row r="43" spans="2:4" x14ac:dyDescent="0.25">
      <c r="B43" s="5" t="s">
        <v>39</v>
      </c>
      <c r="C43" s="26"/>
      <c r="D43" s="6"/>
    </row>
    <row r="44" spans="2:4" x14ac:dyDescent="0.25">
      <c r="B44" s="34" t="s">
        <v>40</v>
      </c>
      <c r="C44" s="26"/>
      <c r="D44" s="6"/>
    </row>
    <row r="45" spans="2:4" x14ac:dyDescent="0.25">
      <c r="B45" s="5" t="s">
        <v>41</v>
      </c>
      <c r="C45" s="26"/>
      <c r="D45" s="6"/>
    </row>
    <row r="46" spans="2:4" x14ac:dyDescent="0.25">
      <c r="B46" s="5" t="s">
        <v>42</v>
      </c>
      <c r="C46" s="26"/>
      <c r="D46" s="6"/>
    </row>
    <row r="47" spans="2:4" x14ac:dyDescent="0.25">
      <c r="B47" s="3" t="s">
        <v>43</v>
      </c>
      <c r="C47" s="30"/>
      <c r="D47" s="4"/>
    </row>
    <row r="48" spans="2:4" x14ac:dyDescent="0.25">
      <c r="B48" s="5" t="s">
        <v>44</v>
      </c>
      <c r="C48" s="26"/>
      <c r="D48" s="6"/>
    </row>
    <row r="49" spans="2:5" x14ac:dyDescent="0.25">
      <c r="B49" s="5" t="s">
        <v>45</v>
      </c>
      <c r="C49" s="26"/>
      <c r="D49" s="6"/>
    </row>
    <row r="50" spans="2:5" x14ac:dyDescent="0.25">
      <c r="B50" s="5" t="s">
        <v>46</v>
      </c>
      <c r="C50" s="26"/>
      <c r="D50" s="6"/>
    </row>
    <row r="51" spans="2:5" x14ac:dyDescent="0.25">
      <c r="B51" s="34" t="s">
        <v>47</v>
      </c>
      <c r="C51" s="26"/>
      <c r="D51" s="6"/>
    </row>
    <row r="52" spans="2:5" x14ac:dyDescent="0.25">
      <c r="B52" s="5" t="s">
        <v>48</v>
      </c>
      <c r="C52" s="26"/>
      <c r="D52" s="6"/>
    </row>
    <row r="53" spans="2:5" x14ac:dyDescent="0.25">
      <c r="B53" s="23" t="s">
        <v>49</v>
      </c>
      <c r="C53" s="26"/>
      <c r="D53" s="6"/>
    </row>
    <row r="54" spans="2:5" x14ac:dyDescent="0.25">
      <c r="B54" s="3" t="s">
        <v>50</v>
      </c>
      <c r="C54" s="30" t="e">
        <f>SUM(C55:C63)</f>
        <v>#REF!</v>
      </c>
      <c r="D54" s="4">
        <f>SUM(D55:D63)</f>
        <v>580387404.54999995</v>
      </c>
    </row>
    <row r="55" spans="2:5" x14ac:dyDescent="0.25">
      <c r="B55" s="5" t="s">
        <v>51</v>
      </c>
      <c r="C55" s="26" t="e">
        <f>+#REF!+#REF!</f>
        <v>#REF!</v>
      </c>
      <c r="D55" s="6">
        <f>+'[1]Presupuesto 2021'!$E$73+'[1]Presupuesto 2021'!$E$74</f>
        <v>73066246.629999995</v>
      </c>
    </row>
    <row r="56" spans="2:5" x14ac:dyDescent="0.25">
      <c r="B56" s="34" t="s">
        <v>52</v>
      </c>
      <c r="C56" s="26">
        <v>0</v>
      </c>
      <c r="D56" s="6"/>
    </row>
    <row r="57" spans="2:5" x14ac:dyDescent="0.25">
      <c r="B57" s="5" t="s">
        <v>53</v>
      </c>
      <c r="C57" s="26">
        <v>0</v>
      </c>
      <c r="D57" s="6"/>
    </row>
    <row r="58" spans="2:5" x14ac:dyDescent="0.25">
      <c r="B58" s="34" t="s">
        <v>54</v>
      </c>
      <c r="C58" s="26">
        <v>72945554.519999996</v>
      </c>
      <c r="D58" s="6">
        <f>+'[1]Presupuesto 2021'!$E$76+'[1]Presupuesto 2021'!$E$77</f>
        <v>74502054.519999996</v>
      </c>
      <c r="E58" s="7"/>
    </row>
    <row r="59" spans="2:5" x14ac:dyDescent="0.25">
      <c r="B59" s="5" t="s">
        <v>55</v>
      </c>
      <c r="C59" s="26">
        <v>3300000</v>
      </c>
      <c r="D59" s="6">
        <f>+'[1]Presupuesto 2021'!$E$75</f>
        <v>3300000</v>
      </c>
    </row>
    <row r="60" spans="2:5" x14ac:dyDescent="0.25">
      <c r="B60" s="5" t="s">
        <v>56</v>
      </c>
      <c r="C60" s="26">
        <v>0</v>
      </c>
      <c r="D60" s="6"/>
    </row>
    <row r="61" spans="2:5" x14ac:dyDescent="0.25">
      <c r="B61" s="34" t="s">
        <v>57</v>
      </c>
      <c r="C61" s="26">
        <v>0</v>
      </c>
      <c r="D61" s="6"/>
    </row>
    <row r="62" spans="2:5" x14ac:dyDescent="0.25">
      <c r="B62" s="5" t="s">
        <v>58</v>
      </c>
      <c r="C62" s="26" t="e">
        <f>+#REF!</f>
        <v>#REF!</v>
      </c>
      <c r="D62" s="6">
        <f>+'[1]Presupuesto 2021'!$E$78</f>
        <v>425520603.39999998</v>
      </c>
    </row>
    <row r="63" spans="2:5" x14ac:dyDescent="0.25">
      <c r="B63" s="5" t="s">
        <v>59</v>
      </c>
      <c r="C63" s="26" t="e">
        <f>+#REF!</f>
        <v>#REF!</v>
      </c>
      <c r="D63" s="6">
        <f>+'[1]Presupuesto 2021'!$E$79</f>
        <v>3998500</v>
      </c>
    </row>
    <row r="64" spans="2:5" x14ac:dyDescent="0.25">
      <c r="B64" s="3" t="s">
        <v>60</v>
      </c>
      <c r="C64" s="30">
        <v>6153779075.0100002</v>
      </c>
      <c r="D64" s="4">
        <f>SUM(D65:D66)</f>
        <v>6134267738.8403397</v>
      </c>
    </row>
    <row r="65" spans="2:5" x14ac:dyDescent="0.25">
      <c r="B65" s="5" t="s">
        <v>61</v>
      </c>
      <c r="C65" s="26" t="e">
        <f>+#REF!</f>
        <v>#REF!</v>
      </c>
      <c r="D65" s="6">
        <f>+'[1]Presupuesto 2021'!$E$80</f>
        <v>22358823.309999999</v>
      </c>
    </row>
    <row r="66" spans="2:5" x14ac:dyDescent="0.25">
      <c r="B66" s="5" t="s">
        <v>62</v>
      </c>
      <c r="C66" s="26">
        <v>6131420251.6999998</v>
      </c>
      <c r="D66" s="26">
        <v>6111908915.5303392</v>
      </c>
      <c r="E66" s="25"/>
    </row>
    <row r="67" spans="2:5" x14ac:dyDescent="0.25">
      <c r="B67" s="5" t="s">
        <v>63</v>
      </c>
      <c r="C67" s="26"/>
      <c r="D67" s="6"/>
    </row>
    <row r="68" spans="2:5" x14ac:dyDescent="0.25">
      <c r="B68" s="5" t="s">
        <v>64</v>
      </c>
      <c r="C68" s="26"/>
      <c r="D68" s="6"/>
    </row>
    <row r="69" spans="2:5" x14ac:dyDescent="0.25">
      <c r="B69" s="3" t="s">
        <v>65</v>
      </c>
      <c r="C69" s="30"/>
      <c r="D69" s="4"/>
    </row>
    <row r="70" spans="2:5" x14ac:dyDescent="0.25">
      <c r="B70" s="5" t="s">
        <v>66</v>
      </c>
      <c r="C70" s="26"/>
      <c r="D70" s="6"/>
    </row>
    <row r="71" spans="2:5" x14ac:dyDescent="0.25">
      <c r="B71" s="5" t="s">
        <v>67</v>
      </c>
      <c r="C71" s="26"/>
      <c r="D71" s="6"/>
    </row>
    <row r="72" spans="2:5" x14ac:dyDescent="0.25">
      <c r="B72" s="3" t="s">
        <v>68</v>
      </c>
      <c r="C72" s="30"/>
      <c r="D72" s="4"/>
    </row>
    <row r="73" spans="2:5" x14ac:dyDescent="0.25">
      <c r="B73" s="5" t="s">
        <v>69</v>
      </c>
      <c r="C73" s="26"/>
      <c r="D73" s="6"/>
    </row>
    <row r="74" spans="2:5" x14ac:dyDescent="0.25">
      <c r="B74" s="5" t="s">
        <v>70</v>
      </c>
      <c r="C74" s="26"/>
      <c r="D74" s="6"/>
    </row>
    <row r="75" spans="2:5" x14ac:dyDescent="0.25">
      <c r="B75" s="5" t="s">
        <v>71</v>
      </c>
      <c r="C75" s="26"/>
      <c r="D75" s="6"/>
    </row>
    <row r="76" spans="2:5" x14ac:dyDescent="0.25">
      <c r="B76" s="1" t="s">
        <v>72</v>
      </c>
      <c r="C76" s="33"/>
      <c r="D76" s="2"/>
    </row>
    <row r="77" spans="2:5" x14ac:dyDescent="0.25">
      <c r="B77" s="3" t="s">
        <v>73</v>
      </c>
      <c r="C77" s="30"/>
      <c r="D77" s="4"/>
    </row>
    <row r="78" spans="2:5" x14ac:dyDescent="0.25">
      <c r="B78" s="5" t="s">
        <v>74</v>
      </c>
      <c r="C78" s="26"/>
      <c r="D78" s="6"/>
    </row>
    <row r="79" spans="2:5" x14ac:dyDescent="0.25">
      <c r="B79" s="5" t="s">
        <v>75</v>
      </c>
      <c r="C79" s="26"/>
      <c r="D79" s="6"/>
    </row>
    <row r="80" spans="2:5" x14ac:dyDescent="0.25">
      <c r="B80" s="3" t="s">
        <v>76</v>
      </c>
      <c r="C80" s="30"/>
      <c r="D80" s="4"/>
    </row>
    <row r="81" spans="2:4" x14ac:dyDescent="0.25">
      <c r="B81" s="5" t="s">
        <v>77</v>
      </c>
      <c r="C81" s="26"/>
      <c r="D81" s="6"/>
    </row>
    <row r="82" spans="2:4" x14ac:dyDescent="0.25">
      <c r="B82" s="5" t="s">
        <v>78</v>
      </c>
      <c r="C82" s="26"/>
      <c r="D82" s="6"/>
    </row>
    <row r="83" spans="2:4" x14ac:dyDescent="0.25">
      <c r="B83" s="3" t="s">
        <v>79</v>
      </c>
      <c r="C83" s="30"/>
      <c r="D83" s="4"/>
    </row>
    <row r="84" spans="2:4" x14ac:dyDescent="0.25">
      <c r="B84" s="5" t="s">
        <v>80</v>
      </c>
      <c r="C84" s="26"/>
      <c r="D84" s="6"/>
    </row>
    <row r="85" spans="2:4" x14ac:dyDescent="0.25">
      <c r="B85" s="8" t="s">
        <v>81</v>
      </c>
      <c r="C85" s="38" t="e">
        <f>+C64+C54+C28+C18+C12</f>
        <v>#REF!</v>
      </c>
      <c r="D85" s="32">
        <f>+D64+D54+D28+D18+D12</f>
        <v>12155174351.060339</v>
      </c>
    </row>
    <row r="87" spans="2:4" x14ac:dyDescent="0.25">
      <c r="D87" s="25" t="e">
        <f>+C85-D85</f>
        <v>#REF!</v>
      </c>
    </row>
    <row r="90" spans="2:4" ht="15.75" thickBot="1" x14ac:dyDescent="0.3"/>
    <row r="91" spans="2:4" ht="26.25" customHeight="1" thickBot="1" x14ac:dyDescent="0.3">
      <c r="B91" s="21" t="s">
        <v>82</v>
      </c>
    </row>
    <row r="92" spans="2:4" ht="33.75" customHeight="1" thickBot="1" x14ac:dyDescent="0.3">
      <c r="B92" s="19" t="s">
        <v>83</v>
      </c>
    </row>
    <row r="93" spans="2:4" ht="75.75" thickBot="1" x14ac:dyDescent="0.3">
      <c r="B93" s="20" t="s">
        <v>84</v>
      </c>
    </row>
  </sheetData>
  <mergeCells count="8">
    <mergeCell ref="B4:D4"/>
    <mergeCell ref="B3:D3"/>
    <mergeCell ref="B7:D7"/>
    <mergeCell ref="B9:B10"/>
    <mergeCell ref="C9:C10"/>
    <mergeCell ref="D9:D10"/>
    <mergeCell ref="B6:D6"/>
    <mergeCell ref="B5:D5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23740-EAE0-4F77-904B-95D0138D7F7D}">
  <sheetPr>
    <pageSetUpPr fitToPage="1"/>
  </sheetPr>
  <dimension ref="C1:J87"/>
  <sheetViews>
    <sheetView showGridLines="0" tabSelected="1" topLeftCell="C76" zoomScale="85" zoomScaleNormal="85" zoomScaleSheetLayoutView="100" workbookViewId="0">
      <selection activeCell="C103" sqref="C103"/>
    </sheetView>
  </sheetViews>
  <sheetFormatPr baseColWidth="10" defaultColWidth="11.42578125" defaultRowHeight="15" x14ac:dyDescent="0.25"/>
  <cols>
    <col min="1" max="2" width="0" hidden="1" customWidth="1"/>
    <col min="3" max="3" width="146.5703125" bestFit="1" customWidth="1"/>
    <col min="4" max="4" width="31.28515625" customWidth="1"/>
    <col min="5" max="5" width="33.42578125" bestFit="1" customWidth="1"/>
    <col min="6" max="6" width="25.5703125" customWidth="1"/>
    <col min="7" max="7" width="25.140625" customWidth="1"/>
    <col min="8" max="8" width="26.28515625" customWidth="1"/>
    <col min="9" max="9" width="24.7109375" bestFit="1" customWidth="1"/>
  </cols>
  <sheetData>
    <row r="1" spans="3:10" ht="9.75" customHeight="1" x14ac:dyDescent="0.25"/>
    <row r="2" spans="3:10" ht="9.75" customHeight="1" x14ac:dyDescent="0.25"/>
    <row r="3" spans="3:10" ht="9.75" customHeight="1" x14ac:dyDescent="0.25">
      <c r="C3" s="41"/>
      <c r="D3" s="42"/>
      <c r="E3" s="42"/>
      <c r="F3" s="42"/>
      <c r="G3" s="42"/>
      <c r="H3" s="42"/>
      <c r="I3" s="42"/>
    </row>
    <row r="4" spans="3:10" ht="21" customHeight="1" x14ac:dyDescent="0.25">
      <c r="C4" s="54" t="s">
        <v>1</v>
      </c>
      <c r="D4" s="55"/>
      <c r="E4" s="55"/>
      <c r="F4" s="55"/>
      <c r="G4" s="55"/>
      <c r="H4" s="55"/>
      <c r="I4" s="55"/>
    </row>
    <row r="5" spans="3:10" ht="15.75" x14ac:dyDescent="0.25">
      <c r="C5" s="56" t="s">
        <v>94</v>
      </c>
      <c r="D5" s="57"/>
      <c r="E5" s="57"/>
      <c r="F5" s="57"/>
      <c r="G5" s="57"/>
      <c r="H5" s="57"/>
      <c r="I5" s="57"/>
    </row>
    <row r="6" spans="3:10" ht="15.75" customHeight="1" x14ac:dyDescent="0.25">
      <c r="C6" s="58" t="s">
        <v>85</v>
      </c>
      <c r="D6" s="50"/>
      <c r="E6" s="50"/>
      <c r="F6" s="50"/>
      <c r="G6" s="50"/>
      <c r="H6" s="50"/>
      <c r="I6" s="50"/>
    </row>
    <row r="7" spans="3:10" ht="15.75" customHeight="1" x14ac:dyDescent="0.25">
      <c r="C7" s="50" t="s">
        <v>3</v>
      </c>
      <c r="D7" s="50"/>
      <c r="E7" s="50"/>
      <c r="F7" s="50"/>
      <c r="G7" s="50"/>
      <c r="H7" s="50"/>
      <c r="I7" s="50"/>
    </row>
    <row r="9" spans="3:10" ht="25.5" customHeight="1" x14ac:dyDescent="0.25">
      <c r="C9" s="45" t="s">
        <v>4</v>
      </c>
      <c r="D9" s="46" t="s">
        <v>5</v>
      </c>
      <c r="E9" s="46" t="s">
        <v>6</v>
      </c>
      <c r="F9" s="51" t="s">
        <v>86</v>
      </c>
      <c r="G9" s="52"/>
      <c r="H9" s="52"/>
      <c r="I9" s="53"/>
    </row>
    <row r="10" spans="3:10" x14ac:dyDescent="0.25">
      <c r="C10" s="45"/>
      <c r="D10" s="47"/>
      <c r="E10" s="47"/>
      <c r="F10" s="13" t="s">
        <v>87</v>
      </c>
      <c r="G10" s="13" t="s">
        <v>88</v>
      </c>
      <c r="H10" s="13" t="s">
        <v>89</v>
      </c>
      <c r="I10" s="13" t="s">
        <v>90</v>
      </c>
    </row>
    <row r="11" spans="3:10" x14ac:dyDescent="0.25">
      <c r="C11" s="1" t="s">
        <v>7</v>
      </c>
      <c r="D11" s="2"/>
      <c r="E11" s="2"/>
      <c r="F11" s="2"/>
      <c r="G11" s="2"/>
      <c r="H11" s="2"/>
      <c r="I11" s="2"/>
    </row>
    <row r="12" spans="3:10" x14ac:dyDescent="0.25">
      <c r="C12" s="3" t="s">
        <v>8</v>
      </c>
      <c r="D12" s="4">
        <v>2425865990.1255279</v>
      </c>
      <c r="E12" s="4">
        <v>2426857476.2099991</v>
      </c>
      <c r="F12" s="31">
        <v>198393269.43000004</v>
      </c>
      <c r="G12" s="31">
        <v>219786854.09000003</v>
      </c>
      <c r="H12" s="31">
        <v>203552988.50000003</v>
      </c>
      <c r="I12" s="26">
        <v>621733112.0200001</v>
      </c>
    </row>
    <row r="13" spans="3:10" x14ac:dyDescent="0.25">
      <c r="C13" s="5" t="s">
        <v>9</v>
      </c>
      <c r="D13" s="6">
        <v>244734804.34542862</v>
      </c>
      <c r="E13" s="6">
        <v>244744804.31</v>
      </c>
      <c r="F13" s="28">
        <v>157157547.03000003</v>
      </c>
      <c r="G13" s="28">
        <v>178889906.20000005</v>
      </c>
      <c r="H13" s="28">
        <v>157153944.62</v>
      </c>
      <c r="I13" s="26">
        <v>493201397.85000008</v>
      </c>
    </row>
    <row r="14" spans="3:10" x14ac:dyDescent="0.25">
      <c r="C14" s="5" t="s">
        <v>10</v>
      </c>
      <c r="D14" s="6">
        <v>1731421604.5540504</v>
      </c>
      <c r="E14" s="6">
        <v>1731421604.5540504</v>
      </c>
      <c r="F14" s="25">
        <v>19249959.939999998</v>
      </c>
      <c r="G14" s="25">
        <v>19133572.600000001</v>
      </c>
      <c r="H14" s="25">
        <v>22857677.550000001</v>
      </c>
      <c r="I14" s="26">
        <v>61241210.090000004</v>
      </c>
    </row>
    <row r="15" spans="3:10" x14ac:dyDescent="0.25">
      <c r="C15" s="5" t="s">
        <v>11</v>
      </c>
      <c r="D15" s="6">
        <v>0</v>
      </c>
      <c r="E15" s="6"/>
      <c r="I15" s="26">
        <v>0</v>
      </c>
      <c r="J15" s="14"/>
    </row>
    <row r="16" spans="3:10" x14ac:dyDescent="0.25">
      <c r="C16" s="5" t="s">
        <v>12</v>
      </c>
      <c r="D16" s="6">
        <v>274019330.23009998</v>
      </c>
      <c r="E16" s="6">
        <v>275000816.35000002</v>
      </c>
      <c r="F16" s="25">
        <v>4029852.34</v>
      </c>
      <c r="G16" s="25">
        <v>3935308.47</v>
      </c>
      <c r="H16" s="25">
        <v>5681285.6500000004</v>
      </c>
      <c r="I16" s="26">
        <v>13646446.460000001</v>
      </c>
    </row>
    <row r="17" spans="3:9" x14ac:dyDescent="0.25">
      <c r="C17" s="5" t="s">
        <v>13</v>
      </c>
      <c r="D17" s="6">
        <v>175690250.99594876</v>
      </c>
      <c r="E17" s="6">
        <v>175690250.99594876</v>
      </c>
      <c r="F17" s="25">
        <v>17955910.120000001</v>
      </c>
      <c r="G17" s="25">
        <v>17828066.82</v>
      </c>
      <c r="H17" s="25">
        <v>17860080.68</v>
      </c>
      <c r="I17" s="26">
        <v>53644057.619999997</v>
      </c>
    </row>
    <row r="18" spans="3:9" s="27" customFormat="1" x14ac:dyDescent="0.25">
      <c r="C18" s="3" t="s">
        <v>14</v>
      </c>
      <c r="D18" s="4">
        <v>2748938259.7928114</v>
      </c>
      <c r="E18" s="4">
        <v>2790346667.6199999</v>
      </c>
      <c r="F18" s="30">
        <v>3118125137.6100035</v>
      </c>
      <c r="G18" s="30">
        <v>2741279577.3952894</v>
      </c>
      <c r="H18" s="30">
        <v>2778763424.9717593</v>
      </c>
      <c r="I18" s="26">
        <v>8638168139.9770527</v>
      </c>
    </row>
    <row r="19" spans="3:9" x14ac:dyDescent="0.25">
      <c r="C19" s="5" t="s">
        <v>15</v>
      </c>
      <c r="D19" s="6">
        <v>135962214.86714286</v>
      </c>
      <c r="E19" s="6">
        <v>145756249.72999999</v>
      </c>
      <c r="F19" s="25">
        <v>2979459442.3300033</v>
      </c>
      <c r="G19" s="25">
        <v>2577409520.2652893</v>
      </c>
      <c r="H19" s="25">
        <v>2475133833.831759</v>
      </c>
      <c r="I19" s="26">
        <v>8032002796.4270515</v>
      </c>
    </row>
    <row r="20" spans="3:9" x14ac:dyDescent="0.25">
      <c r="C20" s="5" t="s">
        <v>16</v>
      </c>
      <c r="D20" s="6">
        <v>126437908.17839999</v>
      </c>
      <c r="E20" s="6">
        <v>106290411.53999999</v>
      </c>
      <c r="F20" s="25">
        <v>4352470.78</v>
      </c>
      <c r="G20" s="25">
        <v>3685018.4299999997</v>
      </c>
      <c r="H20" s="25">
        <v>6830597.7599999998</v>
      </c>
      <c r="I20" s="26">
        <v>14868086.969999999</v>
      </c>
    </row>
    <row r="21" spans="3:9" x14ac:dyDescent="0.25">
      <c r="C21" s="5" t="s">
        <v>17</v>
      </c>
      <c r="D21" s="6">
        <v>41615138.221342504</v>
      </c>
      <c r="E21" s="6">
        <v>39970064.359999999</v>
      </c>
      <c r="F21" s="25">
        <v>721423.21</v>
      </c>
      <c r="G21" s="25">
        <v>1470371.83</v>
      </c>
      <c r="H21" s="25">
        <v>2758266.05</v>
      </c>
      <c r="I21" s="26">
        <v>4950061.09</v>
      </c>
    </row>
    <row r="22" spans="3:9" x14ac:dyDescent="0.25">
      <c r="C22" s="5" t="s">
        <v>18</v>
      </c>
      <c r="D22" s="6">
        <v>9163078.7199999988</v>
      </c>
      <c r="E22" s="6">
        <v>8515324.8300000001</v>
      </c>
      <c r="F22" s="25">
        <v>824.04</v>
      </c>
      <c r="G22" s="25">
        <v>119975.71</v>
      </c>
      <c r="H22" s="25">
        <v>151187.01999999999</v>
      </c>
      <c r="I22" s="26">
        <v>271986.77</v>
      </c>
    </row>
    <row r="23" spans="3:9" x14ac:dyDescent="0.25">
      <c r="C23" s="5" t="s">
        <v>19</v>
      </c>
      <c r="D23" s="6">
        <v>434265646.51682979</v>
      </c>
      <c r="E23" s="6">
        <v>523113936.01000005</v>
      </c>
      <c r="F23" s="25">
        <v>49119950.740000002</v>
      </c>
      <c r="G23" s="25">
        <v>35445976.880000003</v>
      </c>
      <c r="H23" s="25">
        <v>113262423.23</v>
      </c>
      <c r="I23" s="26">
        <v>197828350.85000002</v>
      </c>
    </row>
    <row r="24" spans="3:9" x14ac:dyDescent="0.25">
      <c r="C24" s="5" t="s">
        <v>20</v>
      </c>
      <c r="D24" s="6">
        <v>9363623.6319999993</v>
      </c>
      <c r="E24" s="6">
        <v>9908878.4600000009</v>
      </c>
      <c r="F24" s="25">
        <v>0</v>
      </c>
      <c r="G24" s="25">
        <v>6145.79</v>
      </c>
      <c r="H24" s="25">
        <v>0</v>
      </c>
      <c r="I24" s="26">
        <v>6145.79</v>
      </c>
    </row>
    <row r="25" spans="3:9" x14ac:dyDescent="0.25">
      <c r="C25" s="5" t="s">
        <v>21</v>
      </c>
      <c r="D25" s="6">
        <v>1487345685.51595</v>
      </c>
      <c r="E25" s="6">
        <v>1542059151.2199996</v>
      </c>
      <c r="F25" s="25">
        <v>73467778.340000004</v>
      </c>
      <c r="G25" s="25">
        <v>116112813.45999998</v>
      </c>
      <c r="H25" s="25">
        <v>163433866.87</v>
      </c>
      <c r="I25" s="26">
        <v>353014458.66999996</v>
      </c>
    </row>
    <row r="26" spans="3:9" x14ac:dyDescent="0.25">
      <c r="C26" s="5" t="s">
        <v>22</v>
      </c>
      <c r="D26" s="6">
        <v>504784964.14114672</v>
      </c>
      <c r="E26" s="6">
        <v>414732651.47000003</v>
      </c>
      <c r="F26" s="25">
        <v>11003248.17</v>
      </c>
      <c r="G26" s="25">
        <v>7029755.0299999993</v>
      </c>
      <c r="H26" s="25">
        <v>17193250.209999997</v>
      </c>
      <c r="I26" s="26">
        <v>35226253.409999996</v>
      </c>
    </row>
    <row r="27" spans="3:9" x14ac:dyDescent="0.25">
      <c r="C27" s="5" t="s">
        <v>23</v>
      </c>
      <c r="D27" s="6">
        <v>0</v>
      </c>
      <c r="E27" s="6"/>
      <c r="I27" s="26">
        <v>0</v>
      </c>
    </row>
    <row r="28" spans="3:9" s="27" customFormat="1" x14ac:dyDescent="0.25">
      <c r="C28" s="3" t="s">
        <v>24</v>
      </c>
      <c r="D28" s="4">
        <v>227728748.58000001</v>
      </c>
      <c r="E28" s="4">
        <v>223315063.83999997</v>
      </c>
      <c r="F28" s="30">
        <v>11992454.33</v>
      </c>
      <c r="G28" s="30">
        <v>20782598.039999999</v>
      </c>
      <c r="H28" s="30">
        <v>21571729.52</v>
      </c>
      <c r="I28" s="26">
        <v>54346781.890000001</v>
      </c>
    </row>
    <row r="29" spans="3:9" x14ac:dyDescent="0.25">
      <c r="C29" s="5" t="s">
        <v>25</v>
      </c>
      <c r="D29" s="6">
        <v>0</v>
      </c>
      <c r="E29" s="6"/>
      <c r="I29" s="26">
        <v>0</v>
      </c>
    </row>
    <row r="30" spans="3:9" x14ac:dyDescent="0.25">
      <c r="C30" s="5" t="s">
        <v>26</v>
      </c>
      <c r="D30" s="6">
        <v>25784788.716800001</v>
      </c>
      <c r="E30" s="6">
        <v>24603988.709999997</v>
      </c>
      <c r="F30" s="25">
        <v>2937383.56</v>
      </c>
      <c r="G30" s="25">
        <v>11190606.540000001</v>
      </c>
      <c r="H30" s="25">
        <v>-158352.10000000009</v>
      </c>
      <c r="I30" s="26">
        <v>13969638.000000002</v>
      </c>
    </row>
    <row r="31" spans="3:9" x14ac:dyDescent="0.25">
      <c r="C31" s="5" t="s">
        <v>27</v>
      </c>
      <c r="D31" s="6">
        <v>2701663.6799999997</v>
      </c>
      <c r="E31" s="6">
        <v>3252339.88</v>
      </c>
      <c r="F31" s="25">
        <v>21500</v>
      </c>
      <c r="G31" s="25">
        <v>541694.21</v>
      </c>
      <c r="H31" s="25">
        <v>9389.15</v>
      </c>
      <c r="I31" s="26">
        <v>572583.36</v>
      </c>
    </row>
    <row r="32" spans="3:9" x14ac:dyDescent="0.25">
      <c r="C32" s="5" t="s">
        <v>28</v>
      </c>
      <c r="D32" s="6">
        <v>4683513.8319999995</v>
      </c>
      <c r="E32" s="6">
        <v>6323513.8300000001</v>
      </c>
      <c r="F32" s="25">
        <v>131175</v>
      </c>
      <c r="G32" s="25">
        <v>0</v>
      </c>
      <c r="H32" s="25">
        <v>1085672.51</v>
      </c>
      <c r="I32" s="26">
        <v>1216847.51</v>
      </c>
    </row>
    <row r="33" spans="3:9" x14ac:dyDescent="0.25">
      <c r="C33" s="5" t="s">
        <v>29</v>
      </c>
      <c r="D33" s="6">
        <v>0</v>
      </c>
      <c r="E33" s="6"/>
      <c r="I33" s="26">
        <v>0</v>
      </c>
    </row>
    <row r="34" spans="3:9" x14ac:dyDescent="0.25">
      <c r="C34" s="5" t="s">
        <v>30</v>
      </c>
      <c r="D34" s="6">
        <v>0</v>
      </c>
      <c r="E34" s="6"/>
      <c r="I34" s="26">
        <v>0</v>
      </c>
    </row>
    <row r="35" spans="3:9" x14ac:dyDescent="0.25">
      <c r="C35" s="5" t="s">
        <v>31</v>
      </c>
      <c r="D35" s="6">
        <v>145209999.99999997</v>
      </c>
      <c r="E35" s="6">
        <v>140478225.13999999</v>
      </c>
      <c r="F35" s="25">
        <v>1189364.26</v>
      </c>
      <c r="G35" s="25">
        <v>7682339.96</v>
      </c>
      <c r="H35" s="25">
        <v>3519567.44</v>
      </c>
      <c r="I35" s="26">
        <v>12391271.66</v>
      </c>
    </row>
    <row r="36" spans="3:9" x14ac:dyDescent="0.25">
      <c r="C36" s="5" t="s">
        <v>32</v>
      </c>
      <c r="D36" s="6">
        <v>0</v>
      </c>
      <c r="E36" s="6"/>
      <c r="I36" s="26">
        <v>0</v>
      </c>
    </row>
    <row r="37" spans="3:9" x14ac:dyDescent="0.25">
      <c r="C37" s="5" t="s">
        <v>33</v>
      </c>
      <c r="D37" s="6">
        <v>49348782.350000001</v>
      </c>
      <c r="E37" s="6">
        <v>48656996.280000001</v>
      </c>
      <c r="F37" s="25">
        <v>7713031.5099999998</v>
      </c>
      <c r="G37" s="25">
        <v>1367957.33</v>
      </c>
      <c r="H37" s="25">
        <v>17115452.52</v>
      </c>
      <c r="I37" s="26">
        <v>26196441.359999999</v>
      </c>
    </row>
    <row r="38" spans="3:9" x14ac:dyDescent="0.25">
      <c r="C38" s="3" t="s">
        <v>34</v>
      </c>
      <c r="D38" s="4">
        <v>0</v>
      </c>
      <c r="E38" s="4"/>
      <c r="I38" s="26">
        <v>0</v>
      </c>
    </row>
    <row r="39" spans="3:9" x14ac:dyDescent="0.25">
      <c r="C39" s="5" t="s">
        <v>35</v>
      </c>
      <c r="D39" s="6"/>
      <c r="E39" s="6"/>
      <c r="I39" s="26">
        <v>0</v>
      </c>
    </row>
    <row r="40" spans="3:9" x14ac:dyDescent="0.25">
      <c r="C40" s="5" t="s">
        <v>36</v>
      </c>
      <c r="D40" s="6"/>
      <c r="E40" s="6"/>
      <c r="I40" s="26">
        <v>0</v>
      </c>
    </row>
    <row r="41" spans="3:9" x14ac:dyDescent="0.25">
      <c r="C41" s="5" t="s">
        <v>37</v>
      </c>
      <c r="D41" s="6"/>
      <c r="E41" s="6"/>
      <c r="I41" s="26">
        <v>0</v>
      </c>
    </row>
    <row r="42" spans="3:9" x14ac:dyDescent="0.25">
      <c r="C42" s="5" t="s">
        <v>38</v>
      </c>
      <c r="D42" s="6"/>
      <c r="E42" s="6"/>
      <c r="I42" s="26">
        <v>0</v>
      </c>
    </row>
    <row r="43" spans="3:9" x14ac:dyDescent="0.25">
      <c r="C43" s="5" t="s">
        <v>39</v>
      </c>
      <c r="D43" s="6"/>
      <c r="E43" s="6"/>
      <c r="I43" s="26">
        <v>0</v>
      </c>
    </row>
    <row r="44" spans="3:9" x14ac:dyDescent="0.25">
      <c r="C44" s="5" t="s">
        <v>40</v>
      </c>
      <c r="D44" s="6"/>
      <c r="E44" s="6"/>
      <c r="I44" s="26">
        <v>0</v>
      </c>
    </row>
    <row r="45" spans="3:9" x14ac:dyDescent="0.25">
      <c r="C45" s="5" t="s">
        <v>41</v>
      </c>
      <c r="D45" s="6"/>
      <c r="E45" s="6"/>
      <c r="I45" s="26">
        <v>0</v>
      </c>
    </row>
    <row r="46" spans="3:9" x14ac:dyDescent="0.25">
      <c r="C46" s="5" t="s">
        <v>42</v>
      </c>
      <c r="D46" s="6"/>
      <c r="E46" s="6"/>
      <c r="I46" s="26">
        <v>0</v>
      </c>
    </row>
    <row r="47" spans="3:9" x14ac:dyDescent="0.25">
      <c r="C47" s="3" t="s">
        <v>43</v>
      </c>
      <c r="D47" s="4"/>
      <c r="E47" s="4"/>
      <c r="I47" s="26">
        <v>0</v>
      </c>
    </row>
    <row r="48" spans="3:9" x14ac:dyDescent="0.25">
      <c r="C48" s="5" t="s">
        <v>44</v>
      </c>
      <c r="D48" s="6"/>
      <c r="E48" s="6"/>
      <c r="I48" s="26">
        <v>0</v>
      </c>
    </row>
    <row r="49" spans="3:9" x14ac:dyDescent="0.25">
      <c r="C49" s="5" t="s">
        <v>45</v>
      </c>
      <c r="D49" s="6"/>
      <c r="E49" s="6"/>
      <c r="I49" s="26">
        <v>0</v>
      </c>
    </row>
    <row r="50" spans="3:9" x14ac:dyDescent="0.25">
      <c r="C50" s="5" t="s">
        <v>46</v>
      </c>
      <c r="D50" s="6"/>
      <c r="E50" s="6"/>
      <c r="I50" s="26">
        <v>0</v>
      </c>
    </row>
    <row r="51" spans="3:9" x14ac:dyDescent="0.25">
      <c r="C51" s="5" t="s">
        <v>47</v>
      </c>
      <c r="D51" s="6"/>
      <c r="E51" s="6"/>
      <c r="I51" s="26">
        <v>0</v>
      </c>
    </row>
    <row r="52" spans="3:9" x14ac:dyDescent="0.25">
      <c r="C52" s="5" t="s">
        <v>48</v>
      </c>
      <c r="D52" s="6"/>
      <c r="E52" s="6"/>
      <c r="I52" s="26">
        <v>0</v>
      </c>
    </row>
    <row r="53" spans="3:9" x14ac:dyDescent="0.25">
      <c r="C53" s="5" t="s">
        <v>49</v>
      </c>
      <c r="D53" s="6"/>
      <c r="E53" s="6"/>
      <c r="I53" s="26">
        <v>0</v>
      </c>
    </row>
    <row r="54" spans="3:9" x14ac:dyDescent="0.25">
      <c r="C54" s="3" t="s">
        <v>50</v>
      </c>
      <c r="D54" s="4">
        <v>598862277.55200005</v>
      </c>
      <c r="E54" s="4">
        <v>580387404.54999995</v>
      </c>
      <c r="F54" s="30">
        <v>1075556.6000000001</v>
      </c>
      <c r="G54" s="30">
        <v>54684534.149999999</v>
      </c>
      <c r="H54" s="30">
        <v>27781263.149999999</v>
      </c>
      <c r="I54" s="26">
        <v>83541353.900000006</v>
      </c>
    </row>
    <row r="55" spans="3:9" x14ac:dyDescent="0.25">
      <c r="C55" s="5" t="s">
        <v>51</v>
      </c>
      <c r="D55" s="6">
        <v>64893746.631999999</v>
      </c>
      <c r="E55" s="6">
        <v>73066246.629999995</v>
      </c>
      <c r="F55" s="25">
        <v>229745.85</v>
      </c>
      <c r="G55" s="25">
        <v>3716020.92</v>
      </c>
      <c r="H55" s="25">
        <v>3732432.9099999997</v>
      </c>
      <c r="I55" s="26">
        <v>7678199.6799999997</v>
      </c>
    </row>
    <row r="56" spans="3:9" x14ac:dyDescent="0.25">
      <c r="C56" s="5" t="s">
        <v>52</v>
      </c>
      <c r="D56" s="6">
        <v>0</v>
      </c>
      <c r="E56" s="6"/>
      <c r="I56" s="26">
        <v>0</v>
      </c>
    </row>
    <row r="57" spans="3:9" x14ac:dyDescent="0.25">
      <c r="C57" s="5" t="s">
        <v>53</v>
      </c>
      <c r="D57" s="6">
        <v>0</v>
      </c>
      <c r="E57" s="6"/>
      <c r="I57" s="26">
        <v>0</v>
      </c>
    </row>
    <row r="58" spans="3:9" x14ac:dyDescent="0.25">
      <c r="C58" s="5" t="s">
        <v>54</v>
      </c>
      <c r="D58" s="6">
        <v>72945554.519999996</v>
      </c>
      <c r="E58" s="6">
        <v>74502054.519999996</v>
      </c>
      <c r="I58" s="26">
        <v>0</v>
      </c>
    </row>
    <row r="59" spans="3:9" x14ac:dyDescent="0.25">
      <c r="C59" s="5" t="s">
        <v>55</v>
      </c>
      <c r="D59" s="6">
        <v>3300000</v>
      </c>
      <c r="E59" s="6">
        <v>3300000</v>
      </c>
      <c r="F59" s="25">
        <v>845810.75</v>
      </c>
      <c r="G59" s="25">
        <v>2351850.16</v>
      </c>
      <c r="H59" s="25">
        <v>1138505.92</v>
      </c>
      <c r="I59" s="26">
        <v>4336166.83</v>
      </c>
    </row>
    <row r="60" spans="3:9" x14ac:dyDescent="0.25">
      <c r="C60" s="5" t="s">
        <v>56</v>
      </c>
      <c r="D60" s="6">
        <v>0</v>
      </c>
      <c r="E60" s="6"/>
      <c r="I60" s="26">
        <v>0</v>
      </c>
    </row>
    <row r="61" spans="3:9" x14ac:dyDescent="0.25">
      <c r="C61" s="5" t="s">
        <v>57</v>
      </c>
      <c r="D61" s="6">
        <v>0</v>
      </c>
      <c r="E61" s="6"/>
      <c r="I61" s="26">
        <v>0</v>
      </c>
    </row>
    <row r="62" spans="3:9" x14ac:dyDescent="0.25">
      <c r="C62" s="5" t="s">
        <v>58</v>
      </c>
      <c r="D62" s="6">
        <v>452722976.40000004</v>
      </c>
      <c r="E62" s="6">
        <v>425520603.39999998</v>
      </c>
      <c r="F62" s="25">
        <v>0</v>
      </c>
      <c r="G62" s="25">
        <v>48616663.07</v>
      </c>
      <c r="H62" s="25">
        <v>22910324.32</v>
      </c>
      <c r="I62" s="26">
        <v>71526987.390000001</v>
      </c>
    </row>
    <row r="63" spans="3:9" x14ac:dyDescent="0.25">
      <c r="C63" s="5" t="s">
        <v>59</v>
      </c>
      <c r="D63" s="6">
        <v>5000000</v>
      </c>
      <c r="E63" s="6">
        <v>3998500</v>
      </c>
      <c r="F63" s="25">
        <v>0</v>
      </c>
      <c r="G63" s="25">
        <v>0</v>
      </c>
      <c r="H63" s="25">
        <v>0</v>
      </c>
      <c r="I63" s="26">
        <v>0</v>
      </c>
    </row>
    <row r="64" spans="3:9" x14ac:dyDescent="0.25">
      <c r="C64" s="3" t="s">
        <v>60</v>
      </c>
      <c r="D64" s="4">
        <v>6153779075.0100002</v>
      </c>
      <c r="E64" s="4">
        <v>6134267738.8403397</v>
      </c>
      <c r="F64" s="30">
        <v>201867647.88999999</v>
      </c>
      <c r="G64" s="30">
        <v>295254826.80000001</v>
      </c>
      <c r="H64" s="30">
        <v>442531778.09000003</v>
      </c>
      <c r="I64" s="26">
        <v>939654252.77999997</v>
      </c>
    </row>
    <row r="65" spans="3:9" x14ac:dyDescent="0.25">
      <c r="C65" s="5" t="s">
        <v>61</v>
      </c>
      <c r="D65" s="6">
        <v>22358823.312000003</v>
      </c>
      <c r="E65" s="6">
        <v>22358823.309999999</v>
      </c>
      <c r="F65" s="25">
        <v>0</v>
      </c>
      <c r="G65" s="25">
        <v>0</v>
      </c>
      <c r="H65" s="25">
        <v>3015434.43</v>
      </c>
      <c r="I65" s="26">
        <v>3015434.43</v>
      </c>
    </row>
    <row r="66" spans="3:9" x14ac:dyDescent="0.25">
      <c r="C66" s="5" t="s">
        <v>62</v>
      </c>
      <c r="D66" s="6">
        <v>6131420251.6999998</v>
      </c>
      <c r="E66" s="26">
        <v>6111908915.5303392</v>
      </c>
      <c r="F66" s="25">
        <v>201867647.88999999</v>
      </c>
      <c r="G66" s="25">
        <v>295254826.80000001</v>
      </c>
      <c r="H66" s="25">
        <v>439516343.66000003</v>
      </c>
      <c r="I66" s="26">
        <v>936638818.35000002</v>
      </c>
    </row>
    <row r="67" spans="3:9" x14ac:dyDescent="0.25">
      <c r="C67" s="5" t="s">
        <v>63</v>
      </c>
      <c r="D67" s="6"/>
      <c r="E67" s="6"/>
      <c r="I67" s="26">
        <v>0</v>
      </c>
    </row>
    <row r="68" spans="3:9" x14ac:dyDescent="0.25">
      <c r="C68" s="5" t="s">
        <v>64</v>
      </c>
      <c r="D68" s="6"/>
      <c r="E68" s="6"/>
      <c r="I68" s="26">
        <v>0</v>
      </c>
    </row>
    <row r="69" spans="3:9" x14ac:dyDescent="0.25">
      <c r="C69" s="3" t="s">
        <v>91</v>
      </c>
      <c r="D69" s="4"/>
      <c r="E69" s="4"/>
      <c r="I69" s="26">
        <v>0</v>
      </c>
    </row>
    <row r="70" spans="3:9" x14ac:dyDescent="0.25">
      <c r="C70" s="5" t="s">
        <v>66</v>
      </c>
      <c r="D70" s="6"/>
      <c r="E70" s="6"/>
      <c r="I70" s="26">
        <v>0</v>
      </c>
    </row>
    <row r="71" spans="3:9" x14ac:dyDescent="0.25">
      <c r="C71" s="5" t="s">
        <v>67</v>
      </c>
      <c r="D71" s="6"/>
      <c r="E71" s="6"/>
      <c r="I71" s="26">
        <v>0</v>
      </c>
    </row>
    <row r="72" spans="3:9" x14ac:dyDescent="0.25">
      <c r="C72" s="3" t="s">
        <v>68</v>
      </c>
      <c r="D72" s="4"/>
      <c r="E72" s="4"/>
      <c r="F72" s="30">
        <v>192436777.33000001</v>
      </c>
      <c r="G72" s="30">
        <v>202549652.43000001</v>
      </c>
      <c r="H72" s="30">
        <v>220764501.93000001</v>
      </c>
      <c r="I72" s="26">
        <v>615750931.69000006</v>
      </c>
    </row>
    <row r="73" spans="3:9" x14ac:dyDescent="0.25">
      <c r="C73" s="5" t="s">
        <v>69</v>
      </c>
      <c r="D73" s="6"/>
      <c r="E73" s="6"/>
      <c r="F73" s="26">
        <v>181420072.18000001</v>
      </c>
      <c r="G73" s="26">
        <v>189389077.93000001</v>
      </c>
      <c r="H73" s="26">
        <v>205358697.68000001</v>
      </c>
      <c r="I73" s="26">
        <v>576167847.78999996</v>
      </c>
    </row>
    <row r="74" spans="3:9" x14ac:dyDescent="0.25">
      <c r="C74" s="5" t="s">
        <v>70</v>
      </c>
      <c r="D74" s="6"/>
      <c r="E74" s="6"/>
      <c r="F74" s="26"/>
      <c r="G74" s="26"/>
      <c r="H74" s="26"/>
      <c r="I74" s="26">
        <v>0</v>
      </c>
    </row>
    <row r="75" spans="3:9" x14ac:dyDescent="0.25">
      <c r="C75" s="5" t="s">
        <v>71</v>
      </c>
      <c r="D75" s="6"/>
      <c r="E75" s="6"/>
      <c r="F75" s="26">
        <v>11016705.15</v>
      </c>
      <c r="G75" s="26">
        <v>13160574.5</v>
      </c>
      <c r="H75" s="26">
        <v>15405804.25</v>
      </c>
      <c r="I75" s="26">
        <v>39583083.899999999</v>
      </c>
    </row>
    <row r="76" spans="3:9" x14ac:dyDescent="0.25">
      <c r="C76" s="1" t="s">
        <v>72</v>
      </c>
      <c r="D76" s="2"/>
      <c r="E76" s="2"/>
      <c r="F76" s="2"/>
      <c r="G76" s="2"/>
      <c r="H76" s="2"/>
      <c r="I76" s="26">
        <v>0</v>
      </c>
    </row>
    <row r="77" spans="3:9" x14ac:dyDescent="0.25">
      <c r="C77" s="3" t="s">
        <v>73</v>
      </c>
      <c r="D77" s="4"/>
      <c r="E77" s="4"/>
      <c r="F77" s="30"/>
      <c r="G77" s="30"/>
      <c r="H77" s="30"/>
      <c r="I77" s="26">
        <v>0</v>
      </c>
    </row>
    <row r="78" spans="3:9" x14ac:dyDescent="0.25">
      <c r="C78" s="5" t="s">
        <v>74</v>
      </c>
      <c r="D78" s="6"/>
      <c r="E78" s="6"/>
      <c r="I78" s="26">
        <v>0</v>
      </c>
    </row>
    <row r="79" spans="3:9" x14ac:dyDescent="0.25">
      <c r="C79" s="5" t="s">
        <v>75</v>
      </c>
      <c r="D79" s="6"/>
      <c r="E79" s="6"/>
      <c r="I79" s="26">
        <v>0</v>
      </c>
    </row>
    <row r="80" spans="3:9" x14ac:dyDescent="0.25">
      <c r="C80" s="3" t="s">
        <v>76</v>
      </c>
      <c r="D80" s="4"/>
      <c r="E80" s="4"/>
      <c r="F80" s="29">
        <v>107189143498</v>
      </c>
      <c r="G80" s="29">
        <v>108731815471.48</v>
      </c>
      <c r="H80" s="29">
        <v>108829957343.20999</v>
      </c>
      <c r="I80" s="26">
        <v>324750916312.68994</v>
      </c>
    </row>
    <row r="81" spans="3:9" x14ac:dyDescent="0.25">
      <c r="C81" s="5" t="s">
        <v>77</v>
      </c>
      <c r="D81" s="6"/>
      <c r="E81" s="6"/>
      <c r="F81" s="26">
        <v>63451451176.230003</v>
      </c>
      <c r="G81" s="26">
        <v>64283196676.139999</v>
      </c>
      <c r="H81" s="26">
        <v>64258926980.389999</v>
      </c>
      <c r="I81" s="26">
        <v>191993574832.76001</v>
      </c>
    </row>
    <row r="82" spans="3:9" x14ac:dyDescent="0.25">
      <c r="C82" s="5" t="s">
        <v>78</v>
      </c>
      <c r="D82" s="6"/>
      <c r="E82" s="6"/>
      <c r="F82" s="26">
        <v>43737692321.769997</v>
      </c>
      <c r="G82" s="26">
        <v>44448618795.339996</v>
      </c>
      <c r="H82" s="26">
        <v>44571030362.82</v>
      </c>
      <c r="I82" s="26">
        <v>132757341479.92999</v>
      </c>
    </row>
    <row r="83" spans="3:9" x14ac:dyDescent="0.25">
      <c r="C83" s="3" t="s">
        <v>79</v>
      </c>
      <c r="D83" s="4"/>
      <c r="E83" s="4"/>
      <c r="I83" s="26">
        <v>0</v>
      </c>
    </row>
    <row r="84" spans="3:9" x14ac:dyDescent="0.25">
      <c r="C84" s="5" t="s">
        <v>80</v>
      </c>
      <c r="D84" s="6"/>
      <c r="E84" s="6"/>
      <c r="I84" s="26">
        <v>0</v>
      </c>
    </row>
    <row r="85" spans="3:9" x14ac:dyDescent="0.25">
      <c r="C85" s="8" t="s">
        <v>81</v>
      </c>
      <c r="D85" s="32">
        <v>12155174351.060339</v>
      </c>
      <c r="E85" s="32">
        <v>12155174351.060339</v>
      </c>
      <c r="F85" s="32">
        <v>110913034341.19</v>
      </c>
      <c r="G85" s="32">
        <v>112266153514.38527</v>
      </c>
      <c r="H85" s="32">
        <v>112524923029.37173</v>
      </c>
      <c r="I85" s="32">
        <v>335704110884.94708</v>
      </c>
    </row>
    <row r="86" spans="3:9" ht="15.75" x14ac:dyDescent="0.25">
      <c r="C86" s="35" t="s">
        <v>92</v>
      </c>
      <c r="D86" s="35"/>
      <c r="E86" s="36"/>
      <c r="F86" s="36"/>
    </row>
    <row r="87" spans="3:9" ht="15.75" x14ac:dyDescent="0.25">
      <c r="C87" s="35" t="s">
        <v>93</v>
      </c>
      <c r="D87" s="35"/>
      <c r="E87" s="37"/>
      <c r="F87" s="24"/>
    </row>
  </sheetData>
  <mergeCells count="9">
    <mergeCell ref="F9:I9"/>
    <mergeCell ref="C9:C10"/>
    <mergeCell ref="D9:D10"/>
    <mergeCell ref="E9:E10"/>
    <mergeCell ref="C3:I3"/>
    <mergeCell ref="C4:I4"/>
    <mergeCell ref="C5:I5"/>
    <mergeCell ref="C6:I6"/>
    <mergeCell ref="C7:I7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P1 Presupuesto Aprobado</vt:lpstr>
      <vt:lpstr>MARZO-21</vt:lpstr>
      <vt:lpstr>'MARZO-21'!Área_de_impresión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Yahaira Calvo Rodriguez</cp:lastModifiedBy>
  <cp:revision/>
  <cp:lastPrinted>2022-01-03T19:56:20Z</cp:lastPrinted>
  <dcterms:created xsi:type="dcterms:W3CDTF">2021-07-29T18:58:50Z</dcterms:created>
  <dcterms:modified xsi:type="dcterms:W3CDTF">2022-01-05T20:16:32Z</dcterms:modified>
  <cp:category/>
  <cp:contentStatus/>
</cp:coreProperties>
</file>